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c r="G54" i="24"/>
  <c r="F54" i="24"/>
  <c r="E54" i="24"/>
  <c r="L53" i="24"/>
  <c r="H53" i="24" s="1"/>
  <c r="G53" i="24"/>
  <c r="F53" i="24"/>
  <c r="E53" i="24"/>
  <c r="L52" i="24"/>
  <c r="H52" i="24" s="1"/>
  <c r="I52" i="24" s="1"/>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C31" i="24"/>
  <c r="C30" i="24"/>
  <c r="G30" i="24" s="1"/>
  <c r="C29" i="24"/>
  <c r="C28" i="24"/>
  <c r="C27" i="24"/>
  <c r="C26" i="24"/>
  <c r="G26" i="24" s="1"/>
  <c r="C25" i="24"/>
  <c r="C24" i="24"/>
  <c r="L24" i="24" s="1"/>
  <c r="C23" i="24"/>
  <c r="C22" i="24"/>
  <c r="G22" i="24" s="1"/>
  <c r="C21" i="24"/>
  <c r="C20" i="24"/>
  <c r="C19" i="24"/>
  <c r="C18" i="24"/>
  <c r="G18" i="24" s="1"/>
  <c r="C17" i="24"/>
  <c r="C16" i="24"/>
  <c r="C15" i="24"/>
  <c r="C9" i="24"/>
  <c r="C8" i="24"/>
  <c r="C7" i="24"/>
  <c r="B38" i="24"/>
  <c r="B37" i="24"/>
  <c r="B35" i="24"/>
  <c r="B34" i="24"/>
  <c r="B33" i="24"/>
  <c r="B32" i="24"/>
  <c r="B31" i="24"/>
  <c r="B30" i="24"/>
  <c r="D30" i="24" s="1"/>
  <c r="B29" i="24"/>
  <c r="B28" i="24"/>
  <c r="B27" i="24"/>
  <c r="H27" i="24" s="1"/>
  <c r="B26" i="24"/>
  <c r="B25" i="24"/>
  <c r="B24" i="24"/>
  <c r="B23" i="24"/>
  <c r="B22" i="24"/>
  <c r="D22" i="24" s="1"/>
  <c r="B21" i="24"/>
  <c r="B20" i="24"/>
  <c r="B19" i="24"/>
  <c r="B18" i="24"/>
  <c r="B17" i="24"/>
  <c r="B16" i="24"/>
  <c r="B15" i="24"/>
  <c r="B9" i="24"/>
  <c r="B8" i="24"/>
  <c r="B7" i="24"/>
  <c r="H7" i="24" s="1"/>
  <c r="F29" i="24" l="1"/>
  <c r="D29" i="24"/>
  <c r="J29" i="24"/>
  <c r="K29" i="24"/>
  <c r="H29" i="24"/>
  <c r="F21" i="24"/>
  <c r="D21" i="24"/>
  <c r="J21" i="24"/>
  <c r="K21" i="24"/>
  <c r="H21" i="24"/>
  <c r="G31" i="24"/>
  <c r="M31" i="24"/>
  <c r="E31" i="24"/>
  <c r="L31" i="24"/>
  <c r="I31" i="24"/>
  <c r="K61" i="24"/>
  <c r="J61" i="24"/>
  <c r="I61" i="24"/>
  <c r="F15" i="24"/>
  <c r="D15" i="24"/>
  <c r="J15" i="24"/>
  <c r="K15" i="24"/>
  <c r="H15" i="24"/>
  <c r="F25" i="24"/>
  <c r="D25" i="24"/>
  <c r="J25" i="24"/>
  <c r="K25" i="24"/>
  <c r="H25" i="24"/>
  <c r="K28" i="24"/>
  <c r="J28" i="24"/>
  <c r="H28" i="24"/>
  <c r="F28" i="24"/>
  <c r="D28" i="24"/>
  <c r="F31" i="24"/>
  <c r="D31" i="24"/>
  <c r="J31" i="24"/>
  <c r="K31" i="24"/>
  <c r="H31" i="24"/>
  <c r="I28" i="24"/>
  <c r="M28" i="24"/>
  <c r="E28" i="24"/>
  <c r="L28" i="24"/>
  <c r="G28" i="24"/>
  <c r="D38" i="24"/>
  <c r="K38" i="24"/>
  <c r="J38" i="24"/>
  <c r="H38" i="24"/>
  <c r="G15" i="24"/>
  <c r="M15" i="24"/>
  <c r="E15" i="24"/>
  <c r="L15" i="24"/>
  <c r="I15" i="24"/>
  <c r="F38" i="24"/>
  <c r="F19" i="24"/>
  <c r="D19" i="24"/>
  <c r="J19" i="24"/>
  <c r="K19" i="24"/>
  <c r="F35" i="24"/>
  <c r="D35" i="24"/>
  <c r="J35" i="24"/>
  <c r="K35" i="24"/>
  <c r="G25" i="24"/>
  <c r="M25" i="24"/>
  <c r="E25" i="24"/>
  <c r="L25" i="24"/>
  <c r="I25" i="24"/>
  <c r="K16" i="24"/>
  <c r="J16" i="24"/>
  <c r="H16" i="24"/>
  <c r="F16" i="24"/>
  <c r="D16" i="24"/>
  <c r="K22" i="24"/>
  <c r="J22" i="24"/>
  <c r="H22" i="24"/>
  <c r="F22" i="24"/>
  <c r="K32" i="24"/>
  <c r="J32" i="24"/>
  <c r="H32" i="24"/>
  <c r="F32" i="24"/>
  <c r="D32" i="24"/>
  <c r="B45" i="24"/>
  <c r="B39" i="24"/>
  <c r="I16" i="24"/>
  <c r="M16" i="24"/>
  <c r="E16" i="24"/>
  <c r="G16" i="24"/>
  <c r="G19" i="24"/>
  <c r="M19" i="24"/>
  <c r="E19" i="24"/>
  <c r="L19" i="24"/>
  <c r="I19" i="24"/>
  <c r="G29" i="24"/>
  <c r="M29" i="24"/>
  <c r="E29" i="24"/>
  <c r="L29" i="24"/>
  <c r="I29" i="24"/>
  <c r="I32" i="24"/>
  <c r="M32" i="24"/>
  <c r="E32" i="24"/>
  <c r="G32" i="24"/>
  <c r="G35" i="24"/>
  <c r="M35" i="24"/>
  <c r="E35" i="24"/>
  <c r="L35" i="24"/>
  <c r="I35" i="24"/>
  <c r="K18" i="24"/>
  <c r="J18" i="24"/>
  <c r="H18" i="24"/>
  <c r="F18" i="24"/>
  <c r="D18" i="24"/>
  <c r="F9" i="24"/>
  <c r="D9" i="24"/>
  <c r="J9" i="24"/>
  <c r="K9" i="24"/>
  <c r="H9" i="24"/>
  <c r="K26" i="24"/>
  <c r="J26" i="24"/>
  <c r="H26" i="24"/>
  <c r="F26" i="24"/>
  <c r="D26" i="24"/>
  <c r="G7" i="24"/>
  <c r="M7" i="24"/>
  <c r="E7" i="24"/>
  <c r="L7" i="24"/>
  <c r="I7" i="24"/>
  <c r="I8" i="24"/>
  <c r="M8" i="24"/>
  <c r="E8" i="24"/>
  <c r="L8" i="24"/>
  <c r="G8" i="24"/>
  <c r="G9" i="24"/>
  <c r="M9" i="24"/>
  <c r="E9" i="24"/>
  <c r="L9" i="24"/>
  <c r="I9" i="24"/>
  <c r="G23" i="24"/>
  <c r="M23" i="24"/>
  <c r="E23" i="24"/>
  <c r="L23" i="24"/>
  <c r="I23" i="24"/>
  <c r="L32" i="24"/>
  <c r="K53" i="24"/>
  <c r="J53" i="24"/>
  <c r="I53" i="24"/>
  <c r="K69" i="24"/>
  <c r="J69" i="24"/>
  <c r="I69" i="24"/>
  <c r="K20" i="24"/>
  <c r="J20" i="24"/>
  <c r="H20" i="24"/>
  <c r="F20" i="24"/>
  <c r="D20" i="24"/>
  <c r="F23" i="24"/>
  <c r="D23" i="24"/>
  <c r="J23" i="24"/>
  <c r="K23" i="24"/>
  <c r="H23" i="24"/>
  <c r="F33" i="24"/>
  <c r="D33" i="24"/>
  <c r="J33" i="24"/>
  <c r="K33" i="24"/>
  <c r="H33" i="24"/>
  <c r="H37" i="24"/>
  <c r="F37" i="24"/>
  <c r="D37" i="24"/>
  <c r="K37" i="24"/>
  <c r="J37" i="24"/>
  <c r="I20" i="24"/>
  <c r="M20" i="24"/>
  <c r="E20" i="24"/>
  <c r="L20" i="24"/>
  <c r="G20" i="24"/>
  <c r="I37" i="24"/>
  <c r="G37" i="24"/>
  <c r="L37" i="24"/>
  <c r="M37" i="24"/>
  <c r="E37" i="24"/>
  <c r="H35" i="24"/>
  <c r="K34" i="24"/>
  <c r="J34" i="24"/>
  <c r="H34" i="24"/>
  <c r="F34" i="24"/>
  <c r="D34" i="24"/>
  <c r="F17" i="24"/>
  <c r="D17" i="24"/>
  <c r="J17" i="24"/>
  <c r="K17" i="24"/>
  <c r="H17" i="24"/>
  <c r="F27" i="24"/>
  <c r="D27" i="24"/>
  <c r="J27" i="24"/>
  <c r="K27" i="24"/>
  <c r="G17" i="24"/>
  <c r="M17" i="24"/>
  <c r="E17" i="24"/>
  <c r="L17" i="24"/>
  <c r="I17" i="24"/>
  <c r="G33" i="24"/>
  <c r="M33" i="24"/>
  <c r="E33" i="24"/>
  <c r="L33" i="24"/>
  <c r="I33" i="24"/>
  <c r="L16" i="24"/>
  <c r="K8" i="24"/>
  <c r="J8" i="24"/>
  <c r="H8" i="24"/>
  <c r="F8" i="24"/>
  <c r="D8" i="24"/>
  <c r="F7" i="24"/>
  <c r="D7" i="24"/>
  <c r="J7" i="24"/>
  <c r="K7" i="24"/>
  <c r="B14" i="24"/>
  <c r="B6" i="24"/>
  <c r="K24" i="24"/>
  <c r="J24" i="24"/>
  <c r="H24" i="24"/>
  <c r="F24" i="24"/>
  <c r="D24" i="24"/>
  <c r="K30" i="24"/>
  <c r="J30" i="24"/>
  <c r="H30" i="24"/>
  <c r="F30" i="24"/>
  <c r="G21" i="24"/>
  <c r="M21" i="24"/>
  <c r="E21" i="24"/>
  <c r="L21" i="24"/>
  <c r="I21" i="24"/>
  <c r="I24" i="24"/>
  <c r="M24" i="24"/>
  <c r="E24" i="24"/>
  <c r="G24" i="24"/>
  <c r="G27" i="24"/>
  <c r="M27" i="24"/>
  <c r="E27" i="24"/>
  <c r="L27" i="24"/>
  <c r="I27" i="24"/>
  <c r="M38" i="24"/>
  <c r="E38" i="24"/>
  <c r="L38" i="24"/>
  <c r="G38" i="24"/>
  <c r="I38" i="24"/>
  <c r="H19" i="24"/>
  <c r="I77" i="24"/>
  <c r="K58" i="24"/>
  <c r="J58" i="24"/>
  <c r="K66" i="24"/>
  <c r="J66" i="24"/>
  <c r="K74" i="24"/>
  <c r="J74" i="24"/>
  <c r="C14" i="24"/>
  <c r="C6" i="24"/>
  <c r="I22" i="24"/>
  <c r="M22" i="24"/>
  <c r="E22" i="24"/>
  <c r="I30" i="24"/>
  <c r="M30" i="24"/>
  <c r="E30" i="24"/>
  <c r="C45" i="24"/>
  <c r="C39" i="24"/>
  <c r="L22" i="24"/>
  <c r="L30" i="24"/>
  <c r="H43" i="24"/>
  <c r="F43" i="24"/>
  <c r="D43" i="24"/>
  <c r="K43" i="24"/>
  <c r="K55" i="24"/>
  <c r="J55" i="24"/>
  <c r="K63" i="24"/>
  <c r="J63" i="24"/>
  <c r="K71" i="24"/>
  <c r="J71" i="24"/>
  <c r="K52" i="24"/>
  <c r="J52" i="24"/>
  <c r="K60" i="24"/>
  <c r="J60" i="24"/>
  <c r="K68" i="24"/>
  <c r="J68" i="24"/>
  <c r="K57" i="24"/>
  <c r="J57" i="24"/>
  <c r="K65" i="24"/>
  <c r="J65" i="24"/>
  <c r="K73" i="24"/>
  <c r="J73" i="24"/>
  <c r="H41" i="24"/>
  <c r="F41" i="24"/>
  <c r="D41" i="24"/>
  <c r="K41" i="24"/>
  <c r="K54" i="24"/>
  <c r="J54" i="24"/>
  <c r="K62" i="24"/>
  <c r="J62" i="24"/>
  <c r="K70" i="24"/>
  <c r="J70" i="24"/>
  <c r="I18" i="24"/>
  <c r="M18" i="24"/>
  <c r="E18" i="24"/>
  <c r="I26" i="24"/>
  <c r="M26" i="24"/>
  <c r="E26" i="24"/>
  <c r="I34" i="24"/>
  <c r="M34" i="24"/>
  <c r="E34" i="24"/>
  <c r="L18" i="24"/>
  <c r="L26" i="24"/>
  <c r="L34" i="24"/>
  <c r="K51" i="24"/>
  <c r="J51" i="24"/>
  <c r="K59" i="24"/>
  <c r="J59" i="24"/>
  <c r="K67" i="24"/>
  <c r="J67" i="24"/>
  <c r="K75" i="24"/>
  <c r="K77" i="24" s="1"/>
  <c r="J75" i="24"/>
  <c r="J77" i="24" s="1"/>
  <c r="K56" i="24"/>
  <c r="J56" i="24"/>
  <c r="K64" i="24"/>
  <c r="J64" i="24"/>
  <c r="K72" i="24"/>
  <c r="J72" i="24"/>
  <c r="G40" i="24"/>
  <c r="G42" i="24"/>
  <c r="G44" i="24"/>
  <c r="H40" i="24"/>
  <c r="L41" i="24"/>
  <c r="H42" i="24"/>
  <c r="L43" i="24"/>
  <c r="H44" i="24"/>
  <c r="J44" i="24"/>
  <c r="E40" i="24"/>
  <c r="E42" i="24"/>
  <c r="E44" i="24"/>
  <c r="K79" i="24" l="1"/>
  <c r="K78" i="24"/>
  <c r="K6" i="24"/>
  <c r="J6" i="24"/>
  <c r="H6" i="24"/>
  <c r="F6" i="24"/>
  <c r="D6" i="24"/>
  <c r="K14" i="24"/>
  <c r="J14" i="24"/>
  <c r="H14" i="24"/>
  <c r="F14" i="24"/>
  <c r="D14" i="24"/>
  <c r="I78" i="24"/>
  <c r="I79" i="24"/>
  <c r="I39" i="24"/>
  <c r="G39" i="24"/>
  <c r="L39" i="24"/>
  <c r="M39" i="24"/>
  <c r="E39" i="24"/>
  <c r="I6" i="24"/>
  <c r="M6" i="24"/>
  <c r="E6" i="24"/>
  <c r="L6" i="24"/>
  <c r="G6" i="24"/>
  <c r="I45" i="24"/>
  <c r="G45" i="24"/>
  <c r="L45" i="24"/>
  <c r="E45" i="24"/>
  <c r="M45" i="24"/>
  <c r="I14" i="24"/>
  <c r="M14" i="24"/>
  <c r="E14" i="24"/>
  <c r="L14" i="24"/>
  <c r="G14" i="24"/>
  <c r="J79" i="24"/>
  <c r="J78" i="24"/>
  <c r="H39" i="24"/>
  <c r="F39" i="24"/>
  <c r="D39" i="24"/>
  <c r="K39" i="24"/>
  <c r="J39" i="24"/>
  <c r="H45" i="24"/>
  <c r="F45" i="24"/>
  <c r="D45" i="24"/>
  <c r="K45" i="24"/>
  <c r="J45" i="24"/>
  <c r="I83" i="24" l="1"/>
  <c r="I82" i="24"/>
  <c r="I81" i="24"/>
</calcChain>
</file>

<file path=xl/sharedStrings.xml><?xml version="1.0" encoding="utf-8"?>
<sst xmlns="http://schemas.openxmlformats.org/spreadsheetml/2006/main" count="1740" uniqueCount="521">
  <si>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</si>
  <si>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</si>
  <si>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</si>
  <si>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</si>
  <si>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</si>
  <si>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</si>
  <si>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</si>
  <si>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</si>
  <si>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</si>
  <si>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</si>
  <si>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</si>
  <si>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</si>
  <si>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</si>
  <si>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Rottweil (08325)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</si>
  <si>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</si>
  <si>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</si>
  <si>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</si>
  <si>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</si>
  <si>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</si>
  <si>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</si>
  <si>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</si>
  <si>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</si>
  <si>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</si>
  <si>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</si>
  <si>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</si>
  <si>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</si>
  <si>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</si>
  <si>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</si>
  <si>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</si>
  <si>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</si>
  <si>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</si>
  <si>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</si>
  <si>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</si>
  <si>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</si>
  <si>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</si>
  <si>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</si>
  <si>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</si>
  <si>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</si>
  <si>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</si>
  <si>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</si>
  <si>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</si>
  <si>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</si>
  <si>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</si>
  <si>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</si>
  <si>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</si>
  <si>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</si>
  <si>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</si>
  <si>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</si>
  <si>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</si>
  <si>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</si>
  <si>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</si>
  <si>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</si>
  <si>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</si>
  <si>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</si>
  <si>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</si>
  <si>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</si>
  <si>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</si>
  <si>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</si>
  <si>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</si>
  <si>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</si>
  <si>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</si>
  <si>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</si>
  <si>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</si>
  <si>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</si>
  <si>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</si>
  <si>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</si>
  <si>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</si>
  <si>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</si>
  <si>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</si>
  <si>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</si>
  <si>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</si>
  <si>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</si>
  <si>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</si>
  <si>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</si>
  <si>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</si>
  <si>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</si>
  <si>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</si>
  <si>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</si>
  <si>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</si>
  <si>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</si>
  <si>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</si>
  <si>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</si>
  <si>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</si>
  <si>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</si>
  <si>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</si>
  <si>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</si>
  <si>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</si>
  <si>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</si>
  <si>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</si>
  <si>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</si>
  <si>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</si>
  <si>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</si>
  <si>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Rottweil (08325);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</si>
  <si>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</si>
  <si>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</si>
  <si>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</si>
  <si>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</si>
  <si>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</si>
  <si>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</si>
  <si>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</si>
  <si>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</si>
  <si>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</si>
  <si>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</si>
  <si>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</si>
  <si>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</si>
  <si>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</si>
  <si>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</si>
  <si>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</si>
  <si>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</si>
  <si>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</si>
  <si>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</si>
  <si>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</si>
  <si>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</si>
  <si>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</si>
  <si>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</si>
  <si>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</si>
  <si>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</si>
  <si>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</si>
  <si>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</si>
  <si>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</si>
  <si>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</si>
  <si>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</si>
  <si>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</si>
  <si>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</si>
  <si>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</si>
  <si>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</si>
  <si>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</si>
  <si>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</si>
  <si>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</si>
  <si>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</si>
  <si>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</si>
  <si>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</si>
  <si>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</si>
  <si>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</si>
  <si>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</si>
  <si>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</si>
  <si>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</si>
  <si>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</si>
  <si>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</si>
  <si>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</si>
  <si>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</si>
  <si>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</si>
  <si>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</si>
  <si>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</si>
  <si>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</si>
  <si>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</si>
  <si>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</si>
  <si>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</si>
  <si>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</si>
  <si>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</si>
  <si>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</si>
  <si>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</si>
  <si>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</si>
  <si>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</si>
  <si>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</si>
  <si>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</si>
  <si>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</si>
  <si>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</si>
  <si>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</si>
  <si>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</si>
  <si>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</si>
  <si>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</si>
  <si>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</si>
  <si>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</si>
  <si>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</si>
  <si>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</si>
  <si>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</si>
  <si>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</si>
  <si>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</si>
  <si>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</si>
  <si>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</si>
  <si>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</si>
  <si>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</si>
  <si>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</si>
  <si>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</si>
  <si>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</si>
  <si>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</si>
  <si>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</si>
  <si>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</si>
  <si>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</si>
  <si>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</si>
  <si>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</si>
  <si>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</si>
  <si>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Rottweil (08325)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</si>
  <si>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</si>
  <si>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</si>
  <si>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</si>
  <si>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</si>
  <si>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</si>
  <si>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</si>
  <si>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</si>
  <si>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</si>
  <si>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</si>
  <si>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</si>
  <si>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</si>
  <si>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</si>
  <si>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</si>
  <si>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</si>
  <si>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</si>
  <si>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</si>
  <si>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</si>
  <si>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</si>
  <si>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</si>
  <si>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</si>
  <si>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</si>
  <si>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</si>
  <si>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</si>
  <si>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</si>
  <si>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</si>
  <si>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</si>
  <si>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</si>
  <si>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</si>
  <si>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</si>
  <si>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</si>
  <si>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</si>
  <si>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</si>
  <si>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</si>
  <si>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</si>
  <si>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</si>
  <si>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</si>
  <si>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</si>
  <si>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</si>
  <si>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</si>
  <si>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</si>
  <si>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</si>
  <si>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</si>
  <si>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</si>
  <si>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</si>
  <si>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</si>
  <si>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</si>
  <si>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</si>
  <si>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</si>
  <si>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</si>
  <si>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</si>
  <si>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</si>
  <si>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</si>
  <si>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</si>
  <si>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</si>
  <si>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</si>
  <si>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</si>
  <si>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</si>
  <si>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</si>
  <si>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</si>
  <si>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</si>
  <si>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</si>
  <si>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</si>
  <si>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</si>
  <si>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</si>
  <si>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</si>
  <si>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</si>
  <si>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</si>
  <si>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</si>
  <si>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</si>
  <si>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</si>
  <si>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</si>
  <si>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</si>
  <si>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</si>
  <si>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</si>
  <si>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</si>
  <si>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</si>
  <si>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</si>
  <si>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</si>
  <si>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</si>
  <si>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</si>
  <si>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</si>
  <si>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</si>
  <si>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</si>
  <si>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</si>
  <si>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</si>
  <si>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</si>
  <si>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</si>
  <si>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</si>
  <si>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</si>
  <si>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</si>
  <si>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</si>
  <si>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</si>
  <si>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</si>
  <si>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</si>
  <si>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</si>
  <si>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</si>
  <si>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</si>
  <si>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</si>
  <si>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</si>
  <si>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</si>
  <si>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</si>
  <si>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</si>
  <si>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</si>
  <si>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</si>
  <si>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</si>
  <si>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</si>
  <si>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</si>
  <si>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</si>
  <si>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</si>
  <si>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</si>
  <si>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</si>
  <si>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</si>
  <si>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</si>
  <si>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</si>
  <si>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</si>
  <si>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</si>
  <si>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</si>
  <si>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</si>
  <si>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</si>
  <si>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</si>
  <si>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</si>
  <si>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</si>
  <si>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</si>
  <si>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</si>
  <si>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</si>
  <si>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</si>
  <si>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</si>
  <si>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</si>
  <si>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</si>
  <si>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</si>
  <si>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</si>
  <si>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</si>
  <si>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</si>
  <si>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</si>
  <si>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</si>
  <si>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</si>
  <si>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</si>
  <si>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</si>
  <si>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</si>
  <si>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</si>
  <si>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</si>
  <si>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</si>
  <si>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</si>
  <si>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</si>
  <si>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</si>
  <si>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</si>
  <si>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</si>
  <si>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</si>
  <si>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</si>
  <si>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</si>
  <si>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</si>
  <si>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</si>
  <si>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</si>
  <si>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</si>
  <si>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</si>
  <si>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</si>
  <si>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</si>
  <si>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</si>
  <si>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</si>
  <si>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</si>
  <si>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</si>
  <si>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</si>
  <si>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</si>
  <si>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</si>
  <si>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</si>
  <si>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</si>
  <si>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</si>
  <si>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</si>
  <si>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</si>
  <si>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</si>
  <si>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</si>
  <si>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</si>
  <si>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</si>
  <si>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</si>
  <si>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</si>
  <si>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</si>
  <si>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</si>
  <si>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</si>
  <si>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</si>
  <si>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</si>
  <si>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</si>
  <si>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</si>
  <si>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</si>
  <si>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</si>
  <si>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</si>
  <si>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</si>
  <si>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</si>
  <si>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</si>
  <si>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</si>
  <si>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Rottweil (08325);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</si>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</sst>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{33C7A8F5-145A-4E2D-8CAA-F3C1DDF1742E}</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6F0F-4B85-8D47-13286A4BAC58}"/>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{23DA3511-1DB0-4734-BEDD-1AB5AECF7FA7}</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6F0F-4B85-8D47-13286A4BAC5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{8771BA7E-217C-406F-AD56-770EFCC88C72}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F0F-4B85-8D47-13286A4BAC5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{0C609FA4-82B9-4CD8-99EA-AE17F417281D}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F0F-4B85-8D47-13286A4BAC5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0.28635995100829753</c:v>
                </c:pt>
                <c:pt idx="1">
                  <c:v>0.77822269034374059</c:v>
                </c:pt>
                <c:pt idx="2">
                  <c:v>1.1186464311118853</c:v>
                </c:pt>
                <c:pt idx="3">
                  <c:v>1.0875687030768</c:v>
                </c:pt>
              </c:numCache>
            </c:numRef>
          </c:val>
          <c:extLst>
            <c:ext xmlns:c16="http://schemas.microsoft.com/office/drawing/2014/chart" uri="{C3380CC4-5D6E-409C-BE32-E72D297353CC}">
              <c16:uniqueId val="{00000004-6F0F-4B85-8D47-13286A4BAC5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{6BA54C92-9145-472E-AF74-616500E17E7F}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F0F-4B85-8D47-13286A4BAC5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{ADDCBEB6-B140-4646-8B4D-17B3C97CA5F9}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F0F-4B85-8D47-13286A4BAC5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{F2DD56B2-5CC6-4E01-B332-4363B401B82D}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F0F-4B85-8D47-13286A4BAC5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{816DC1C4-A438-47D0-A59A-74ADFED5717E}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F0F-4B85-8D47-13286A4BAC5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F0F-4B85-8D47-13286A4BAC5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F0F-4B85-8D47-13286A4BAC5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{95A8663E-9E47-4CCF-B897-4747195B627E}</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F3E0-4C57-AC5A-4CEA3727E06A}"/>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{0DAE39E4-7675-4A58-8E53-2E13FC124341}</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F3E0-4C57-AC5A-4CEA3727E06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{7461A586-E5F2-4E9C-B4B5-E9FECB7BCF47}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3E0-4C57-AC5A-4CEA3727E06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{DC274B52-1896-4417-AFCF-B6F95730DBC9}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3E0-4C57-AC5A-4CEA3727E06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-3.3599382080329558</c:v>
                </c:pt>
                <c:pt idx="1">
                  <c:v>-2.6975865719528453</c:v>
                </c:pt>
                <c:pt idx="2">
                  <c:v>-2.7637010795899166</c:v>
                </c:pt>
                <c:pt idx="3">
                  <c:v>-2.8655893304673015</c:v>
                </c:pt>
              </c:numCache>
            </c:numRef>
          </c:val>
          <c:extLst>
            <c:ext xmlns:c16="http://schemas.microsoft.com/office/drawing/2014/chart" uri="{C3380CC4-5D6E-409C-BE32-E72D297353CC}">
              <c16:uniqueId val="{00000004-F3E0-4C57-AC5A-4CEA3727E06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{97CD0A50-FE02-419C-8117-FE164FC6F386}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3E0-4C57-AC5A-4CEA3727E06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{51213647-A4F2-430C-B434-7EBBBC48BDDE}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3E0-4C57-AC5A-4CEA3727E06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{319494B9-F7B9-4670-A641-AF5516D87F66}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3E0-4C57-AC5A-4CEA3727E06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{94972527-89A0-42C5-9833-E0E57C26A5C3}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3E0-4C57-AC5A-4CEA3727E06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3E0-4C57-AC5A-4CEA3727E06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3E0-4C57-AC5A-4CEA3727E06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{32F3D32A-C2A1-474A-A273-E9C50BFF13ED}</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A163-49CD-8E80-AEDC357B0B81}"/>
                </c:ext>
              </c:extLst>
            </c:dLbl>
            <c:dLbl>
              <c:idx val="1"/>
              <c:tx>
                <c:strRef>
                  <c:f>Daten_Diagramme!$D$15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{8AB60FB1-B466-4773-A2E4-8DDF2CAA9F86}</c15:txfldGUID>
                      <c15:f>Daten_Diagramme!$D$15</c15:f>
                      <c15:dlblFieldTableCache>
                        <c:ptCount val="1"/>
                        <c:pt idx="0">
                          <c:v>-3.7</c:v>
                        </c:pt>
                      </c15:dlblFieldTableCache>
                    </c15:dlblFTEntry>
                  </c15:dlblFieldTable>
                  <c15:showDataLabelsRange val="0"/>
                </c:ext>
                <c:ext xmlns:c16="http://schemas.microsoft.com/office/drawing/2014/chart" uri="{C3380CC4-5D6E-409C-BE32-E72D297353CC}">
                  <c16:uniqueId val="{00000001-A163-49CD-8E80-AEDC357B0B81}"/>
                </c:ext>
              </c:extLst>
            </c:dLbl>
            <c:dLbl>
              <c:idx val="2"/>
              <c:tx>
                <c:strRef>
                  <c:f>Daten_Diagramme!$D$16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{8DC54F40-27A5-4C63-B664-1FDF1B143959}</c15:txfldGUID>
                      <c15:f>Daten_Diagramme!$D$16</c15:f>
                      <c15:dlblFieldTableCache>
                        <c:ptCount val="1"/>
                        <c:pt idx="0">
                          <c:v>4.3</c:v>
                        </c:pt>
                      </c15:dlblFieldTableCache>
                    </c15:dlblFTEntry>
                  </c15:dlblFieldTable>
                  <c15:showDataLabelsRange val="0"/>
                </c:ext>
                <c:ext xmlns:c16="http://schemas.microsoft.com/office/drawing/2014/chart" uri="{C3380CC4-5D6E-409C-BE32-E72D297353CC}">
                  <c16:uniqueId val="{00000002-A163-49CD-8E80-AEDC357B0B81}"/>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{9E8039D4-C853-4770-ACA8-02377B3E16F3}</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A163-49CD-8E80-AEDC357B0B81}"/>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{4FACD956-F64A-489D-B484-4932F2C5B9D5}</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A163-49CD-8E80-AEDC357B0B81}"/>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{BD953016-5971-47FB-B762-320E8746E9CF}</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A163-49CD-8E80-AEDC357B0B81}"/>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{5C4EEF91-3793-4FAF-AD70-AF198CEC843B}</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A163-49CD-8E80-AEDC357B0B81}"/>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{355E5387-4AE4-44C3-9C39-0F98AF0C5687}</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A163-49CD-8E80-AEDC357B0B81}"/>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{73A0241A-0B18-4EDD-BF52-7951CC747E87}</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A163-49CD-8E80-AEDC357B0B81}"/>
                </c:ext>
              </c:extLst>
            </c:dLbl>
            <c:dLbl>
              <c:idx val="9"/>
              <c:tx>
                <c:strRef>
                  <c:f>Daten_Diagramme!$D$23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{8E510488-ADE8-4214-A9A7-11EF0294DB86}</c15:txfldGUID>
                      <c15:f>Daten_Diagramme!$D$23</c15:f>
                      <c15:dlblFieldTableCache>
                        <c:ptCount val="1"/>
                        <c:pt idx="0">
                          <c:v>0.4</c:v>
                        </c:pt>
                      </c15:dlblFieldTableCache>
                    </c15:dlblFTEntry>
                  </c15:dlblFieldTable>
                  <c15:showDataLabelsRange val="0"/>
                </c:ext>
                <c:ext xmlns:c16="http://schemas.microsoft.com/office/drawing/2014/chart" uri="{C3380CC4-5D6E-409C-BE32-E72D297353CC}">
                  <c16:uniqueId val="{00000009-A163-49CD-8E80-AEDC357B0B81}"/>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{D256F964-C470-4435-8B94-9055F96D64F4}</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A163-49CD-8E80-AEDC357B0B81}"/>
                </c:ext>
              </c:extLst>
            </c:dLbl>
            <c:dLbl>
              <c:idx val="11"/>
              <c:tx>
                <c:strRef>
                  <c:f>Daten_Diagramme!$D$25</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{6F2CA654-8DA0-4217-ACD2-D5F0B8269692}</c15:txfldGUID>
                      <c15:f>Daten_Diagramme!$D$25</c15:f>
                      <c15:dlblFieldTableCache>
                        <c:ptCount val="1"/>
                        <c:pt idx="0">
                          <c:v>15.4</c:v>
                        </c:pt>
                      </c15:dlblFieldTableCache>
                    </c15:dlblFTEntry>
                  </c15:dlblFieldTable>
                  <c15:showDataLabelsRange val="0"/>
                </c:ext>
                <c:ext xmlns:c16="http://schemas.microsoft.com/office/drawing/2014/chart" uri="{C3380CC4-5D6E-409C-BE32-E72D297353CC}">
                  <c16:uniqueId val="{0000000B-A163-49CD-8E80-AEDC357B0B81}"/>
                </c:ext>
              </c:extLst>
            </c:dLbl>
            <c:dLbl>
              <c:idx val="12"/>
              <c:tx>
                <c:strRef>
                  <c:f>Daten_Diagramme!$D$26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{FF173EE2-708E-4028-AB61-1206DB106ED6}</c15:txfldGUID>
                      <c15:f>Daten_Diagramme!$D$26</c15:f>
                      <c15:dlblFieldTableCache>
                        <c:ptCount val="1"/>
                        <c:pt idx="0">
                          <c:v>-3.1</c:v>
                        </c:pt>
                      </c15:dlblFieldTableCache>
                    </c15:dlblFTEntry>
                  </c15:dlblFieldTable>
                  <c15:showDataLabelsRange val="0"/>
                </c:ext>
                <c:ext xmlns:c16="http://schemas.microsoft.com/office/drawing/2014/chart" uri="{C3380CC4-5D6E-409C-BE32-E72D297353CC}">
                  <c16:uniqueId val="{0000000C-A163-49CD-8E80-AEDC357B0B81}"/>
                </c:ext>
              </c:extLst>
            </c:dLbl>
            <c:dLbl>
              <c:idx val="13"/>
              <c:tx>
                <c:strRef>
                  <c:f>Daten_Diagramme!$D$27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{EE95BDE5-A104-4B0E-9217-366F5B8A599A}</c15:txfldGUID>
                      <c15:f>Daten_Diagramme!$D$27</c15:f>
                      <c15:dlblFieldTableCache>
                        <c:ptCount val="1"/>
                        <c:pt idx="0">
                          <c:v>1.9</c:v>
                        </c:pt>
                      </c15:dlblFieldTableCache>
                    </c15:dlblFTEntry>
                  </c15:dlblFieldTable>
                  <c15:showDataLabelsRange val="0"/>
                </c:ext>
                <c:ext xmlns:c16="http://schemas.microsoft.com/office/drawing/2014/chart" uri="{C3380CC4-5D6E-409C-BE32-E72D297353CC}">
                  <c16:uniqueId val="{0000000D-A163-49CD-8E80-AEDC357B0B81}"/>
                </c:ext>
              </c:extLst>
            </c:dLbl>
            <c:dLbl>
              <c:idx val="14"/>
              <c:tx>
                <c:strRef>
                  <c:f>Daten_Diagramme!$D$28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{D5314270-D370-4CD5-90AE-F642E2F9019B}</c15:txfldGUID>
                      <c15:f>Daten_Diagramme!$D$28</c15:f>
                      <c15:dlblFieldTableCache>
                        <c:ptCount val="1"/>
                        <c:pt idx="0">
                          <c:v>2.2</c:v>
                        </c:pt>
                      </c15:dlblFieldTableCache>
                    </c15:dlblFTEntry>
                  </c15:dlblFieldTable>
                  <c15:showDataLabelsRange val="0"/>
                </c:ext>
                <c:ext xmlns:c16="http://schemas.microsoft.com/office/drawing/2014/chart" uri="{C3380CC4-5D6E-409C-BE32-E72D297353CC}">
                  <c16:uniqueId val="{0000000E-A163-49CD-8E80-AEDC357B0B81}"/>
                </c:ext>
              </c:extLst>
            </c:dLbl>
            <c:dLbl>
              <c:idx val="15"/>
              <c:tx>
                <c:strRef>
                  <c:f>Daten_Diagramme!$D$29</c:f>
                  <c:strCache>
                    <c:ptCount val="1"/>
                    <c:pt idx="0">
                      <c:v>-20.3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{72060BC5-853C-4A11-BB3B-87A2A7B63BB1}</c15:txfldGUID>
                      <c15:f>Daten_Diagramme!$D$29</c15:f>
                      <c15:dlblFieldTableCache>
                        <c:ptCount val="1"/>
                        <c:pt idx="0">
                          <c:v>-20.3</c:v>
                        </c:pt>
                      </c15:dlblFieldTableCache>
                    </c15:dlblFTEntry>
                  </c15:dlblFieldTable>
                  <c15:showDataLabelsRange val="0"/>
                </c:ext>
                <c:ext xmlns:c16="http://schemas.microsoft.com/office/drawing/2014/chart" uri="{C3380CC4-5D6E-409C-BE32-E72D297353CC}">
                  <c16:uniqueId val="{0000000F-A163-49CD-8E80-AEDC357B0B81}"/>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{B299CD0D-54CF-4801-9C24-B4C7F28104F0}</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A163-49CD-8E80-AEDC357B0B81}"/>
                </c:ext>
              </c:extLst>
            </c:dLbl>
            <c:dLbl>
              <c:idx val="17"/>
              <c:tx>
                <c:strRef>
                  <c:f>Daten_Diagramme!$D$31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{F3607066-29D1-4CCC-B738-B77F7E4F5956}</c15:txfldGUID>
                      <c15:f>Daten_Diagramme!$D$31</c15:f>
                      <c15:dlblFieldTableCache>
                        <c:ptCount val="1"/>
                        <c:pt idx="0">
                          <c:v>5.4</c:v>
                        </c:pt>
                      </c15:dlblFieldTableCache>
                    </c15:dlblFTEntry>
                  </c15:dlblFieldTable>
                  <c15:showDataLabelsRange val="0"/>
                </c:ext>
                <c:ext xmlns:c16="http://schemas.microsoft.com/office/drawing/2014/chart" uri="{C3380CC4-5D6E-409C-BE32-E72D297353CC}">
                  <c16:uniqueId val="{00000011-A163-49CD-8E80-AEDC357B0B81}"/>
                </c:ext>
              </c:extLst>
            </c:dLbl>
            <c:dLbl>
              <c:idx val="18"/>
              <c:tx>
                <c:strRef>
                  <c:f>Daten_Diagramme!$D$32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{D8D876D9-49B8-4197-8B4A-973667BF7F6C}</c15:txfldGUID>
                      <c15:f>Daten_Diagramme!$D$32</c15:f>
                      <c15:dlblFieldTableCache>
                        <c:ptCount val="1"/>
                        <c:pt idx="0">
                          <c:v>3.5</c:v>
                        </c:pt>
                      </c15:dlblFieldTableCache>
                    </c15:dlblFTEntry>
                  </c15:dlblFieldTable>
                  <c15:showDataLabelsRange val="0"/>
                </c:ext>
                <c:ext xmlns:c16="http://schemas.microsoft.com/office/drawing/2014/chart" uri="{C3380CC4-5D6E-409C-BE32-E72D297353CC}">
                  <c16:uniqueId val="{00000012-A163-49CD-8E80-AEDC357B0B81}"/>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{D5F1D0BC-17CC-4096-897B-020E48D65485}</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A163-49CD-8E80-AEDC357B0B81}"/>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{B9FDEC53-A522-4B1C-994C-3BD03DB6BADD}</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A163-49CD-8E80-AEDC357B0B81}"/>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{2403780D-922E-4B44-9E50-4F4C7DD61F6A}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A163-49CD-8E80-AEDC357B0B8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{AD39BBFE-2819-4078-AD6E-31653A3FCF46}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163-49CD-8E80-AEDC357B0B81}"/>
                </c:ext>
              </c:extLst>
            </c:dLbl>
            <c:dLbl>
              <c:idx val="23"/>
              <c:tx>
                <c:strRef>
                  <c:f>Daten_Diagramme!$D$37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{FA69CAAD-D5BD-47D4-B1B1-5C94B6FC1B96}</c15:txfldGUID>
                      <c15:f>Daten_Diagramme!$D$37</c15:f>
                      <c15:dlblFieldTableCache>
                        <c:ptCount val="1"/>
                        <c:pt idx="0">
                          <c:v>-3.7</c:v>
                        </c:pt>
                      </c15:dlblFieldTableCache>
                    </c15:dlblFTEntry>
                  </c15:dlblFieldTable>
                  <c15:showDataLabelsRange val="0"/>
                </c:ext>
                <c:ext xmlns:c16="http://schemas.microsoft.com/office/drawing/2014/chart" uri="{C3380CC4-5D6E-409C-BE32-E72D297353CC}">
                  <c16:uniqueId val="{00000017-A163-49CD-8E80-AEDC357B0B81}"/>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{E792678C-CC78-4630-ADE3-77C977DC550A}</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A163-49CD-8E80-AEDC357B0B81}"/>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{D3A00A70-7E36-48F9-A6E5-755F2644EEA9}</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A163-49CD-8E80-AEDC357B0B8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{DE42F732-E382-4582-8BC1-514472057CF2}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163-49CD-8E80-AEDC357B0B8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{5FD87C3F-22C7-45E2-8F2A-4CEFCE906E1C}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163-49CD-8E80-AEDC357B0B8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{7E959628-B572-430A-A173-14FC8A00CD3E}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163-49CD-8E80-AEDC357B0B8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{29497DF6-3376-49AC-9BF1-C94FFCF25CDC}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163-49CD-8E80-AEDC357B0B8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{D0F18062-2EC9-428A-AB5F-490609942F5E}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163-49CD-8E80-AEDC357B0B81}"/>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{3A8E5AC1-9442-4961-812D-C403BD865240}</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A163-49CD-8E80-AEDC357B0B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0.28635995100829753</c:v>
                </c:pt>
                <c:pt idx="1">
                  <c:v>-3.6649214659685865</c:v>
                </c:pt>
                <c:pt idx="2">
                  <c:v>4.2721518987341769</c:v>
                </c:pt>
                <c:pt idx="3">
                  <c:v>-0.80136726167869354</c:v>
                </c:pt>
                <c:pt idx="4">
                  <c:v>0.29006526468455401</c:v>
                </c:pt>
                <c:pt idx="5">
                  <c:v>-0.82880196456761968</c:v>
                </c:pt>
                <c:pt idx="6">
                  <c:v>-1.2109920819748485</c:v>
                </c:pt>
                <c:pt idx="7">
                  <c:v>-1.6643159379407617</c:v>
                </c:pt>
                <c:pt idx="8">
                  <c:v>1.4488238043308928</c:v>
                </c:pt>
                <c:pt idx="9">
                  <c:v>0.39436619718309857</c:v>
                </c:pt>
                <c:pt idx="10">
                  <c:v>-1.2252591894439209</c:v>
                </c:pt>
                <c:pt idx="11">
                  <c:v>15.360169491525424</c:v>
                </c:pt>
                <c:pt idx="12">
                  <c:v>-3.1023784901758016</c:v>
                </c:pt>
                <c:pt idx="13">
                  <c:v>1.9441674975074776</c:v>
                </c:pt>
                <c:pt idx="14">
                  <c:v>2.1739130434782608</c:v>
                </c:pt>
                <c:pt idx="15">
                  <c:v>-20.267686424474189</c:v>
                </c:pt>
                <c:pt idx="16">
                  <c:v>3.3136482939632548</c:v>
                </c:pt>
                <c:pt idx="17">
                  <c:v>5.3797468354430382</c:v>
                </c:pt>
                <c:pt idx="18">
                  <c:v>3.5488308115543328</c:v>
                </c:pt>
                <c:pt idx="19">
                  <c:v>2.3972602739726026</c:v>
                </c:pt>
                <c:pt idx="20">
                  <c:v>0.44987146529562982</c:v>
                </c:pt>
                <c:pt idx="21">
                  <c:v>0</c:v>
                </c:pt>
                <c:pt idx="23">
                  <c:v>-3.6649214659685865</c:v>
                </c:pt>
                <c:pt idx="24">
                  <c:v>-0.79653849936080245</c:v>
                </c:pt>
                <c:pt idx="25">
                  <c:v>1.5292089918955591</c:v>
                </c:pt>
              </c:numCache>
            </c:numRef>
          </c:val>
          <c:extLst>
            <c:ext xmlns:c16="http://schemas.microsoft.com/office/drawing/2014/chart" uri="{C3380CC4-5D6E-409C-BE32-E72D297353CC}">
              <c16:uniqueId val="{00000020-A163-49CD-8E80-AEDC357B0B8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{142CB82E-3374-4B90-BBFB-36BC2048099D}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163-49CD-8E80-AEDC357B0B8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{5AD929C5-716F-4C61-921D-19998DACAF2A}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163-49CD-8E80-AEDC357B0B8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{D9A0973B-1B2E-4B8E-8A9E-0C25CD0B3407}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163-49CD-8E80-AEDC357B0B8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{72D1D387-5E42-4473-A6E9-7290DC663FDB}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163-49CD-8E80-AEDC357B0B8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{85ABB59A-BFEE-457B-B741-0CA6101782F1}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163-49CD-8E80-AEDC357B0B8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{996CF28E-7F1B-4B4C-9160-8F162F3BC71E}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163-49CD-8E80-AEDC357B0B8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{C5510EA4-F454-4D33-A66E-940E0198CABE}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163-49CD-8E80-AEDC357B0B8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{D7A7AA94-7F58-42EC-BA08-33FAFAC9EB5F}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163-49CD-8E80-AEDC357B0B8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{D2160E6A-EF7C-41A7-BB93-F135F4CC1E63}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163-49CD-8E80-AEDC357B0B8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{B9AF635E-FD7E-4A90-905B-99ED7F346DA4}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163-49CD-8E80-AEDC357B0B8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{CABB1032-8EAC-413C-B3F5-C6DC2C8631B6}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163-49CD-8E80-AEDC357B0B8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{C5FF1B5E-AA95-4014-BD0D-5DDEBCBE6525}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163-49CD-8E80-AEDC357B0B8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{DD48EDB0-C360-403D-8FD5-18D61211C51C}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163-49CD-8E80-AEDC357B0B8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{F54D97F1-261F-4457-9647-CAEDA3C8D709}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163-49CD-8E80-AEDC357B0B8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{122E3993-C2BC-4EBB-A5A5-C33E29B1F895}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163-49CD-8E80-AEDC357B0B8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{64559DE8-EAE9-4202-9F33-0C6BB07E02D0}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163-49CD-8E80-AEDC357B0B8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{BEDBA82F-242A-4955-84AC-DE683ACE7A8D}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163-49CD-8E80-AEDC357B0B8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{BC482168-7CA7-4E86-AD3B-283BAA46F565}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163-49CD-8E80-AEDC357B0B8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{425A2C44-401A-4697-B706-F210AAF60746}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163-49CD-8E80-AEDC357B0B8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{156921D3-CED2-4960-BFED-910FAC7444E5}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163-49CD-8E80-AEDC357B0B8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{9F7754F5-1CC8-4380-AB95-445BBCB576CF}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163-49CD-8E80-AEDC357B0B8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{35056D3D-020E-4037-AECA-86D9FF561D04}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163-49CD-8E80-AEDC357B0B8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{11D84657-06A4-4574-971E-C2AC845AA88B}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163-49CD-8E80-AEDC357B0B8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{96CD3060-F668-4644-8331-D3C0E8405102}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163-49CD-8E80-AEDC357B0B8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{429191D1-8034-413C-ACD0-9CF7907E1195}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163-49CD-8E80-AEDC357B0B8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{369B2859-D59B-48A6-BBC8-0543ED5BDCA2}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163-49CD-8E80-AEDC357B0B8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{572F8FBD-1D39-4106-8EB5-EF4FCD6A59B0}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163-49CD-8E80-AEDC357B0B8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{575F1E08-F677-409C-8F27-EE9FEA4D4BCC}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163-49CD-8E80-AEDC357B0B8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{C2FE618D-144F-4C34-B974-DA215E832B01}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163-49CD-8E80-AEDC357B0B8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{86E2795D-EF84-49D2-A192-A3EA0948EFC9}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163-49CD-8E80-AEDC357B0B8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{A384ABA1-DC98-474A-AE81-45ED5891940B}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163-49CD-8E80-AEDC357B0B8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{AED3BF67-9860-448F-A132-2AB07EE92E9F}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163-49CD-8E80-AEDC357B0B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163-49CD-8E80-AEDC357B0B8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163-49CD-8E80-AEDC357B0B8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{35A566AD-33C3-4E34-B35A-C3CDB03BAB92}</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30A2-4DBF-9E5D-988F5F5C9074}"/>
                </c:ext>
              </c:extLst>
            </c:dLbl>
            <c:dLbl>
              <c:idx val="1"/>
              <c:tx>
                <c:strRef>
                  <c:f>Daten_Diagramme!$E$15</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{27C2F763-135C-49BF-806F-7375C0B4E458}</c15:txfldGUID>
                      <c15:f>Daten_Diagramme!$E$15</c15:f>
                      <c15:dlblFieldTableCache>
                        <c:ptCount val="1"/>
                        <c:pt idx="0">
                          <c:v>7.1</c:v>
                        </c:pt>
                      </c15:dlblFieldTableCache>
                    </c15:dlblFTEntry>
                  </c15:dlblFieldTable>
                  <c15:showDataLabelsRange val="0"/>
                </c:ext>
                <c:ext xmlns:c16="http://schemas.microsoft.com/office/drawing/2014/chart" uri="{C3380CC4-5D6E-409C-BE32-E72D297353CC}">
                  <c16:uniqueId val="{00000001-30A2-4DBF-9E5D-988F5F5C9074}"/>
                </c:ext>
              </c:extLst>
            </c:dLbl>
            <c:dLbl>
              <c:idx val="2"/>
              <c:tx>
                <c:strRef>
                  <c:f>Daten_Diagramme!$E$16</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{74056105-C8AC-4F31-A386-02D27B6D7C6B}</c15:txfldGUID>
                      <c15:f>Daten_Diagramme!$E$16</c15:f>
                      <c15:dlblFieldTableCache>
                        <c:ptCount val="1"/>
                        <c:pt idx="0">
                          <c:v>-10.8</c:v>
                        </c:pt>
                      </c15:dlblFieldTableCache>
                    </c15:dlblFTEntry>
                  </c15:dlblFieldTable>
                  <c15:showDataLabelsRange val="0"/>
                </c:ext>
                <c:ext xmlns:c16="http://schemas.microsoft.com/office/drawing/2014/chart" uri="{C3380CC4-5D6E-409C-BE32-E72D297353CC}">
                  <c16:uniqueId val="{00000002-30A2-4DBF-9E5D-988F5F5C9074}"/>
                </c:ext>
              </c:extLst>
            </c:dLbl>
            <c:dLbl>
              <c:idx val="3"/>
              <c:tx>
                <c:strRef>
                  <c:f>Daten_Diagramme!$E$17</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{53FE43B9-E79D-4F88-8865-CF315A54FFCD}</c15:txfldGUID>
                      <c15:f>Daten_Diagramme!$E$17</c15:f>
                      <c15:dlblFieldTableCache>
                        <c:ptCount val="1"/>
                        <c:pt idx="0">
                          <c:v>-11.3</c:v>
                        </c:pt>
                      </c15:dlblFieldTableCache>
                    </c15:dlblFTEntry>
                  </c15:dlblFieldTable>
                  <c15:showDataLabelsRange val="0"/>
                </c:ext>
                <c:ext xmlns:c16="http://schemas.microsoft.com/office/drawing/2014/chart" uri="{C3380CC4-5D6E-409C-BE32-E72D297353CC}">
                  <c16:uniqueId val="{00000003-30A2-4DBF-9E5D-988F5F5C9074}"/>
                </c:ext>
              </c:extLst>
            </c:dLbl>
            <c:dLbl>
              <c:idx val="4"/>
              <c:tx>
                <c:strRef>
                  <c:f>Daten_Diagramme!$E$18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{342821D1-037F-4A11-8DC6-5CA3FC91B8AB}</c15:txfldGUID>
                      <c15:f>Daten_Diagramme!$E$18</c15:f>
                      <c15:dlblFieldTableCache>
                        <c:ptCount val="1"/>
                        <c:pt idx="0">
                          <c:v>-4.7</c:v>
                        </c:pt>
                      </c15:dlblFieldTableCache>
                    </c15:dlblFTEntry>
                  </c15:dlblFieldTable>
                  <c15:showDataLabelsRange val="0"/>
                </c:ext>
                <c:ext xmlns:c16="http://schemas.microsoft.com/office/drawing/2014/chart" uri="{C3380CC4-5D6E-409C-BE32-E72D297353CC}">
                  <c16:uniqueId val="{00000004-30A2-4DBF-9E5D-988F5F5C9074}"/>
                </c:ext>
              </c:extLst>
            </c:dLbl>
            <c:dLbl>
              <c:idx val="5"/>
              <c:tx>
                <c:strRef>
                  <c:f>Daten_Diagramme!$E$19</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{4CE3F269-ADA3-4374-85AD-0B24E4908591}</c15:txfldGUID>
                      <c15:f>Daten_Diagramme!$E$19</c15:f>
                      <c15:dlblFieldTableCache>
                        <c:ptCount val="1"/>
                        <c:pt idx="0">
                          <c:v>-12.7</c:v>
                        </c:pt>
                      </c15:dlblFieldTableCache>
                    </c15:dlblFTEntry>
                  </c15:dlblFieldTable>
                  <c15:showDataLabelsRange val="0"/>
                </c:ext>
                <c:ext xmlns:c16="http://schemas.microsoft.com/office/drawing/2014/chart" uri="{C3380CC4-5D6E-409C-BE32-E72D297353CC}">
                  <c16:uniqueId val="{00000005-30A2-4DBF-9E5D-988F5F5C9074}"/>
                </c:ext>
              </c:extLst>
            </c:dLbl>
            <c:dLbl>
              <c:idx val="6"/>
              <c:tx>
                <c:strRef>
                  <c:f>Daten_Diagramme!$E$20</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{6D8BDB7E-B92C-4429-AED5-963170F15844}</c15:txfldGUID>
                      <c15:f>Daten_Diagramme!$E$20</c15:f>
                      <c15:dlblFieldTableCache>
                        <c:ptCount val="1"/>
                        <c:pt idx="0">
                          <c:v>-12.5</c:v>
                        </c:pt>
                      </c15:dlblFieldTableCache>
                    </c15:dlblFTEntry>
                  </c15:dlblFieldTable>
                  <c15:showDataLabelsRange val="0"/>
                </c:ext>
                <c:ext xmlns:c16="http://schemas.microsoft.com/office/drawing/2014/chart" uri="{C3380CC4-5D6E-409C-BE32-E72D297353CC}">
                  <c16:uniqueId val="{00000006-30A2-4DBF-9E5D-988F5F5C9074}"/>
                </c:ext>
              </c:extLst>
            </c:dLbl>
            <c:dLbl>
              <c:idx val="7"/>
              <c:tx>
                <c:strRef>
                  <c:f>Daten_Diagramme!$E$21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{86B6C627-8FE5-4AD5-B522-6B4F31214E8D}</c15:txfldGUID>
                      <c15:f>Daten_Diagramme!$E$21</c15:f>
                      <c15:dlblFieldTableCache>
                        <c:ptCount val="1"/>
                        <c:pt idx="0">
                          <c:v>2.3</c:v>
                        </c:pt>
                      </c15:dlblFieldTableCache>
                    </c15:dlblFTEntry>
                  </c15:dlblFieldTable>
                  <c15:showDataLabelsRange val="0"/>
                </c:ext>
                <c:ext xmlns:c16="http://schemas.microsoft.com/office/drawing/2014/chart" uri="{C3380CC4-5D6E-409C-BE32-E72D297353CC}">
                  <c16:uniqueId val="{00000007-30A2-4DBF-9E5D-988F5F5C9074}"/>
                </c:ext>
              </c:extLst>
            </c:dLbl>
            <c:dLbl>
              <c:idx val="8"/>
              <c:tx>
                <c:strRef>
                  <c:f>Daten_Diagramme!$E$22</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{A400F69A-388E-4119-8572-975D4A486BFD}</c15:txfldGUID>
                      <c15:f>Daten_Diagramme!$E$22</c15:f>
                      <c15:dlblFieldTableCache>
                        <c:ptCount val="1"/>
                        <c:pt idx="0">
                          <c:v>4.6</c:v>
                        </c:pt>
                      </c15:dlblFieldTableCache>
                    </c15:dlblFTEntry>
                  </c15:dlblFieldTable>
                  <c15:showDataLabelsRange val="0"/>
                </c:ext>
                <c:ext xmlns:c16="http://schemas.microsoft.com/office/drawing/2014/chart" uri="{C3380CC4-5D6E-409C-BE32-E72D297353CC}">
                  <c16:uniqueId val="{00000008-30A2-4DBF-9E5D-988F5F5C9074}"/>
                </c:ext>
              </c:extLst>
            </c:dLbl>
            <c:dLbl>
              <c:idx val="9"/>
              <c:tx>
                <c:strRef>
                  <c:f>Daten_Diagramme!$E$23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{3B14250C-2221-4AFC-B348-0AC7588FE829}</c15:txfldGUID>
                      <c15:f>Daten_Diagramme!$E$23</c15:f>
                      <c15:dlblFieldTableCache>
                        <c:ptCount val="1"/>
                        <c:pt idx="0">
                          <c:v>-4.7</c:v>
                        </c:pt>
                      </c15:dlblFieldTableCache>
                    </c15:dlblFTEntry>
                  </c15:dlblFieldTable>
                  <c15:showDataLabelsRange val="0"/>
                </c:ext>
                <c:ext xmlns:c16="http://schemas.microsoft.com/office/drawing/2014/chart" uri="{C3380CC4-5D6E-409C-BE32-E72D297353CC}">
                  <c16:uniqueId val="{00000009-30A2-4DBF-9E5D-988F5F5C9074}"/>
                </c:ext>
              </c:extLst>
            </c:dLbl>
            <c:dLbl>
              <c:idx val="10"/>
              <c:tx>
                <c:strRef>
                  <c:f>Daten_Diagramme!$E$24</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{493316C6-D1F3-43FC-923B-FCD82F87F3A7}</c15:txfldGUID>
                      <c15:f>Daten_Diagramme!$E$24</c15:f>
                      <c15:dlblFieldTableCache>
                        <c:ptCount val="1"/>
                        <c:pt idx="0">
                          <c:v>-8.6</c:v>
                        </c:pt>
                      </c15:dlblFieldTableCache>
                    </c15:dlblFTEntry>
                  </c15:dlblFieldTable>
                  <c15:showDataLabelsRange val="0"/>
                </c:ext>
                <c:ext xmlns:c16="http://schemas.microsoft.com/office/drawing/2014/chart" uri="{C3380CC4-5D6E-409C-BE32-E72D297353CC}">
                  <c16:uniqueId val="{0000000A-30A2-4DBF-9E5D-988F5F5C9074}"/>
                </c:ext>
              </c:extLst>
            </c:dLbl>
            <c:dLbl>
              <c:idx val="11"/>
              <c:tx>
                <c:strRef>
                  <c:f>Daten_Diagramme!$E$25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{E4139756-1C75-47F9-B32A-7EC3C4A3967D}</c15:txfldGUID>
                      <c15:f>Daten_Diagramme!$E$25</c15:f>
                      <c15:dlblFieldTableCache>
                        <c:ptCount val="1"/>
                        <c:pt idx="0">
                          <c:v>5.3</c:v>
                        </c:pt>
                      </c15:dlblFieldTableCache>
                    </c15:dlblFTEntry>
                  </c15:dlblFieldTable>
                  <c15:showDataLabelsRange val="0"/>
                </c:ext>
                <c:ext xmlns:c16="http://schemas.microsoft.com/office/drawing/2014/chart" uri="{C3380CC4-5D6E-409C-BE32-E72D297353CC}">
                  <c16:uniqueId val="{0000000B-30A2-4DBF-9E5D-988F5F5C9074}"/>
                </c:ext>
              </c:extLst>
            </c:dLbl>
            <c:dLbl>
              <c:idx val="12"/>
              <c:tx>
                <c:strRef>
                  <c:f>Daten_Diagramme!$E$26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{1C556A9A-57A4-4522-83B8-3F3AA8AA566A}</c15:txfldGUID>
                      <c15:f>Daten_Diagramme!$E$26</c15:f>
                      <c15:dlblFieldTableCache>
                        <c:ptCount val="1"/>
                        <c:pt idx="0">
                          <c:v>5.3</c:v>
                        </c:pt>
                      </c15:dlblFieldTableCache>
                    </c15:dlblFTEntry>
                  </c15:dlblFieldTable>
                  <c15:showDataLabelsRange val="0"/>
                </c:ext>
                <c:ext xmlns:c16="http://schemas.microsoft.com/office/drawing/2014/chart" uri="{C3380CC4-5D6E-409C-BE32-E72D297353CC}">
                  <c16:uniqueId val="{0000000C-30A2-4DBF-9E5D-988F5F5C9074}"/>
                </c:ext>
              </c:extLst>
            </c:dLbl>
            <c:dLbl>
              <c:idx val="13"/>
              <c:tx>
                <c:strRef>
                  <c:f>Daten_Diagramme!$E$27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{FC2176CF-749D-49AF-8951-F6B88A731B64}</c15:txfldGUID>
                      <c15:f>Daten_Diagramme!$E$27</c15:f>
                      <c15:dlblFieldTableCache>
                        <c:ptCount val="1"/>
                        <c:pt idx="0">
                          <c:v>1.3</c:v>
                        </c:pt>
                      </c15:dlblFieldTableCache>
                    </c15:dlblFTEntry>
                  </c15:dlblFieldTable>
                  <c15:showDataLabelsRange val="0"/>
                </c:ext>
                <c:ext xmlns:c16="http://schemas.microsoft.com/office/drawing/2014/chart" uri="{C3380CC4-5D6E-409C-BE32-E72D297353CC}">
                  <c16:uniqueId val="{0000000D-30A2-4DBF-9E5D-988F5F5C9074}"/>
                </c:ext>
              </c:extLst>
            </c:dLbl>
            <c:dLbl>
              <c:idx val="14"/>
              <c:tx>
                <c:strRef>
                  <c:f>Daten_Diagramme!$E$28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{0FEBFFB7-39D4-4A82-A006-E8066885201B}</c15:txfldGUID>
                      <c15:f>Daten_Diagramme!$E$28</c15:f>
                      <c15:dlblFieldTableCache>
                        <c:ptCount val="1"/>
                        <c:pt idx="0">
                          <c:v>-5.5</c:v>
                        </c:pt>
                      </c15:dlblFieldTableCache>
                    </c15:dlblFTEntry>
                  </c15:dlblFieldTable>
                  <c15:showDataLabelsRange val="0"/>
                </c:ext>
                <c:ext xmlns:c16="http://schemas.microsoft.com/office/drawing/2014/chart" uri="{C3380CC4-5D6E-409C-BE32-E72D297353CC}">
                  <c16:uniqueId val="{0000000E-30A2-4DBF-9E5D-988F5F5C9074}"/>
                </c:ext>
              </c:extLst>
            </c:dLbl>
            <c:dLbl>
              <c:idx val="15"/>
              <c:tx>
                <c:strRef>
                  <c:f>Daten_Diagramme!$E$29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{EE1019C6-7B85-4D08-83CA-FD31E413681C}</c15:txfldGUID>
                      <c15:f>Daten_Diagramme!$E$29</c15:f>
                      <c15:dlblFieldTableCache>
                        <c:ptCount val="1"/>
                        <c:pt idx="0">
                          <c:v>-8.3</c:v>
                        </c:pt>
                      </c15:dlblFieldTableCache>
                    </c15:dlblFTEntry>
                  </c15:dlblFieldTable>
                  <c15:showDataLabelsRange val="0"/>
                </c:ext>
                <c:ext xmlns:c16="http://schemas.microsoft.com/office/drawing/2014/chart" uri="{C3380CC4-5D6E-409C-BE32-E72D297353CC}">
                  <c16:uniqueId val="{0000000F-30A2-4DBF-9E5D-988F5F5C9074}"/>
                </c:ext>
              </c:extLst>
            </c:dLbl>
            <c:dLbl>
              <c:idx val="16"/>
              <c:tx>
                <c:strRef>
                  <c:f>Daten_Diagramme!$E$30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{B5F64B06-26BF-4EDB-A038-4D728F07CE9F}</c15:txfldGUID>
                      <c15:f>Daten_Diagramme!$E$30</c15:f>
                      <c15:dlblFieldTableCache>
                        <c:ptCount val="1"/>
                        <c:pt idx="0">
                          <c:v>-0.4</c:v>
                        </c:pt>
                      </c15:dlblFieldTableCache>
                    </c15:dlblFTEntry>
                  </c15:dlblFieldTable>
                  <c15:showDataLabelsRange val="0"/>
                </c:ext>
                <c:ext xmlns:c16="http://schemas.microsoft.com/office/drawing/2014/chart" uri="{C3380CC4-5D6E-409C-BE32-E72D297353CC}">
                  <c16:uniqueId val="{00000010-30A2-4DBF-9E5D-988F5F5C9074}"/>
                </c:ext>
              </c:extLst>
            </c:dLbl>
            <c:dLbl>
              <c:idx val="17"/>
              <c:tx>
                <c:strRef>
                  <c:f>Daten_Diagramme!$E$31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{0A85A703-02BC-4B37-8A40-81D7945A65C9}</c15:txfldGUID>
                      <c15:f>Daten_Diagramme!$E$31</c15:f>
                      <c15:dlblFieldTableCache>
                        <c:ptCount val="1"/>
                        <c:pt idx="0">
                          <c:v>3.6</c:v>
                        </c:pt>
                      </c15:dlblFieldTableCache>
                    </c15:dlblFTEntry>
                  </c15:dlblFieldTable>
                  <c15:showDataLabelsRange val="0"/>
                </c:ext>
                <c:ext xmlns:c16="http://schemas.microsoft.com/office/drawing/2014/chart" uri="{C3380CC4-5D6E-409C-BE32-E72D297353CC}">
                  <c16:uniqueId val="{00000011-30A2-4DBF-9E5D-988F5F5C9074}"/>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{FF6FDB44-A1A4-425B-BB5E-A3F2B3184F30}</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30A2-4DBF-9E5D-988F5F5C9074}"/>
                </c:ext>
              </c:extLst>
            </c:dLbl>
            <c:dLbl>
              <c:idx val="19"/>
              <c:tx>
                <c:strRef>
                  <c:f>Daten_Diagramme!$E$33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{52D6E198-0B6C-4175-AE49-98B0B6931E18}</c15:txfldGUID>
                      <c15:f>Daten_Diagramme!$E$33</c15:f>
                      <c15:dlblFieldTableCache>
                        <c:ptCount val="1"/>
                        <c:pt idx="0">
                          <c:v>2.9</c:v>
                        </c:pt>
                      </c15:dlblFieldTableCache>
                    </c15:dlblFTEntry>
                  </c15:dlblFieldTable>
                  <c15:showDataLabelsRange val="0"/>
                </c:ext>
                <c:ext xmlns:c16="http://schemas.microsoft.com/office/drawing/2014/chart" uri="{C3380CC4-5D6E-409C-BE32-E72D297353CC}">
                  <c16:uniqueId val="{00000013-30A2-4DBF-9E5D-988F5F5C9074}"/>
                </c:ext>
              </c:extLst>
            </c:dLbl>
            <c:dLbl>
              <c:idx val="20"/>
              <c:tx>
                <c:strRef>
                  <c:f>Daten_Diagramme!$E$34</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{AF7C5708-CD06-454D-ADEE-BDD7A0D24E26}</c15:txfldGUID>
                      <c15:f>Daten_Diagramme!$E$34</c15:f>
                      <c15:dlblFieldTableCache>
                        <c:ptCount val="1"/>
                        <c:pt idx="0">
                          <c:v>-6.8</c:v>
                        </c:pt>
                      </c15:dlblFieldTableCache>
                    </c15:dlblFTEntry>
                  </c15:dlblFieldTable>
                  <c15:showDataLabelsRange val="0"/>
                </c:ext>
                <c:ext xmlns:c16="http://schemas.microsoft.com/office/drawing/2014/chart" uri="{C3380CC4-5D6E-409C-BE32-E72D297353CC}">
                  <c16:uniqueId val="{00000014-30A2-4DBF-9E5D-988F5F5C907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{67E93162-9C7C-4D81-9AC4-4F4051AFC975}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0A2-4DBF-9E5D-988F5F5C907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{29B75570-DE87-4349-9AB8-330370AC3B74}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0A2-4DBF-9E5D-988F5F5C9074}"/>
                </c:ext>
              </c:extLst>
            </c:dLbl>
            <c:dLbl>
              <c:idx val="23"/>
              <c:tx>
                <c:strRef>
                  <c:f>Daten_Diagramme!$E$37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{2ED351F2-3766-4596-8858-65922F461B55}</c15:txfldGUID>
                      <c15:f>Daten_Diagramme!$E$37</c15:f>
                      <c15:dlblFieldTableCache>
                        <c:ptCount val="1"/>
                        <c:pt idx="0">
                          <c:v>7.1</c:v>
                        </c:pt>
                      </c15:dlblFieldTableCache>
                    </c15:dlblFTEntry>
                  </c15:dlblFieldTable>
                  <c15:showDataLabelsRange val="0"/>
                </c:ext>
                <c:ext xmlns:c16="http://schemas.microsoft.com/office/drawing/2014/chart" uri="{C3380CC4-5D6E-409C-BE32-E72D297353CC}">
                  <c16:uniqueId val="{00000017-30A2-4DBF-9E5D-988F5F5C9074}"/>
                </c:ext>
              </c:extLst>
            </c:dLbl>
            <c:dLbl>
              <c:idx val="24"/>
              <c:tx>
                <c:strRef>
                  <c:f>Daten_Diagramme!$E$38</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{93F6301D-CBA9-4328-98CE-C34499ABA835}</c15:txfldGUID>
                      <c15:f>Daten_Diagramme!$E$38</c15:f>
                      <c15:dlblFieldTableCache>
                        <c:ptCount val="1"/>
                        <c:pt idx="0">
                          <c:v>-8.0</c:v>
                        </c:pt>
                      </c15:dlblFieldTableCache>
                    </c15:dlblFTEntry>
                  </c15:dlblFieldTable>
                  <c15:showDataLabelsRange val="0"/>
                </c:ext>
                <c:ext xmlns:c16="http://schemas.microsoft.com/office/drawing/2014/chart" uri="{C3380CC4-5D6E-409C-BE32-E72D297353CC}">
                  <c16:uniqueId val="{00000018-30A2-4DBF-9E5D-988F5F5C9074}"/>
                </c:ext>
              </c:extLst>
            </c:dLbl>
            <c:dLbl>
              <c:idx val="25"/>
              <c:tx>
                <c:strRef>
                  <c:f>Daten_Diagramme!$E$39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{577CD593-419C-4487-B22D-998665107007}</c15:txfldGUID>
                      <c15:f>Daten_Diagramme!$E$39</c15:f>
                      <c15:dlblFieldTableCache>
                        <c:ptCount val="1"/>
                        <c:pt idx="0">
                          <c:v>-2.0</c:v>
                        </c:pt>
                      </c15:dlblFieldTableCache>
                    </c15:dlblFTEntry>
                  </c15:dlblFieldTable>
                  <c15:showDataLabelsRange val="0"/>
                </c:ext>
                <c:ext xmlns:c16="http://schemas.microsoft.com/office/drawing/2014/chart" uri="{C3380CC4-5D6E-409C-BE32-E72D297353CC}">
                  <c16:uniqueId val="{00000019-30A2-4DBF-9E5D-988F5F5C907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{AC462530-A91C-42F5-A77A-0475607F07D6}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0A2-4DBF-9E5D-988F5F5C907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{ECFF55F9-3CE9-4598-B293-8CC32B57F484}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0A2-4DBF-9E5D-988F5F5C907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{29A7EFB1-8404-4D20-B2FE-240409CF6CEE}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0A2-4DBF-9E5D-988F5F5C907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{A3A4973D-07A6-4DDC-94CF-322FE44EDAC4}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0A2-4DBF-9E5D-988F5F5C907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{CCAB809B-FF58-4F32-8129-C987172D9B28}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0A2-4DBF-9E5D-988F5F5C9074}"/>
                </c:ext>
              </c:extLst>
            </c:dLbl>
            <c:dLbl>
              <c:idx val="31"/>
              <c:tx>
                <c:strRef>
                  <c:f>Daten_Diagramme!$E$45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{127F157D-5505-4375-AE14-4970EC0067F0}</c15:txfldGUID>
                      <c15:f>Daten_Diagramme!$E$45</c15:f>
                      <c15:dlblFieldTableCache>
                        <c:ptCount val="1"/>
                        <c:pt idx="0">
                          <c:v>-2.0</c:v>
                        </c:pt>
                      </c15:dlblFieldTableCache>
                    </c15:dlblFTEntry>
                  </c15:dlblFieldTable>
                  <c15:showDataLabelsRange val="0"/>
                </c:ext>
                <c:ext xmlns:c16="http://schemas.microsoft.com/office/drawing/2014/chart" uri="{C3380CC4-5D6E-409C-BE32-E72D297353CC}">
                  <c16:uniqueId val="{0000001F-30A2-4DBF-9E5D-988F5F5C90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-3.3599382080329558</c:v>
                </c:pt>
                <c:pt idx="1">
                  <c:v>7.0539419087136928</c:v>
                </c:pt>
                <c:pt idx="2">
                  <c:v>-10.833333333333334</c:v>
                </c:pt>
                <c:pt idx="3">
                  <c:v>-11.258741258741258</c:v>
                </c:pt>
                <c:pt idx="4">
                  <c:v>-4.6966731898238745</c:v>
                </c:pt>
                <c:pt idx="5">
                  <c:v>-12.715623459832429</c:v>
                </c:pt>
                <c:pt idx="6">
                  <c:v>-12.5</c:v>
                </c:pt>
                <c:pt idx="7">
                  <c:v>2.2776572668112798</c:v>
                </c:pt>
                <c:pt idx="8">
                  <c:v>4.6237915090374111</c:v>
                </c:pt>
                <c:pt idx="9">
                  <c:v>-4.6838407494145198</c:v>
                </c:pt>
                <c:pt idx="10">
                  <c:v>-8.5612366230677761</c:v>
                </c:pt>
                <c:pt idx="11">
                  <c:v>5.2631578947368425</c:v>
                </c:pt>
                <c:pt idx="12">
                  <c:v>5.3475935828877006</c:v>
                </c:pt>
                <c:pt idx="13">
                  <c:v>1.3170272812793979</c:v>
                </c:pt>
                <c:pt idx="14">
                  <c:v>-5.4578532443905399</c:v>
                </c:pt>
                <c:pt idx="15">
                  <c:v>-8.3333333333333339</c:v>
                </c:pt>
                <c:pt idx="16">
                  <c:v>-0.41928721174004191</c:v>
                </c:pt>
                <c:pt idx="17">
                  <c:v>3.6</c:v>
                </c:pt>
                <c:pt idx="18">
                  <c:v>-0.12531328320802004</c:v>
                </c:pt>
                <c:pt idx="19">
                  <c:v>2.8985507246376812</c:v>
                </c:pt>
                <c:pt idx="20">
                  <c:v>-6.8298969072164946</c:v>
                </c:pt>
                <c:pt idx="21">
                  <c:v>0</c:v>
                </c:pt>
                <c:pt idx="23">
                  <c:v>7.0539419087136928</c:v>
                </c:pt>
                <c:pt idx="24">
                  <c:v>-8.0471553049718096</c:v>
                </c:pt>
                <c:pt idx="25">
                  <c:v>-1.9748968664969717</c:v>
                </c:pt>
              </c:numCache>
            </c:numRef>
          </c:val>
          <c:extLst>
            <c:ext xmlns:c16="http://schemas.microsoft.com/office/drawing/2014/chart" uri="{C3380CC4-5D6E-409C-BE32-E72D297353CC}">
              <c16:uniqueId val="{00000020-30A2-4DBF-9E5D-988F5F5C907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{D3DEBD5D-982F-49BB-9A66-814C0E9D4553}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0A2-4DBF-9E5D-988F5F5C907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{36E749A4-0527-4FA0-B1A7-C27391FCB52F}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0A2-4DBF-9E5D-988F5F5C907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{0C78AE90-4B61-4C16-B669-668A70B66975}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0A2-4DBF-9E5D-988F5F5C907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{8F4FB493-73D7-4973-8F12-9A4F9823E5D2}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0A2-4DBF-9E5D-988F5F5C907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{3F53272C-5EB6-4586-B0A3-40CB04BA8147}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0A2-4DBF-9E5D-988F5F5C907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{7F2D72A1-6DC8-4810-BD80-12E6A202C2E3}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0A2-4DBF-9E5D-988F5F5C907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{BAE05EC4-1B04-429E-8056-7444B9C3B26F}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0A2-4DBF-9E5D-988F5F5C907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{AEB46056-E778-479F-9715-848C34EAB6C7}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0A2-4DBF-9E5D-988F5F5C907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{AC30ADF7-2482-4A04-B4B9-A89CD998B2B5}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0A2-4DBF-9E5D-988F5F5C907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{DDF646EE-F79E-4FD3-8BD5-0674D32E93A9}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0A2-4DBF-9E5D-988F5F5C907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{0CE1B527-F9BF-4E6F-BB77-77CB7555C591}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0A2-4DBF-9E5D-988F5F5C907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{5DEA0580-511B-4AB7-966C-E9390C114181}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0A2-4DBF-9E5D-988F5F5C907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{B08637E3-12D7-40A7-BA61-F9C01A0D5792}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0A2-4DBF-9E5D-988F5F5C907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{A634E4C6-1DDF-4547-8277-222D0F009482}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0A2-4DBF-9E5D-988F5F5C907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{4E65BB89-3E81-47F4-A0FB-109C75711995}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0A2-4DBF-9E5D-988F5F5C907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{5A366BED-2BB3-478F-9047-AC3F829E65C5}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0A2-4DBF-9E5D-988F5F5C907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{406C3308-44D0-4473-A8B7-11DB7E76B0A4}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0A2-4DBF-9E5D-988F5F5C907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{D46FDD89-827D-4374-96D3-DE34DE91C97E}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0A2-4DBF-9E5D-988F5F5C907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{3552C76A-AF15-4D17-9735-63B6D70F9C2F}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0A2-4DBF-9E5D-988F5F5C907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{04CE8D31-F6B1-44C7-A22C-90BA9922365F}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0A2-4DBF-9E5D-988F5F5C907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{F3606F1F-B21C-43C5-813E-EDEB85B8195E}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0A2-4DBF-9E5D-988F5F5C907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{DD11619C-0554-4776-B31D-12850207A89F}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0A2-4DBF-9E5D-988F5F5C907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{647515DC-65E7-4668-BD09-314D157008C8}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0A2-4DBF-9E5D-988F5F5C907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{AFC50629-5FF3-40E0-9EDC-674CDEBA52F6}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0A2-4DBF-9E5D-988F5F5C907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{2B58E2AC-53E6-4EEF-A9AF-E026B29B8063}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0A2-4DBF-9E5D-988F5F5C907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{8F890C3C-20A8-4DD1-81F0-0EA08353C00E}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0A2-4DBF-9E5D-988F5F5C907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{1271DE66-6F1D-49DB-BF63-DC3AB038FEEF}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0A2-4DBF-9E5D-988F5F5C907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{5F2DB6D1-AB2B-47A6-A15B-D4CD0CA15C77}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0A2-4DBF-9E5D-988F5F5C907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{50F4DE60-CA87-47EB-B6DB-E5F7C134D820}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0A2-4DBF-9E5D-988F5F5C907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{97D9DDA4-AC7C-4C95-97E4-F8F7C68BEA48}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0A2-4DBF-9E5D-988F5F5C907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{6FAE2472-E784-4D7A-A40C-FD4D38CD22B1}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0A2-4DBF-9E5D-988F5F5C907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{A2F3D7B4-E2A9-4458-A804-50D4C2558574}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0A2-4DBF-9E5D-988F5F5C90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0A2-4DBF-9E5D-988F5F5C907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0A2-4DBF-9E5D-988F5F5C907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{9B92BEC9-7FCE-4036-A42A-79C7219306DA}</c15:txfldGUID>
                      <c15:f>Diagramm!$I$46</c15:f>
                      <c15:dlblFieldTableCache>
                        <c:ptCount val="1"/>
                      </c15:dlblFieldTableCache>
                    </c15:dlblFTEntry>
                  </c15:dlblFieldTable>
                  <c15:showDataLabelsRange val="0"/>
                </c:ext>
                <c:ext xmlns:c16="http://schemas.microsoft.com/office/drawing/2014/chart" uri="{C3380CC4-5D6E-409C-BE32-E72D297353CC}">
                  <c16:uniqueId val="{00000000-3189-43DE-8FC9-F0CCAF7C5F6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{9EE3C42A-3B89-4F35-B378-536CDDFE4B38}</c15:txfldGUID>
                      <c15:f>Diagramm!$I$47</c15:f>
                      <c15:dlblFieldTableCache>
                        <c:ptCount val="1"/>
                      </c15:dlblFieldTableCache>
                    </c15:dlblFTEntry>
                  </c15:dlblFieldTable>
                  <c15:showDataLabelsRange val="0"/>
                </c:ext>
                <c:ext xmlns:c16="http://schemas.microsoft.com/office/drawing/2014/chart" uri="{C3380CC4-5D6E-409C-BE32-E72D297353CC}">
                  <c16:uniqueId val="{00000001-3189-43DE-8FC9-F0CCAF7C5F6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{5F11DC97-A824-46B1-8A1B-8BC8F572A6F5}</c15:txfldGUID>
                      <c15:f>Diagramm!$I$48</c15:f>
                      <c15:dlblFieldTableCache>
                        <c:ptCount val="1"/>
                      </c15:dlblFieldTableCache>
                    </c15:dlblFTEntry>
                  </c15:dlblFieldTable>
                  <c15:showDataLabelsRange val="0"/>
                </c:ext>
                <c:ext xmlns:c16="http://schemas.microsoft.com/office/drawing/2014/chart" uri="{C3380CC4-5D6E-409C-BE32-E72D297353CC}">
                  <c16:uniqueId val="{00000002-3189-43DE-8FC9-F0CCAF7C5F6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{8C6F50CD-E32D-4664-B02D-987E477D1D09}</c15:txfldGUID>
                      <c15:f>Diagramm!$I$49</c15:f>
                      <c15:dlblFieldTableCache>
                        <c:ptCount val="1"/>
                      </c15:dlblFieldTableCache>
                    </c15:dlblFTEntry>
                  </c15:dlblFieldTable>
                  <c15:showDataLabelsRange val="0"/>
                </c:ext>
                <c:ext xmlns:c16="http://schemas.microsoft.com/office/drawing/2014/chart" uri="{C3380CC4-5D6E-409C-BE32-E72D297353CC}">
                  <c16:uniqueId val="{00000003-3189-43DE-8FC9-F0CCAF7C5F6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{5CC512FA-8590-42A3-9FFC-8DF6888F63F9}</c15:txfldGUID>
                      <c15:f>Diagramm!$I$50</c15:f>
                      <c15:dlblFieldTableCache>
                        <c:ptCount val="1"/>
                      </c15:dlblFieldTableCache>
                    </c15:dlblFTEntry>
                  </c15:dlblFieldTable>
                  <c15:showDataLabelsRange val="0"/>
                </c:ext>
                <c:ext xmlns:c16="http://schemas.microsoft.com/office/drawing/2014/chart" uri="{C3380CC4-5D6E-409C-BE32-E72D297353CC}">
                  <c16:uniqueId val="{00000004-3189-43DE-8FC9-F0CCAF7C5F6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{B33870D6-7940-4DE4-B934-0A6CBAAD5A90}</c15:txfldGUID>
                      <c15:f>Diagramm!$I$51</c15:f>
                      <c15:dlblFieldTableCache>
                        <c:ptCount val="1"/>
                      </c15:dlblFieldTableCache>
                    </c15:dlblFTEntry>
                  </c15:dlblFieldTable>
                  <c15:showDataLabelsRange val="0"/>
                </c:ext>
                <c:ext xmlns:c16="http://schemas.microsoft.com/office/drawing/2014/chart" uri="{C3380CC4-5D6E-409C-BE32-E72D297353CC}">
                  <c16:uniqueId val="{00000005-3189-43DE-8FC9-F0CCAF7C5F6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{E6C6C0CB-361C-4910-BF19-4DF863BAB94F}</c15:txfldGUID>
                      <c15:f>Diagramm!$I$52</c15:f>
                      <c15:dlblFieldTableCache>
                        <c:ptCount val="1"/>
                      </c15:dlblFieldTableCache>
                    </c15:dlblFTEntry>
                  </c15:dlblFieldTable>
                  <c15:showDataLabelsRange val="0"/>
                </c:ext>
                <c:ext xmlns:c16="http://schemas.microsoft.com/office/drawing/2014/chart" uri="{C3380CC4-5D6E-409C-BE32-E72D297353CC}">
                  <c16:uniqueId val="{00000006-3189-43DE-8FC9-F0CCAF7C5F6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{A42FABA5-450C-4AE2-B533-E2B6E5EF6440}</c15:txfldGUID>
                      <c15:f>Diagramm!$I$53</c15:f>
                      <c15:dlblFieldTableCache>
                        <c:ptCount val="1"/>
                      </c15:dlblFieldTableCache>
                    </c15:dlblFTEntry>
                  </c15:dlblFieldTable>
                  <c15:showDataLabelsRange val="0"/>
                </c:ext>
                <c:ext xmlns:c16="http://schemas.microsoft.com/office/drawing/2014/chart" uri="{C3380CC4-5D6E-409C-BE32-E72D297353CC}">
                  <c16:uniqueId val="{00000007-3189-43DE-8FC9-F0CCAF7C5F6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{F0EDF4B5-DE31-4EAF-AFB7-61B2ACA0249B}</c15:txfldGUID>
                      <c15:f>Diagramm!$I$54</c15:f>
                      <c15:dlblFieldTableCache>
                        <c:ptCount val="1"/>
                      </c15:dlblFieldTableCache>
                    </c15:dlblFTEntry>
                  </c15:dlblFieldTable>
                  <c15:showDataLabelsRange val="0"/>
                </c:ext>
                <c:ext xmlns:c16="http://schemas.microsoft.com/office/drawing/2014/chart" uri="{C3380CC4-5D6E-409C-BE32-E72D297353CC}">
                  <c16:uniqueId val="{00000008-3189-43DE-8FC9-F0CCAF7C5F6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{B905E5BF-47B5-49AF-9C9A-F54AC05115C7}</c15:txfldGUID>
                      <c15:f>Diagramm!$I$55</c15:f>
                      <c15:dlblFieldTableCache>
                        <c:ptCount val="1"/>
                      </c15:dlblFieldTableCache>
                    </c15:dlblFTEntry>
                  </c15:dlblFieldTable>
                  <c15:showDataLabelsRange val="0"/>
                </c:ext>
                <c:ext xmlns:c16="http://schemas.microsoft.com/office/drawing/2014/chart" uri="{C3380CC4-5D6E-409C-BE32-E72D297353CC}">
                  <c16:uniqueId val="{00000009-3189-43DE-8FC9-F0CCAF7C5F6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{61FA6026-90B4-4AEC-82B9-BE192F2EFDC9}</c15:txfldGUID>
                      <c15:f>Diagramm!$I$56</c15:f>
                      <c15:dlblFieldTableCache>
                        <c:ptCount val="1"/>
                      </c15:dlblFieldTableCache>
                    </c15:dlblFTEntry>
                  </c15:dlblFieldTable>
                  <c15:showDataLabelsRange val="0"/>
                </c:ext>
                <c:ext xmlns:c16="http://schemas.microsoft.com/office/drawing/2014/chart" uri="{C3380CC4-5D6E-409C-BE32-E72D297353CC}">
                  <c16:uniqueId val="{0000000A-3189-43DE-8FC9-F0CCAF7C5F6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{495706AE-8E80-42CD-AD44-83AB9BDF04F4}</c15:txfldGUID>
                      <c15:f>Diagramm!$I$57</c15:f>
                      <c15:dlblFieldTableCache>
                        <c:ptCount val="1"/>
                      </c15:dlblFieldTableCache>
                    </c15:dlblFTEntry>
                  </c15:dlblFieldTable>
                  <c15:showDataLabelsRange val="0"/>
                </c:ext>
                <c:ext xmlns:c16="http://schemas.microsoft.com/office/drawing/2014/chart" uri="{C3380CC4-5D6E-409C-BE32-E72D297353CC}">
                  <c16:uniqueId val="{0000000B-3189-43DE-8FC9-F0CCAF7C5F6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{39CBBF77-5F18-4962-8AE6-A95903C02864}</c15:txfldGUID>
                      <c15:f>Diagramm!$I$58</c15:f>
                      <c15:dlblFieldTableCache>
                        <c:ptCount val="1"/>
                      </c15:dlblFieldTableCache>
                    </c15:dlblFTEntry>
                  </c15:dlblFieldTable>
                  <c15:showDataLabelsRange val="0"/>
                </c:ext>
                <c:ext xmlns:c16="http://schemas.microsoft.com/office/drawing/2014/chart" uri="{C3380CC4-5D6E-409C-BE32-E72D297353CC}">
                  <c16:uniqueId val="{0000000C-3189-43DE-8FC9-F0CCAF7C5F6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{10CC3DD4-72C0-413A-86CC-C2386A9E9C47}</c15:txfldGUID>
                      <c15:f>Diagramm!$I$59</c15:f>
                      <c15:dlblFieldTableCache>
                        <c:ptCount val="1"/>
                      </c15:dlblFieldTableCache>
                    </c15:dlblFTEntry>
                  </c15:dlblFieldTable>
                  <c15:showDataLabelsRange val="0"/>
                </c:ext>
                <c:ext xmlns:c16="http://schemas.microsoft.com/office/drawing/2014/chart" uri="{C3380CC4-5D6E-409C-BE32-E72D297353CC}">
                  <c16:uniqueId val="{0000000D-3189-43DE-8FC9-F0CCAF7C5F6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{B0783006-A64F-4E64-8E53-47B6CC6A4231}</c15:txfldGUID>
                      <c15:f>Diagramm!$I$60</c15:f>
                      <c15:dlblFieldTableCache>
                        <c:ptCount val="1"/>
                      </c15:dlblFieldTableCache>
                    </c15:dlblFTEntry>
                  </c15:dlblFieldTable>
                  <c15:showDataLabelsRange val="0"/>
                </c:ext>
                <c:ext xmlns:c16="http://schemas.microsoft.com/office/drawing/2014/chart" uri="{C3380CC4-5D6E-409C-BE32-E72D297353CC}">
                  <c16:uniqueId val="{0000000E-3189-43DE-8FC9-F0CCAF7C5F6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{DE19E74C-1A40-4949-A313-8EE827959271}</c15:txfldGUID>
                      <c15:f>Diagramm!$I$61</c15:f>
                      <c15:dlblFieldTableCache>
                        <c:ptCount val="1"/>
                      </c15:dlblFieldTableCache>
                    </c15:dlblFTEntry>
                  </c15:dlblFieldTable>
                  <c15:showDataLabelsRange val="0"/>
                </c:ext>
                <c:ext xmlns:c16="http://schemas.microsoft.com/office/drawing/2014/chart" uri="{C3380CC4-5D6E-409C-BE32-E72D297353CC}">
                  <c16:uniqueId val="{0000000F-3189-43DE-8FC9-F0CCAF7C5F6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{399EFC0E-8836-4C75-8117-E9C1FF84C63B}</c15:txfldGUID>
                      <c15:f>Diagramm!$I$62</c15:f>
                      <c15:dlblFieldTableCache>
                        <c:ptCount val="1"/>
                      </c15:dlblFieldTableCache>
                    </c15:dlblFTEntry>
                  </c15:dlblFieldTable>
                  <c15:showDataLabelsRange val="0"/>
                </c:ext>
                <c:ext xmlns:c16="http://schemas.microsoft.com/office/drawing/2014/chart" uri="{C3380CC4-5D6E-409C-BE32-E72D297353CC}">
                  <c16:uniqueId val="{00000010-3189-43DE-8FC9-F0CCAF7C5F6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{CF8EE024-A845-4C04-86BC-9667E1900C9A}</c15:txfldGUID>
                      <c15:f>Diagramm!$I$63</c15:f>
                      <c15:dlblFieldTableCache>
                        <c:ptCount val="1"/>
                      </c15:dlblFieldTableCache>
                    </c15:dlblFTEntry>
                  </c15:dlblFieldTable>
                  <c15:showDataLabelsRange val="0"/>
                </c:ext>
                <c:ext xmlns:c16="http://schemas.microsoft.com/office/drawing/2014/chart" uri="{C3380CC4-5D6E-409C-BE32-E72D297353CC}">
                  <c16:uniqueId val="{00000011-3189-43DE-8FC9-F0CCAF7C5F6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{49DE09B7-23A3-405C-A2D6-E9A02C183E53}</c15:txfldGUID>
                      <c15:f>Diagramm!$I$64</c15:f>
                      <c15:dlblFieldTableCache>
                        <c:ptCount val="1"/>
                      </c15:dlblFieldTableCache>
                    </c15:dlblFTEntry>
                  </c15:dlblFieldTable>
                  <c15:showDataLabelsRange val="0"/>
                </c:ext>
                <c:ext xmlns:c16="http://schemas.microsoft.com/office/drawing/2014/chart" uri="{C3380CC4-5D6E-409C-BE32-E72D297353CC}">
                  <c16:uniqueId val="{00000012-3189-43DE-8FC9-F0CCAF7C5F6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{4630F8A8-2440-4F11-A23C-8A8202AFE7DE}</c15:txfldGUID>
                      <c15:f>Diagramm!$I$65</c15:f>
                      <c15:dlblFieldTableCache>
                        <c:ptCount val="1"/>
                      </c15:dlblFieldTableCache>
                    </c15:dlblFTEntry>
                  </c15:dlblFieldTable>
                  <c15:showDataLabelsRange val="0"/>
                </c:ext>
                <c:ext xmlns:c16="http://schemas.microsoft.com/office/drawing/2014/chart" uri="{C3380CC4-5D6E-409C-BE32-E72D297353CC}">
                  <c16:uniqueId val="{00000013-3189-43DE-8FC9-F0CCAF7C5F6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{4758AFA0-EB11-428D-9168-559B97065538}</c15:txfldGUID>
                      <c15:f>Diagramm!$I$66</c15:f>
                      <c15:dlblFieldTableCache>
                        <c:ptCount val="1"/>
                      </c15:dlblFieldTableCache>
                    </c15:dlblFTEntry>
                  </c15:dlblFieldTable>
                  <c15:showDataLabelsRange val="0"/>
                </c:ext>
                <c:ext xmlns:c16="http://schemas.microsoft.com/office/drawing/2014/chart" uri="{C3380CC4-5D6E-409C-BE32-E72D297353CC}">
                  <c16:uniqueId val="{00000014-3189-43DE-8FC9-F0CCAF7C5F6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{745C3E38-EC46-4A1B-90DB-39AA48C50FEA}</c15:txfldGUID>
                      <c15:f>Diagramm!$I$67</c15:f>
                      <c15:dlblFieldTableCache>
                        <c:ptCount val="1"/>
                      </c15:dlblFieldTableCache>
                    </c15:dlblFTEntry>
                  </c15:dlblFieldTable>
                  <c15:showDataLabelsRange val="0"/>
                </c:ext>
                <c:ext xmlns:c16="http://schemas.microsoft.com/office/drawing/2014/chart" uri="{C3380CC4-5D6E-409C-BE32-E72D297353CC}">
                  <c16:uniqueId val="{00000015-3189-43DE-8FC9-F0CCAF7C5F6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189-43DE-8FC9-F0CCAF7C5F6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{5C46250B-1C29-4C72-AE52-293CBAAD4544}</c15:txfldGUID>
                      <c15:f>Diagramm!$K$46</c15:f>
                      <c15:dlblFieldTableCache>
                        <c:ptCount val="1"/>
                      </c15:dlblFieldTableCache>
                    </c15:dlblFTEntry>
                  </c15:dlblFieldTable>
                  <c15:showDataLabelsRange val="0"/>
                </c:ext>
                <c:ext xmlns:c16="http://schemas.microsoft.com/office/drawing/2014/chart" uri="{C3380CC4-5D6E-409C-BE32-E72D297353CC}">
                  <c16:uniqueId val="{00000017-3189-43DE-8FC9-F0CCAF7C5F6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{296193CD-73C5-4926-99F1-D758D5FDFD43}</c15:txfldGUID>
                      <c15:f>Diagramm!$K$47</c15:f>
                      <c15:dlblFieldTableCache>
                        <c:ptCount val="1"/>
                      </c15:dlblFieldTableCache>
                    </c15:dlblFTEntry>
                  </c15:dlblFieldTable>
                  <c15:showDataLabelsRange val="0"/>
                </c:ext>
                <c:ext xmlns:c16="http://schemas.microsoft.com/office/drawing/2014/chart" uri="{C3380CC4-5D6E-409C-BE32-E72D297353CC}">
                  <c16:uniqueId val="{00000018-3189-43DE-8FC9-F0CCAF7C5F6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{2512FF36-686B-4CC5-8C91-36658F5AD8D0}</c15:txfldGUID>
                      <c15:f>Diagramm!$K$48</c15:f>
                      <c15:dlblFieldTableCache>
                        <c:ptCount val="1"/>
                      </c15:dlblFieldTableCache>
                    </c15:dlblFTEntry>
                  </c15:dlblFieldTable>
                  <c15:showDataLabelsRange val="0"/>
                </c:ext>
                <c:ext xmlns:c16="http://schemas.microsoft.com/office/drawing/2014/chart" uri="{C3380CC4-5D6E-409C-BE32-E72D297353CC}">
                  <c16:uniqueId val="{00000019-3189-43DE-8FC9-F0CCAF7C5F6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{9F1479ED-FD2C-4BE9-AB4D-9CF44F613CA8}</c15:txfldGUID>
                      <c15:f>Diagramm!$K$49</c15:f>
                      <c15:dlblFieldTableCache>
                        <c:ptCount val="1"/>
                      </c15:dlblFieldTableCache>
                    </c15:dlblFTEntry>
                  </c15:dlblFieldTable>
                  <c15:showDataLabelsRange val="0"/>
                </c:ext>
                <c:ext xmlns:c16="http://schemas.microsoft.com/office/drawing/2014/chart" uri="{C3380CC4-5D6E-409C-BE32-E72D297353CC}">
                  <c16:uniqueId val="{0000001A-3189-43DE-8FC9-F0CCAF7C5F6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{FA0C9449-3DF7-43F2-BA6A-F86D7E107D5D}</c15:txfldGUID>
                      <c15:f>Diagramm!$K$50</c15:f>
                      <c15:dlblFieldTableCache>
                        <c:ptCount val="1"/>
                      </c15:dlblFieldTableCache>
                    </c15:dlblFTEntry>
                  </c15:dlblFieldTable>
                  <c15:showDataLabelsRange val="0"/>
                </c:ext>
                <c:ext xmlns:c16="http://schemas.microsoft.com/office/drawing/2014/chart" uri="{C3380CC4-5D6E-409C-BE32-E72D297353CC}">
                  <c16:uniqueId val="{0000001B-3189-43DE-8FC9-F0CCAF7C5F6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{87B1C811-5AF8-4986-AC25-6609FB7E4952}</c15:txfldGUID>
                      <c15:f>Diagramm!$K$51</c15:f>
                      <c15:dlblFieldTableCache>
                        <c:ptCount val="1"/>
                      </c15:dlblFieldTableCache>
                    </c15:dlblFTEntry>
                  </c15:dlblFieldTable>
                  <c15:showDataLabelsRange val="0"/>
                </c:ext>
                <c:ext xmlns:c16="http://schemas.microsoft.com/office/drawing/2014/chart" uri="{C3380CC4-5D6E-409C-BE32-E72D297353CC}">
                  <c16:uniqueId val="{0000001C-3189-43DE-8FC9-F0CCAF7C5F6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{51797CF5-C716-4B8C-95DA-F41C669007DE}</c15:txfldGUID>
                      <c15:f>Diagramm!$K$52</c15:f>
                      <c15:dlblFieldTableCache>
                        <c:ptCount val="1"/>
                      </c15:dlblFieldTableCache>
                    </c15:dlblFTEntry>
                  </c15:dlblFieldTable>
                  <c15:showDataLabelsRange val="0"/>
                </c:ext>
                <c:ext xmlns:c16="http://schemas.microsoft.com/office/drawing/2014/chart" uri="{C3380CC4-5D6E-409C-BE32-E72D297353CC}">
                  <c16:uniqueId val="{0000001D-3189-43DE-8FC9-F0CCAF7C5F6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{AF4B77E6-9704-41B0-9F0E-123945A5EB61}</c15:txfldGUID>
                      <c15:f>Diagramm!$K$53</c15:f>
                      <c15:dlblFieldTableCache>
                        <c:ptCount val="1"/>
                      </c15:dlblFieldTableCache>
                    </c15:dlblFTEntry>
                  </c15:dlblFieldTable>
                  <c15:showDataLabelsRange val="0"/>
                </c:ext>
                <c:ext xmlns:c16="http://schemas.microsoft.com/office/drawing/2014/chart" uri="{C3380CC4-5D6E-409C-BE32-E72D297353CC}">
                  <c16:uniqueId val="{0000001E-3189-43DE-8FC9-F0CCAF7C5F6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{645D9FC9-A170-42BA-B678-9FA138FBBAA6}</c15:txfldGUID>
                      <c15:f>Diagramm!$K$54</c15:f>
                      <c15:dlblFieldTableCache>
                        <c:ptCount val="1"/>
                      </c15:dlblFieldTableCache>
                    </c15:dlblFTEntry>
                  </c15:dlblFieldTable>
                  <c15:showDataLabelsRange val="0"/>
                </c:ext>
                <c:ext xmlns:c16="http://schemas.microsoft.com/office/drawing/2014/chart" uri="{C3380CC4-5D6E-409C-BE32-E72D297353CC}">
                  <c16:uniqueId val="{0000001F-3189-43DE-8FC9-F0CCAF7C5F6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{2A98A414-8D67-4918-B484-E38ED4A24DD5}</c15:txfldGUID>
                      <c15:f>Diagramm!$K$55</c15:f>
                      <c15:dlblFieldTableCache>
                        <c:ptCount val="1"/>
                      </c15:dlblFieldTableCache>
                    </c15:dlblFTEntry>
                  </c15:dlblFieldTable>
                  <c15:showDataLabelsRange val="0"/>
                </c:ext>
                <c:ext xmlns:c16="http://schemas.microsoft.com/office/drawing/2014/chart" uri="{C3380CC4-5D6E-409C-BE32-E72D297353CC}">
                  <c16:uniqueId val="{00000020-3189-43DE-8FC9-F0CCAF7C5F6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{5B8E5A9A-0944-426E-A8B5-023401233683}</c15:txfldGUID>
                      <c15:f>Diagramm!$K$56</c15:f>
                      <c15:dlblFieldTableCache>
                        <c:ptCount val="1"/>
                      </c15:dlblFieldTableCache>
                    </c15:dlblFTEntry>
                  </c15:dlblFieldTable>
                  <c15:showDataLabelsRange val="0"/>
                </c:ext>
                <c:ext xmlns:c16="http://schemas.microsoft.com/office/drawing/2014/chart" uri="{C3380CC4-5D6E-409C-BE32-E72D297353CC}">
                  <c16:uniqueId val="{00000021-3189-43DE-8FC9-F0CCAF7C5F6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{ECBD05EE-D9CC-43A0-824F-48D5BB40162E}</c15:txfldGUID>
                      <c15:f>Diagramm!$K$57</c15:f>
                      <c15:dlblFieldTableCache>
                        <c:ptCount val="1"/>
                      </c15:dlblFieldTableCache>
                    </c15:dlblFTEntry>
                  </c15:dlblFieldTable>
                  <c15:showDataLabelsRange val="0"/>
                </c:ext>
                <c:ext xmlns:c16="http://schemas.microsoft.com/office/drawing/2014/chart" uri="{C3380CC4-5D6E-409C-BE32-E72D297353CC}">
                  <c16:uniqueId val="{00000022-3189-43DE-8FC9-F0CCAF7C5F6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{BA21CD72-CB66-4CF6-B7BF-A69D38C19EA4}</c15:txfldGUID>
                      <c15:f>Diagramm!$K$58</c15:f>
                      <c15:dlblFieldTableCache>
                        <c:ptCount val="1"/>
                      </c15:dlblFieldTableCache>
                    </c15:dlblFTEntry>
                  </c15:dlblFieldTable>
                  <c15:showDataLabelsRange val="0"/>
                </c:ext>
                <c:ext xmlns:c16="http://schemas.microsoft.com/office/drawing/2014/chart" uri="{C3380CC4-5D6E-409C-BE32-E72D297353CC}">
                  <c16:uniqueId val="{00000023-3189-43DE-8FC9-F0CCAF7C5F6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{22329FDF-9F98-4BAD-ACDE-5C2C75782297}</c15:txfldGUID>
                      <c15:f>Diagramm!$K$59</c15:f>
                      <c15:dlblFieldTableCache>
                        <c:ptCount val="1"/>
                      </c15:dlblFieldTableCache>
                    </c15:dlblFTEntry>
                  </c15:dlblFieldTable>
                  <c15:showDataLabelsRange val="0"/>
                </c:ext>
                <c:ext xmlns:c16="http://schemas.microsoft.com/office/drawing/2014/chart" uri="{C3380CC4-5D6E-409C-BE32-E72D297353CC}">
                  <c16:uniqueId val="{00000024-3189-43DE-8FC9-F0CCAF7C5F6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{936439AA-86B8-4ADE-A8C7-F46ADCC90466}</c15:txfldGUID>
                      <c15:f>Diagramm!$K$60</c15:f>
                      <c15:dlblFieldTableCache>
                        <c:ptCount val="1"/>
                      </c15:dlblFieldTableCache>
                    </c15:dlblFTEntry>
                  </c15:dlblFieldTable>
                  <c15:showDataLabelsRange val="0"/>
                </c:ext>
                <c:ext xmlns:c16="http://schemas.microsoft.com/office/drawing/2014/chart" uri="{C3380CC4-5D6E-409C-BE32-E72D297353CC}">
                  <c16:uniqueId val="{00000025-3189-43DE-8FC9-F0CCAF7C5F6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{A58CB3FC-1F1C-4341-A04A-E2FD24868C66}</c15:txfldGUID>
                      <c15:f>Diagramm!$K$61</c15:f>
                      <c15:dlblFieldTableCache>
                        <c:ptCount val="1"/>
                      </c15:dlblFieldTableCache>
                    </c15:dlblFTEntry>
                  </c15:dlblFieldTable>
                  <c15:showDataLabelsRange val="0"/>
                </c:ext>
                <c:ext xmlns:c16="http://schemas.microsoft.com/office/drawing/2014/chart" uri="{C3380CC4-5D6E-409C-BE32-E72D297353CC}">
                  <c16:uniqueId val="{00000026-3189-43DE-8FC9-F0CCAF7C5F6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{03BCF428-20EF-4F43-A5E5-794E17F7B7E7}</c15:txfldGUID>
                      <c15:f>Diagramm!$K$62</c15:f>
                      <c15:dlblFieldTableCache>
                        <c:ptCount val="1"/>
                      </c15:dlblFieldTableCache>
                    </c15:dlblFTEntry>
                  </c15:dlblFieldTable>
                  <c15:showDataLabelsRange val="0"/>
                </c:ext>
                <c:ext xmlns:c16="http://schemas.microsoft.com/office/drawing/2014/chart" uri="{C3380CC4-5D6E-409C-BE32-E72D297353CC}">
                  <c16:uniqueId val="{00000027-3189-43DE-8FC9-F0CCAF7C5F6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{1A93B849-CDBC-42D4-B921-ECF28833AFC5}</c15:txfldGUID>
                      <c15:f>Diagramm!$K$63</c15:f>
                      <c15:dlblFieldTableCache>
                        <c:ptCount val="1"/>
                      </c15:dlblFieldTableCache>
                    </c15:dlblFTEntry>
                  </c15:dlblFieldTable>
                  <c15:showDataLabelsRange val="0"/>
                </c:ext>
                <c:ext xmlns:c16="http://schemas.microsoft.com/office/drawing/2014/chart" uri="{C3380CC4-5D6E-409C-BE32-E72D297353CC}">
                  <c16:uniqueId val="{00000028-3189-43DE-8FC9-F0CCAF7C5F6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{CB08A1E6-7597-4B99-936D-D3D94D112C67}</c15:txfldGUID>
                      <c15:f>Diagramm!$K$64</c15:f>
                      <c15:dlblFieldTableCache>
                        <c:ptCount val="1"/>
                      </c15:dlblFieldTableCache>
                    </c15:dlblFTEntry>
                  </c15:dlblFieldTable>
                  <c15:showDataLabelsRange val="0"/>
                </c:ext>
                <c:ext xmlns:c16="http://schemas.microsoft.com/office/drawing/2014/chart" uri="{C3380CC4-5D6E-409C-BE32-E72D297353CC}">
                  <c16:uniqueId val="{00000029-3189-43DE-8FC9-F0CCAF7C5F6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{36CEA2FA-2C5F-4310-80ED-02FA6AA6B51A}</c15:txfldGUID>
                      <c15:f>Diagramm!$K$65</c15:f>
                      <c15:dlblFieldTableCache>
                        <c:ptCount val="1"/>
                      </c15:dlblFieldTableCache>
                    </c15:dlblFTEntry>
                  </c15:dlblFieldTable>
                  <c15:showDataLabelsRange val="0"/>
                </c:ext>
                <c:ext xmlns:c16="http://schemas.microsoft.com/office/drawing/2014/chart" uri="{C3380CC4-5D6E-409C-BE32-E72D297353CC}">
                  <c16:uniqueId val="{0000002A-3189-43DE-8FC9-F0CCAF7C5F6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{C3B798E2-2973-4457-82A5-B8043C99A235}</c15:txfldGUID>
                      <c15:f>Diagramm!$K$66</c15:f>
                      <c15:dlblFieldTableCache>
                        <c:ptCount val="1"/>
                      </c15:dlblFieldTableCache>
                    </c15:dlblFTEntry>
                  </c15:dlblFieldTable>
                  <c15:showDataLabelsRange val="0"/>
                </c:ext>
                <c:ext xmlns:c16="http://schemas.microsoft.com/office/drawing/2014/chart" uri="{C3380CC4-5D6E-409C-BE32-E72D297353CC}">
                  <c16:uniqueId val="{0000002B-3189-43DE-8FC9-F0CCAF7C5F6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{6DD338AD-42B5-48A5-A675-32660638034A}</c15:txfldGUID>
                      <c15:f>Diagramm!$K$67</c15:f>
                      <c15:dlblFieldTableCache>
                        <c:ptCount val="1"/>
                      </c15:dlblFieldTableCache>
                    </c15:dlblFTEntry>
                  </c15:dlblFieldTable>
                  <c15:showDataLabelsRange val="0"/>
                </c:ext>
                <c:ext xmlns:c16="http://schemas.microsoft.com/office/drawing/2014/chart" uri="{C3380CC4-5D6E-409C-BE32-E72D297353CC}">
                  <c16:uniqueId val="{0000002C-3189-43DE-8FC9-F0CCAF7C5F6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189-43DE-8FC9-F0CCAF7C5F6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{A42AFDE8-014F-4F31-B7E7-321CA8EF2D4E}</c15:txfldGUID>
                      <c15:f>Diagramm!$J$46</c15:f>
                      <c15:dlblFieldTableCache>
                        <c:ptCount val="1"/>
                      </c15:dlblFieldTableCache>
                    </c15:dlblFTEntry>
                  </c15:dlblFieldTable>
                  <c15:showDataLabelsRange val="0"/>
                </c:ext>
                <c:ext xmlns:c16="http://schemas.microsoft.com/office/drawing/2014/chart" uri="{C3380CC4-5D6E-409C-BE32-E72D297353CC}">
                  <c16:uniqueId val="{0000002E-3189-43DE-8FC9-F0CCAF7C5F6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{CF19E4BD-C701-4281-881E-89BC8DF65E39}</c15:txfldGUID>
                      <c15:f>Diagramm!$J$47</c15:f>
                      <c15:dlblFieldTableCache>
                        <c:ptCount val="1"/>
                      </c15:dlblFieldTableCache>
                    </c15:dlblFTEntry>
                  </c15:dlblFieldTable>
                  <c15:showDataLabelsRange val="0"/>
                </c:ext>
                <c:ext xmlns:c16="http://schemas.microsoft.com/office/drawing/2014/chart" uri="{C3380CC4-5D6E-409C-BE32-E72D297353CC}">
                  <c16:uniqueId val="{0000002F-3189-43DE-8FC9-F0CCAF7C5F6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{3EAAD15C-F050-411A-8022-BED0A6341D0D}</c15:txfldGUID>
                      <c15:f>Diagramm!$J$48</c15:f>
                      <c15:dlblFieldTableCache>
                        <c:ptCount val="1"/>
                      </c15:dlblFieldTableCache>
                    </c15:dlblFTEntry>
                  </c15:dlblFieldTable>
                  <c15:showDataLabelsRange val="0"/>
                </c:ext>
                <c:ext xmlns:c16="http://schemas.microsoft.com/office/drawing/2014/chart" uri="{C3380CC4-5D6E-409C-BE32-E72D297353CC}">
                  <c16:uniqueId val="{00000030-3189-43DE-8FC9-F0CCAF7C5F6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{D8D05EEC-E2B6-448F-8CCE-145F3FBFAC4D}</c15:txfldGUID>
                      <c15:f>Diagramm!$J$49</c15:f>
                      <c15:dlblFieldTableCache>
                        <c:ptCount val="1"/>
                      </c15:dlblFieldTableCache>
                    </c15:dlblFTEntry>
                  </c15:dlblFieldTable>
                  <c15:showDataLabelsRange val="0"/>
                </c:ext>
                <c:ext xmlns:c16="http://schemas.microsoft.com/office/drawing/2014/chart" uri="{C3380CC4-5D6E-409C-BE32-E72D297353CC}">
                  <c16:uniqueId val="{00000031-3189-43DE-8FC9-F0CCAF7C5F6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{0E03C802-676D-4629-B48F-0D58ACC0CC24}</c15:txfldGUID>
                      <c15:f>Diagramm!$J$50</c15:f>
                      <c15:dlblFieldTableCache>
                        <c:ptCount val="1"/>
                      </c15:dlblFieldTableCache>
                    </c15:dlblFTEntry>
                  </c15:dlblFieldTable>
                  <c15:showDataLabelsRange val="0"/>
                </c:ext>
                <c:ext xmlns:c16="http://schemas.microsoft.com/office/drawing/2014/chart" uri="{C3380CC4-5D6E-409C-BE32-E72D297353CC}">
                  <c16:uniqueId val="{00000032-3189-43DE-8FC9-F0CCAF7C5F6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{A220753E-B6E8-4F0C-B826-EEE4F5B8ADA5}</c15:txfldGUID>
                      <c15:f>Diagramm!$J$51</c15:f>
                      <c15:dlblFieldTableCache>
                        <c:ptCount val="1"/>
                      </c15:dlblFieldTableCache>
                    </c15:dlblFTEntry>
                  </c15:dlblFieldTable>
                  <c15:showDataLabelsRange val="0"/>
                </c:ext>
                <c:ext xmlns:c16="http://schemas.microsoft.com/office/drawing/2014/chart" uri="{C3380CC4-5D6E-409C-BE32-E72D297353CC}">
                  <c16:uniqueId val="{00000033-3189-43DE-8FC9-F0CCAF7C5F6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{A11D79B3-B592-4551-BA9A-3663E2602251}</c15:txfldGUID>
                      <c15:f>Diagramm!$J$52</c15:f>
                      <c15:dlblFieldTableCache>
                        <c:ptCount val="1"/>
                      </c15:dlblFieldTableCache>
                    </c15:dlblFTEntry>
                  </c15:dlblFieldTable>
                  <c15:showDataLabelsRange val="0"/>
                </c:ext>
                <c:ext xmlns:c16="http://schemas.microsoft.com/office/drawing/2014/chart" uri="{C3380CC4-5D6E-409C-BE32-E72D297353CC}">
                  <c16:uniqueId val="{00000034-3189-43DE-8FC9-F0CCAF7C5F6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{799085C4-212F-4A04-B6C8-ED084F022CC3}</c15:txfldGUID>
                      <c15:f>Diagramm!$J$53</c15:f>
                      <c15:dlblFieldTableCache>
                        <c:ptCount val="1"/>
                      </c15:dlblFieldTableCache>
                    </c15:dlblFTEntry>
                  </c15:dlblFieldTable>
                  <c15:showDataLabelsRange val="0"/>
                </c:ext>
                <c:ext xmlns:c16="http://schemas.microsoft.com/office/drawing/2014/chart" uri="{C3380CC4-5D6E-409C-BE32-E72D297353CC}">
                  <c16:uniqueId val="{00000035-3189-43DE-8FC9-F0CCAF7C5F6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{A8F19CA1-0EDA-4CC0-9025-8F2B15E9B114}</c15:txfldGUID>
                      <c15:f>Diagramm!$J$54</c15:f>
                      <c15:dlblFieldTableCache>
                        <c:ptCount val="1"/>
                      </c15:dlblFieldTableCache>
                    </c15:dlblFTEntry>
                  </c15:dlblFieldTable>
                  <c15:showDataLabelsRange val="0"/>
                </c:ext>
                <c:ext xmlns:c16="http://schemas.microsoft.com/office/drawing/2014/chart" uri="{C3380CC4-5D6E-409C-BE32-E72D297353CC}">
                  <c16:uniqueId val="{00000036-3189-43DE-8FC9-F0CCAF7C5F6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{237F4164-B564-4050-8DD4-1A4C136CE519}</c15:txfldGUID>
                      <c15:f>Diagramm!$J$55</c15:f>
                      <c15:dlblFieldTableCache>
                        <c:ptCount val="1"/>
                      </c15:dlblFieldTableCache>
                    </c15:dlblFTEntry>
                  </c15:dlblFieldTable>
                  <c15:showDataLabelsRange val="0"/>
                </c:ext>
                <c:ext xmlns:c16="http://schemas.microsoft.com/office/drawing/2014/chart" uri="{C3380CC4-5D6E-409C-BE32-E72D297353CC}">
                  <c16:uniqueId val="{00000037-3189-43DE-8FC9-F0CCAF7C5F6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{9FA3A2A7-E5AC-493B-A945-20A0007BC6AB}</c15:txfldGUID>
                      <c15:f>Diagramm!$J$56</c15:f>
                      <c15:dlblFieldTableCache>
                        <c:ptCount val="1"/>
                      </c15:dlblFieldTableCache>
                    </c15:dlblFTEntry>
                  </c15:dlblFieldTable>
                  <c15:showDataLabelsRange val="0"/>
                </c:ext>
                <c:ext xmlns:c16="http://schemas.microsoft.com/office/drawing/2014/chart" uri="{C3380CC4-5D6E-409C-BE32-E72D297353CC}">
                  <c16:uniqueId val="{00000038-3189-43DE-8FC9-F0CCAF7C5F6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{1380B275-566C-4B5A-919D-D507B29B239F}</c15:txfldGUID>
                      <c15:f>Diagramm!$J$57</c15:f>
                      <c15:dlblFieldTableCache>
                        <c:ptCount val="1"/>
                      </c15:dlblFieldTableCache>
                    </c15:dlblFTEntry>
                  </c15:dlblFieldTable>
                  <c15:showDataLabelsRange val="0"/>
                </c:ext>
                <c:ext xmlns:c16="http://schemas.microsoft.com/office/drawing/2014/chart" uri="{C3380CC4-5D6E-409C-BE32-E72D297353CC}">
                  <c16:uniqueId val="{00000039-3189-43DE-8FC9-F0CCAF7C5F6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{FDFFA64F-999E-4709-9A1A-14A54B9297CE}</c15:txfldGUID>
                      <c15:f>Diagramm!$J$58</c15:f>
                      <c15:dlblFieldTableCache>
                        <c:ptCount val="1"/>
                      </c15:dlblFieldTableCache>
                    </c15:dlblFTEntry>
                  </c15:dlblFieldTable>
                  <c15:showDataLabelsRange val="0"/>
                </c:ext>
                <c:ext xmlns:c16="http://schemas.microsoft.com/office/drawing/2014/chart" uri="{C3380CC4-5D6E-409C-BE32-E72D297353CC}">
                  <c16:uniqueId val="{0000003A-3189-43DE-8FC9-F0CCAF7C5F6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{25C3F90A-1C00-4C85-9BDE-FE56A5BC9E41}</c15:txfldGUID>
                      <c15:f>Diagramm!$J$59</c15:f>
                      <c15:dlblFieldTableCache>
                        <c:ptCount val="1"/>
                      </c15:dlblFieldTableCache>
                    </c15:dlblFTEntry>
                  </c15:dlblFieldTable>
                  <c15:showDataLabelsRange val="0"/>
                </c:ext>
                <c:ext xmlns:c16="http://schemas.microsoft.com/office/drawing/2014/chart" uri="{C3380CC4-5D6E-409C-BE32-E72D297353CC}">
                  <c16:uniqueId val="{0000003B-3189-43DE-8FC9-F0CCAF7C5F6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{F23F19E7-3FC9-4DFB-8665-205902F92CD9}</c15:txfldGUID>
                      <c15:f>Diagramm!$J$60</c15:f>
                      <c15:dlblFieldTableCache>
                        <c:ptCount val="1"/>
                      </c15:dlblFieldTableCache>
                    </c15:dlblFTEntry>
                  </c15:dlblFieldTable>
                  <c15:showDataLabelsRange val="0"/>
                </c:ext>
                <c:ext xmlns:c16="http://schemas.microsoft.com/office/drawing/2014/chart" uri="{C3380CC4-5D6E-409C-BE32-E72D297353CC}">
                  <c16:uniqueId val="{0000003C-3189-43DE-8FC9-F0CCAF7C5F6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{A0FF6FF5-412B-478A-B8F0-2CBBB7D0C84E}</c15:txfldGUID>
                      <c15:f>Diagramm!$J$61</c15:f>
                      <c15:dlblFieldTableCache>
                        <c:ptCount val="1"/>
                      </c15:dlblFieldTableCache>
                    </c15:dlblFTEntry>
                  </c15:dlblFieldTable>
                  <c15:showDataLabelsRange val="0"/>
                </c:ext>
                <c:ext xmlns:c16="http://schemas.microsoft.com/office/drawing/2014/chart" uri="{C3380CC4-5D6E-409C-BE32-E72D297353CC}">
                  <c16:uniqueId val="{0000003D-3189-43DE-8FC9-F0CCAF7C5F6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{BFF37B09-3396-4F5F-9F2A-A80B136F192E}</c15:txfldGUID>
                      <c15:f>Diagramm!$J$62</c15:f>
                      <c15:dlblFieldTableCache>
                        <c:ptCount val="1"/>
                      </c15:dlblFieldTableCache>
                    </c15:dlblFTEntry>
                  </c15:dlblFieldTable>
                  <c15:showDataLabelsRange val="0"/>
                </c:ext>
                <c:ext xmlns:c16="http://schemas.microsoft.com/office/drawing/2014/chart" uri="{C3380CC4-5D6E-409C-BE32-E72D297353CC}">
                  <c16:uniqueId val="{0000003E-3189-43DE-8FC9-F0CCAF7C5F6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{5040BFCE-DDB2-4B31-AE6C-E89E541E6152}</c15:txfldGUID>
                      <c15:f>Diagramm!$J$63</c15:f>
                      <c15:dlblFieldTableCache>
                        <c:ptCount val="1"/>
                      </c15:dlblFieldTableCache>
                    </c15:dlblFTEntry>
                  </c15:dlblFieldTable>
                  <c15:showDataLabelsRange val="0"/>
                </c:ext>
                <c:ext xmlns:c16="http://schemas.microsoft.com/office/drawing/2014/chart" uri="{C3380CC4-5D6E-409C-BE32-E72D297353CC}">
                  <c16:uniqueId val="{0000003F-3189-43DE-8FC9-F0CCAF7C5F6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{1B59BE50-19A4-4BA8-A42E-AB69EC4BF0E7}</c15:txfldGUID>
                      <c15:f>Diagramm!$J$64</c15:f>
                      <c15:dlblFieldTableCache>
                        <c:ptCount val="1"/>
                      </c15:dlblFieldTableCache>
                    </c15:dlblFTEntry>
                  </c15:dlblFieldTable>
                  <c15:showDataLabelsRange val="0"/>
                </c:ext>
                <c:ext xmlns:c16="http://schemas.microsoft.com/office/drawing/2014/chart" uri="{C3380CC4-5D6E-409C-BE32-E72D297353CC}">
                  <c16:uniqueId val="{00000040-3189-43DE-8FC9-F0CCAF7C5F6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{78A4793B-A861-408F-A556-0690D2A1D487}</c15:txfldGUID>
                      <c15:f>Diagramm!$J$65</c15:f>
                      <c15:dlblFieldTableCache>
                        <c:ptCount val="1"/>
                      </c15:dlblFieldTableCache>
                    </c15:dlblFTEntry>
                  </c15:dlblFieldTable>
                  <c15:showDataLabelsRange val="0"/>
                </c:ext>
                <c:ext xmlns:c16="http://schemas.microsoft.com/office/drawing/2014/chart" uri="{C3380CC4-5D6E-409C-BE32-E72D297353CC}">
                  <c16:uniqueId val="{00000041-3189-43DE-8FC9-F0CCAF7C5F6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{857FC270-4446-48C8-8424-BE5466CC5808}</c15:txfldGUID>
                      <c15:f>Diagramm!$J$66</c15:f>
                      <c15:dlblFieldTableCache>
                        <c:ptCount val="1"/>
                      </c15:dlblFieldTableCache>
                    </c15:dlblFTEntry>
                  </c15:dlblFieldTable>
                  <c15:showDataLabelsRange val="0"/>
                </c:ext>
                <c:ext xmlns:c16="http://schemas.microsoft.com/office/drawing/2014/chart" uri="{C3380CC4-5D6E-409C-BE32-E72D297353CC}">
                  <c16:uniqueId val="{00000042-3189-43DE-8FC9-F0CCAF7C5F6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{31D9AAE4-7C0C-475F-8E9A-819F2009FB02}</c15:txfldGUID>
                      <c15:f>Diagramm!$J$67</c15:f>
                      <c15:dlblFieldTableCache>
                        <c:ptCount val="1"/>
                      </c15:dlblFieldTableCache>
                    </c15:dlblFTEntry>
                  </c15:dlblFieldTable>
                  <c15:showDataLabelsRange val="0"/>
                </c:ext>
                <c:ext xmlns:c16="http://schemas.microsoft.com/office/drawing/2014/chart" uri="{C3380CC4-5D6E-409C-BE32-E72D297353CC}">
                  <c16:uniqueId val="{00000043-3189-43DE-8FC9-F0CCAF7C5F6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189-43DE-8FC9-F0CCAF7C5F6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743-415D-80A7-090256661E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43-415D-80A7-090256661E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743-415D-80A7-090256661E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43-415D-80A7-090256661E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743-415D-80A7-090256661E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43-415D-80A7-090256661E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743-415D-80A7-090256661E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743-415D-80A7-090256661E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743-415D-80A7-090256661E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743-415D-80A7-090256661E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743-415D-80A7-090256661E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743-415D-80A7-090256661E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743-415D-80A7-090256661E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743-415D-80A7-090256661E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743-415D-80A7-090256661E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743-415D-80A7-090256661E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743-415D-80A7-090256661E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743-415D-80A7-090256661E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743-415D-80A7-090256661E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743-415D-80A7-090256661E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743-415D-80A7-090256661E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743-415D-80A7-090256661E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743-415D-80A7-090256661EA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743-415D-80A7-090256661E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743-415D-80A7-090256661E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743-415D-80A7-090256661E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743-415D-80A7-090256661E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743-415D-80A7-090256661E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743-415D-80A7-090256661E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743-415D-80A7-090256661E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743-415D-80A7-090256661E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743-415D-80A7-090256661E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743-415D-80A7-090256661E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743-415D-80A7-090256661E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743-415D-80A7-090256661E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743-415D-80A7-090256661E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743-415D-80A7-090256661E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743-415D-80A7-090256661E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743-415D-80A7-090256661E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743-415D-80A7-090256661E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743-415D-80A7-090256661E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743-415D-80A7-090256661E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743-415D-80A7-090256661E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743-415D-80A7-090256661E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743-415D-80A7-090256661EA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743-415D-80A7-090256661EA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743-415D-80A7-090256661EA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743-415D-80A7-090256661EA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743-415D-80A7-090256661EA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743-415D-80A7-090256661EA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743-415D-80A7-090256661EA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743-415D-80A7-090256661EA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743-415D-80A7-090256661EA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743-415D-80A7-090256661EA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743-415D-80A7-090256661EA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743-415D-80A7-090256661EA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743-415D-80A7-090256661EA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743-415D-80A7-090256661EA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743-415D-80A7-090256661EA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743-415D-80A7-090256661EA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743-415D-80A7-090256661EA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743-415D-80A7-090256661EA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743-415D-80A7-090256661EA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743-415D-80A7-090256661EA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743-415D-80A7-090256661EA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743-415D-80A7-090256661EA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743-415D-80A7-090256661EA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743-415D-80A7-090256661E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743-415D-80A7-090256661EA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100.88899196042054</c:v>
                </c:pt>
                <c:pt idx="2">
                  <c:v>102.34036796536796</c:v>
                </c:pt>
                <c:pt idx="3">
                  <c:v>101.55380333951763</c:v>
                </c:pt>
                <c:pt idx="4">
                  <c:v>102.07753555967842</c:v>
                </c:pt>
                <c:pt idx="5">
                  <c:v>102.77133580705009</c:v>
                </c:pt>
                <c:pt idx="6">
                  <c:v>104.56864564007422</c:v>
                </c:pt>
                <c:pt idx="7">
                  <c:v>103.82459802102659</c:v>
                </c:pt>
                <c:pt idx="8">
                  <c:v>104.14734075448362</c:v>
                </c:pt>
                <c:pt idx="9">
                  <c:v>104.77543290043289</c:v>
                </c:pt>
                <c:pt idx="10">
                  <c:v>106.59400123685839</c:v>
                </c:pt>
                <c:pt idx="11">
                  <c:v>106.26932591218305</c:v>
                </c:pt>
                <c:pt idx="12">
                  <c:v>106.69063079777365</c:v>
                </c:pt>
                <c:pt idx="13">
                  <c:v>107.56995980210266</c:v>
                </c:pt>
                <c:pt idx="14">
                  <c:v>109.42911255411256</c:v>
                </c:pt>
                <c:pt idx="15">
                  <c:v>109.16434755720471</c:v>
                </c:pt>
                <c:pt idx="16">
                  <c:v>109.60691094619665</c:v>
                </c:pt>
                <c:pt idx="17">
                  <c:v>110.66210575139146</c:v>
                </c:pt>
                <c:pt idx="18">
                  <c:v>112.82854050711192</c:v>
                </c:pt>
                <c:pt idx="19">
                  <c:v>111.99172850958566</c:v>
                </c:pt>
                <c:pt idx="20">
                  <c:v>112.03038033395177</c:v>
                </c:pt>
                <c:pt idx="21">
                  <c:v>112.04777365491651</c:v>
                </c:pt>
                <c:pt idx="22">
                  <c:v>113.70786951144095</c:v>
                </c:pt>
                <c:pt idx="23">
                  <c:v>113.03726035868893</c:v>
                </c:pt>
                <c:pt idx="24">
                  <c:v>112.35119047619047</c:v>
                </c:pt>
              </c:numCache>
            </c:numRef>
          </c:val>
          <c:smooth val="0"/>
          <c:extLst>
            <c:ext xmlns:c16="http://schemas.microsoft.com/office/drawing/2014/chart" uri="{C3380CC4-5D6E-409C-BE32-E72D297353CC}">
              <c16:uniqueId val="{00000000-54E1-4942-A30D-BA6FBAC08B8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104.39692817346786</c:v>
                </c:pt>
                <c:pt idx="2">
                  <c:v>105.96295738593587</c:v>
                </c:pt>
                <c:pt idx="3">
                  <c:v>104.83360939617528</c:v>
                </c:pt>
                <c:pt idx="4">
                  <c:v>103.22240626411686</c:v>
                </c:pt>
                <c:pt idx="5">
                  <c:v>104.20117452190935</c:v>
                </c:pt>
                <c:pt idx="6">
                  <c:v>106.82126185815389</c:v>
                </c:pt>
                <c:pt idx="7">
                  <c:v>105.79731968077097</c:v>
                </c:pt>
                <c:pt idx="8">
                  <c:v>104.2764643878934</c:v>
                </c:pt>
                <c:pt idx="9">
                  <c:v>106.38458063544647</c:v>
                </c:pt>
                <c:pt idx="10">
                  <c:v>109.63710284595693</c:v>
                </c:pt>
                <c:pt idx="11">
                  <c:v>109.26065351603673</c:v>
                </c:pt>
                <c:pt idx="12">
                  <c:v>108.77879837373889</c:v>
                </c:pt>
                <c:pt idx="13">
                  <c:v>112.79927721728656</c:v>
                </c:pt>
                <c:pt idx="14">
                  <c:v>115.31395874115344</c:v>
                </c:pt>
                <c:pt idx="15">
                  <c:v>115.26878482156302</c:v>
                </c:pt>
                <c:pt idx="16">
                  <c:v>115.87110374943532</c:v>
                </c:pt>
                <c:pt idx="17">
                  <c:v>119.19891582592983</c:v>
                </c:pt>
                <c:pt idx="18">
                  <c:v>121.96958289414246</c:v>
                </c:pt>
                <c:pt idx="19">
                  <c:v>110.54058123776539</c:v>
                </c:pt>
                <c:pt idx="20">
                  <c:v>109.62204487276013</c:v>
                </c:pt>
                <c:pt idx="21">
                  <c:v>111.74521909351</c:v>
                </c:pt>
                <c:pt idx="22">
                  <c:v>112.93479897605782</c:v>
                </c:pt>
                <c:pt idx="23">
                  <c:v>112.46800180695678</c:v>
                </c:pt>
                <c:pt idx="24">
                  <c:v>107.66450835717511</c:v>
                </c:pt>
              </c:numCache>
            </c:numRef>
          </c:val>
          <c:smooth val="0"/>
          <c:extLst>
            <c:ext xmlns:c16="http://schemas.microsoft.com/office/drawing/2014/chart" uri="{C3380CC4-5D6E-409C-BE32-E72D297353CC}">
              <c16:uniqueId val="{00000001-54E1-4942-A30D-BA6FBAC08B8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102.36105307145841</c:v>
                </c:pt>
                <c:pt idx="2">
                  <c:v>101.10739657333892</c:v>
                </c:pt>
                <c:pt idx="3">
                  <c:v>100.69995821145005</c:v>
                </c:pt>
                <c:pt idx="4">
                  <c:v>98.29711659005433</c:v>
                </c:pt>
                <c:pt idx="5">
                  <c:v>100.11491851232763</c:v>
                </c:pt>
                <c:pt idx="6">
                  <c:v>97.921019640618468</c:v>
                </c:pt>
                <c:pt idx="7">
                  <c:v>98.516506477225235</c:v>
                </c:pt>
                <c:pt idx="8">
                  <c:v>97.200167154199747</c:v>
                </c:pt>
                <c:pt idx="9">
                  <c:v>98.41203510238195</c:v>
                </c:pt>
                <c:pt idx="10">
                  <c:v>97.001671541997496</c:v>
                </c:pt>
                <c:pt idx="11">
                  <c:v>97.65984120351024</c:v>
                </c:pt>
                <c:pt idx="12">
                  <c:v>96.25992478061012</c:v>
                </c:pt>
                <c:pt idx="13">
                  <c:v>97.252402841621404</c:v>
                </c:pt>
                <c:pt idx="14">
                  <c:v>95.183869619724192</c:v>
                </c:pt>
                <c:pt idx="15">
                  <c:v>94.483911408274139</c:v>
                </c:pt>
                <c:pt idx="16">
                  <c:v>95.413706644379431</c:v>
                </c:pt>
                <c:pt idx="17">
                  <c:v>97.158378604262424</c:v>
                </c:pt>
                <c:pt idx="18">
                  <c:v>94.1496030087756</c:v>
                </c:pt>
                <c:pt idx="19">
                  <c:v>86.27246134559131</c:v>
                </c:pt>
                <c:pt idx="20">
                  <c:v>86.251567070622642</c:v>
                </c:pt>
                <c:pt idx="21">
                  <c:v>87.766402005850395</c:v>
                </c:pt>
                <c:pt idx="22">
                  <c:v>84.486000835771009</c:v>
                </c:pt>
                <c:pt idx="23">
                  <c:v>84.214375261178446</c:v>
                </c:pt>
                <c:pt idx="24">
                  <c:v>82.156289176765569</c:v>
                </c:pt>
              </c:numCache>
            </c:numRef>
          </c:val>
          <c:smooth val="0"/>
          <c:extLst>
            <c:ext xmlns:c16="http://schemas.microsoft.com/office/drawing/2014/chart" uri="{C3380CC4-5D6E-409C-BE32-E72D297353CC}">
              <c16:uniqueId val="{00000002-54E1-4942-A30D-BA6FBAC08B8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4E1-4942-A30D-BA6FBAC08B8D}"/>
                </c:ext>
              </c:extLst>
            </c:dLbl>
            <c:dLbl>
              <c:idx val="1"/>
              <c:delete val="1"/>
              <c:extLst>
                <c:ext xmlns:c15="http://schemas.microsoft.com/office/drawing/2012/chart" uri="{CE6537A1-D6FC-4f65-9D91-7224C49458BB}"/>
                <c:ext xmlns:c16="http://schemas.microsoft.com/office/drawing/2014/chart" uri="{C3380CC4-5D6E-409C-BE32-E72D297353CC}">
                  <c16:uniqueId val="{00000004-54E1-4942-A30D-BA6FBAC08B8D}"/>
                </c:ext>
              </c:extLst>
            </c:dLbl>
            <c:dLbl>
              <c:idx val="2"/>
              <c:delete val="1"/>
              <c:extLst>
                <c:ext xmlns:c15="http://schemas.microsoft.com/office/drawing/2012/chart" uri="{CE6537A1-D6FC-4f65-9D91-7224C49458BB}"/>
                <c:ext xmlns:c16="http://schemas.microsoft.com/office/drawing/2014/chart" uri="{C3380CC4-5D6E-409C-BE32-E72D297353CC}">
                  <c16:uniqueId val="{00000005-54E1-4942-A30D-BA6FBAC08B8D}"/>
                </c:ext>
              </c:extLst>
            </c:dLbl>
            <c:dLbl>
              <c:idx val="3"/>
              <c:delete val="1"/>
              <c:extLst>
                <c:ext xmlns:c15="http://schemas.microsoft.com/office/drawing/2012/chart" uri="{CE6537A1-D6FC-4f65-9D91-7224C49458BB}"/>
                <c:ext xmlns:c16="http://schemas.microsoft.com/office/drawing/2014/chart" uri="{C3380CC4-5D6E-409C-BE32-E72D297353CC}">
                  <c16:uniqueId val="{00000006-54E1-4942-A30D-BA6FBAC08B8D}"/>
                </c:ext>
              </c:extLst>
            </c:dLbl>
            <c:dLbl>
              <c:idx val="4"/>
              <c:delete val="1"/>
              <c:extLst>
                <c:ext xmlns:c15="http://schemas.microsoft.com/office/drawing/2012/chart" uri="{CE6537A1-D6FC-4f65-9D91-7224C49458BB}"/>
                <c:ext xmlns:c16="http://schemas.microsoft.com/office/drawing/2014/chart" uri="{C3380CC4-5D6E-409C-BE32-E72D297353CC}">
                  <c16:uniqueId val="{00000007-54E1-4942-A30D-BA6FBAC08B8D}"/>
                </c:ext>
              </c:extLst>
            </c:dLbl>
            <c:dLbl>
              <c:idx val="5"/>
              <c:delete val="1"/>
              <c:extLst>
                <c:ext xmlns:c15="http://schemas.microsoft.com/office/drawing/2012/chart" uri="{CE6537A1-D6FC-4f65-9D91-7224C49458BB}"/>
                <c:ext xmlns:c16="http://schemas.microsoft.com/office/drawing/2014/chart" uri="{C3380CC4-5D6E-409C-BE32-E72D297353CC}">
                  <c16:uniqueId val="{00000008-54E1-4942-A30D-BA6FBAC08B8D}"/>
                </c:ext>
              </c:extLst>
            </c:dLbl>
            <c:dLbl>
              <c:idx val="6"/>
              <c:delete val="1"/>
              <c:extLst>
                <c:ext xmlns:c15="http://schemas.microsoft.com/office/drawing/2012/chart" uri="{CE6537A1-D6FC-4f65-9D91-7224C49458BB}"/>
                <c:ext xmlns:c16="http://schemas.microsoft.com/office/drawing/2014/chart" uri="{C3380CC4-5D6E-409C-BE32-E72D297353CC}">
                  <c16:uniqueId val="{00000009-54E1-4942-A30D-BA6FBAC08B8D}"/>
                </c:ext>
              </c:extLst>
            </c:dLbl>
            <c:dLbl>
              <c:idx val="7"/>
              <c:delete val="1"/>
              <c:extLst>
                <c:ext xmlns:c15="http://schemas.microsoft.com/office/drawing/2012/chart" uri="{CE6537A1-D6FC-4f65-9D91-7224C49458BB}"/>
                <c:ext xmlns:c16="http://schemas.microsoft.com/office/drawing/2014/chart" uri="{C3380CC4-5D6E-409C-BE32-E72D297353CC}">
                  <c16:uniqueId val="{0000000A-54E1-4942-A30D-BA6FBAC08B8D}"/>
                </c:ext>
              </c:extLst>
            </c:dLbl>
            <c:dLbl>
              <c:idx val="8"/>
              <c:delete val="1"/>
              <c:extLst>
                <c:ext xmlns:c15="http://schemas.microsoft.com/office/drawing/2012/chart" uri="{CE6537A1-D6FC-4f65-9D91-7224C49458BB}"/>
                <c:ext xmlns:c16="http://schemas.microsoft.com/office/drawing/2014/chart" uri="{C3380CC4-5D6E-409C-BE32-E72D297353CC}">
                  <c16:uniqueId val="{0000000B-54E1-4942-A30D-BA6FBAC08B8D}"/>
                </c:ext>
              </c:extLst>
            </c:dLbl>
            <c:dLbl>
              <c:idx val="9"/>
              <c:delete val="1"/>
              <c:extLst>
                <c:ext xmlns:c15="http://schemas.microsoft.com/office/drawing/2012/chart" uri="{CE6537A1-D6FC-4f65-9D91-7224C49458BB}"/>
                <c:ext xmlns:c16="http://schemas.microsoft.com/office/drawing/2014/chart" uri="{C3380CC4-5D6E-409C-BE32-E72D297353CC}">
                  <c16:uniqueId val="{0000000C-54E1-4942-A30D-BA6FBAC08B8D}"/>
                </c:ext>
              </c:extLst>
            </c:dLbl>
            <c:dLbl>
              <c:idx val="10"/>
              <c:delete val="1"/>
              <c:extLst>
                <c:ext xmlns:c15="http://schemas.microsoft.com/office/drawing/2012/chart" uri="{CE6537A1-D6FC-4f65-9D91-7224C49458BB}"/>
                <c:ext xmlns:c16="http://schemas.microsoft.com/office/drawing/2014/chart" uri="{C3380CC4-5D6E-409C-BE32-E72D297353CC}">
                  <c16:uniqueId val="{0000000D-54E1-4942-A30D-BA6FBAC08B8D}"/>
                </c:ext>
              </c:extLst>
            </c:dLbl>
            <c:dLbl>
              <c:idx val="11"/>
              <c:delete val="1"/>
              <c:extLst>
                <c:ext xmlns:c15="http://schemas.microsoft.com/office/drawing/2012/chart" uri="{CE6537A1-D6FC-4f65-9D91-7224C49458BB}"/>
                <c:ext xmlns:c16="http://schemas.microsoft.com/office/drawing/2014/chart" uri="{C3380CC4-5D6E-409C-BE32-E72D297353CC}">
                  <c16:uniqueId val="{0000000E-54E1-4942-A30D-BA6FBAC08B8D}"/>
                </c:ext>
              </c:extLst>
            </c:dLbl>
            <c:dLbl>
              <c:idx val="12"/>
              <c:delete val="1"/>
              <c:extLst>
                <c:ext xmlns:c15="http://schemas.microsoft.com/office/drawing/2012/chart" uri="{CE6537A1-D6FC-4f65-9D91-7224C49458BB}"/>
                <c:ext xmlns:c16="http://schemas.microsoft.com/office/drawing/2014/chart" uri="{C3380CC4-5D6E-409C-BE32-E72D297353CC}">
                  <c16:uniqueId val="{0000000F-54E1-4942-A30D-BA6FBAC08B8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4E1-4942-A30D-BA6FBAC08B8D}"/>
                </c:ext>
              </c:extLst>
            </c:dLbl>
            <c:dLbl>
              <c:idx val="14"/>
              <c:delete val="1"/>
              <c:extLst>
                <c:ext xmlns:c15="http://schemas.microsoft.com/office/drawing/2012/chart" uri="{CE6537A1-D6FC-4f65-9D91-7224C49458BB}"/>
                <c:ext xmlns:c16="http://schemas.microsoft.com/office/drawing/2014/chart" uri="{C3380CC4-5D6E-409C-BE32-E72D297353CC}">
                  <c16:uniqueId val="{00000011-54E1-4942-A30D-BA6FBAC08B8D}"/>
                </c:ext>
              </c:extLst>
            </c:dLbl>
            <c:dLbl>
              <c:idx val="15"/>
              <c:delete val="1"/>
              <c:extLst>
                <c:ext xmlns:c15="http://schemas.microsoft.com/office/drawing/2012/chart" uri="{CE6537A1-D6FC-4f65-9D91-7224C49458BB}"/>
                <c:ext xmlns:c16="http://schemas.microsoft.com/office/drawing/2014/chart" uri="{C3380CC4-5D6E-409C-BE32-E72D297353CC}">
                  <c16:uniqueId val="{00000012-54E1-4942-A30D-BA6FBAC08B8D}"/>
                </c:ext>
              </c:extLst>
            </c:dLbl>
            <c:dLbl>
              <c:idx val="16"/>
              <c:delete val="1"/>
              <c:extLst>
                <c:ext xmlns:c15="http://schemas.microsoft.com/office/drawing/2012/chart" uri="{CE6537A1-D6FC-4f65-9D91-7224C49458BB}"/>
                <c:ext xmlns:c16="http://schemas.microsoft.com/office/drawing/2014/chart" uri="{C3380CC4-5D6E-409C-BE32-E72D297353CC}">
                  <c16:uniqueId val="{00000013-54E1-4942-A30D-BA6FBAC08B8D}"/>
                </c:ext>
              </c:extLst>
            </c:dLbl>
            <c:dLbl>
              <c:idx val="17"/>
              <c:delete val="1"/>
              <c:extLst>
                <c:ext xmlns:c15="http://schemas.microsoft.com/office/drawing/2012/chart" uri="{CE6537A1-D6FC-4f65-9D91-7224C49458BB}"/>
                <c:ext xmlns:c16="http://schemas.microsoft.com/office/drawing/2014/chart" uri="{C3380CC4-5D6E-409C-BE32-E72D297353CC}">
                  <c16:uniqueId val="{00000014-54E1-4942-A30D-BA6FBAC08B8D}"/>
                </c:ext>
              </c:extLst>
            </c:dLbl>
            <c:dLbl>
              <c:idx val="18"/>
              <c:delete val="1"/>
              <c:extLst>
                <c:ext xmlns:c15="http://schemas.microsoft.com/office/drawing/2012/chart" uri="{CE6537A1-D6FC-4f65-9D91-7224C49458BB}"/>
                <c:ext xmlns:c16="http://schemas.microsoft.com/office/drawing/2014/chart" uri="{C3380CC4-5D6E-409C-BE32-E72D297353CC}">
                  <c16:uniqueId val="{00000015-54E1-4942-A30D-BA6FBAC08B8D}"/>
                </c:ext>
              </c:extLst>
            </c:dLbl>
            <c:dLbl>
              <c:idx val="19"/>
              <c:delete val="1"/>
              <c:extLst>
                <c:ext xmlns:c15="http://schemas.microsoft.com/office/drawing/2012/chart" uri="{CE6537A1-D6FC-4f65-9D91-7224C49458BB}"/>
                <c:ext xmlns:c16="http://schemas.microsoft.com/office/drawing/2014/chart" uri="{C3380CC4-5D6E-409C-BE32-E72D297353CC}">
                  <c16:uniqueId val="{00000016-54E1-4942-A30D-BA6FBAC08B8D}"/>
                </c:ext>
              </c:extLst>
            </c:dLbl>
            <c:dLbl>
              <c:idx val="20"/>
              <c:delete val="1"/>
              <c:extLst>
                <c:ext xmlns:c15="http://schemas.microsoft.com/office/drawing/2012/chart" uri="{CE6537A1-D6FC-4f65-9D91-7224C49458BB}"/>
                <c:ext xmlns:c16="http://schemas.microsoft.com/office/drawing/2014/chart" uri="{C3380CC4-5D6E-409C-BE32-E72D297353CC}">
                  <c16:uniqueId val="{00000017-54E1-4942-A30D-BA6FBAC08B8D}"/>
                </c:ext>
              </c:extLst>
            </c:dLbl>
            <c:dLbl>
              <c:idx val="21"/>
              <c:delete val="1"/>
              <c:extLst>
                <c:ext xmlns:c15="http://schemas.microsoft.com/office/drawing/2012/chart" uri="{CE6537A1-D6FC-4f65-9D91-7224C49458BB}"/>
                <c:ext xmlns:c16="http://schemas.microsoft.com/office/drawing/2014/chart" uri="{C3380CC4-5D6E-409C-BE32-E72D297353CC}">
                  <c16:uniqueId val="{00000018-54E1-4942-A30D-BA6FBAC08B8D}"/>
                </c:ext>
              </c:extLst>
            </c:dLbl>
            <c:dLbl>
              <c:idx val="22"/>
              <c:delete val="1"/>
              <c:extLst>
                <c:ext xmlns:c15="http://schemas.microsoft.com/office/drawing/2012/chart" uri="{CE6537A1-D6FC-4f65-9D91-7224C49458BB}"/>
                <c:ext xmlns:c16="http://schemas.microsoft.com/office/drawing/2014/chart" uri="{C3380CC4-5D6E-409C-BE32-E72D297353CC}">
                  <c16:uniqueId val="{00000019-54E1-4942-A30D-BA6FBAC08B8D}"/>
                </c:ext>
              </c:extLst>
            </c:dLbl>
            <c:dLbl>
              <c:idx val="23"/>
              <c:delete val="1"/>
              <c:extLst>
                <c:ext xmlns:c15="http://schemas.microsoft.com/office/drawing/2012/chart" uri="{CE6537A1-D6FC-4f65-9D91-7224C49458BB}"/>
                <c:ext xmlns:c16="http://schemas.microsoft.com/office/drawing/2014/chart" uri="{C3380CC4-5D6E-409C-BE32-E72D297353CC}">
                  <c16:uniqueId val="{0000001A-54E1-4942-A30D-BA6FBAC08B8D}"/>
                </c:ext>
              </c:extLst>
            </c:dLbl>
            <c:dLbl>
              <c:idx val="24"/>
              <c:delete val="1"/>
              <c:extLst>
                <c:ext xmlns:c15="http://schemas.microsoft.com/office/drawing/2012/chart" uri="{CE6537A1-D6FC-4f65-9D91-7224C49458BB}"/>
                <c:ext xmlns:c16="http://schemas.microsoft.com/office/drawing/2014/chart" uri="{C3380CC4-5D6E-409C-BE32-E72D297353CC}">
                  <c16:uniqueId val="{0000001B-54E1-4942-A30D-BA6FBAC08B8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4E1-4942-A30D-BA6FBAC08B8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Rottweil (08325)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58135</v>
      </c>
      <c r="F11" s="238">
        <v>58490</v>
      </c>
      <c r="G11" s="238">
        <v>58837</v>
      </c>
      <c r="H11" s="238">
        <v>57978</v>
      </c>
      <c r="I11" s="265">
        <v>57969</v>
      </c>
      <c r="J11" s="263">
        <v>166</v>
      </c>
      <c r="K11" s="266">
        <v>0.28635995100829753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18.768383933946847</v>
      </c>
      <c r="E13" s="115">
        <v>10911</v>
      </c>
      <c r="F13" s="114">
        <v>10969</v>
      </c>
      <c r="G13" s="114">
        <v>11066</v>
      </c>
      <c r="H13" s="114">
        <v>11184</v>
      </c>
      <c r="I13" s="140">
        <v>11168</v>
      </c>
      <c r="J13" s="115">
        <v>-257</v>
      </c>
      <c r="K13" s="116">
        <v>-2.3012177650429799</v>
      </c>
    </row>
    <row r="14" spans="1:255" ht="14.1" customHeight="1" x14ac:dyDescent="0.2">
      <c r="A14" s="306" t="s">
        <v>230</v>
      </c>
      <c r="B14" s="307"/>
      <c r="C14" s="308"/>
      <c r="D14" s="113">
        <v>59.951836243226971</v>
      </c>
      <c r="E14" s="115">
        <v>34853</v>
      </c>
      <c r="F14" s="114">
        <v>35158</v>
      </c>
      <c r="G14" s="114">
        <v>35427</v>
      </c>
      <c r="H14" s="114">
        <v>34636</v>
      </c>
      <c r="I14" s="140">
        <v>34689</v>
      </c>
      <c r="J14" s="115">
        <v>164</v>
      </c>
      <c r="K14" s="116">
        <v>0.47277234858312434</v>
      </c>
    </row>
    <row r="15" spans="1:255" ht="14.1" customHeight="1" x14ac:dyDescent="0.2">
      <c r="A15" s="306" t="s">
        <v>231</v>
      </c>
      <c r="B15" s="307"/>
      <c r="C15" s="308"/>
      <c r="D15" s="113">
        <v>12.4262492474413</v>
      </c>
      <c r="E15" s="115">
        <v>7224</v>
      </c>
      <c r="F15" s="114">
        <v>7240</v>
      </c>
      <c r="G15" s="114">
        <v>7247</v>
      </c>
      <c r="H15" s="114">
        <v>7182</v>
      </c>
      <c r="I15" s="140">
        <v>7134</v>
      </c>
      <c r="J15" s="115">
        <v>90</v>
      </c>
      <c r="K15" s="116">
        <v>1.2615643397813288</v>
      </c>
    </row>
    <row r="16" spans="1:255" ht="14.1" customHeight="1" x14ac:dyDescent="0.2">
      <c r="A16" s="306" t="s">
        <v>232</v>
      </c>
      <c r="B16" s="307"/>
      <c r="C16" s="308"/>
      <c r="D16" s="113">
        <v>8.8535305753848803</v>
      </c>
      <c r="E16" s="115">
        <v>5147</v>
      </c>
      <c r="F16" s="114">
        <v>5123</v>
      </c>
      <c r="G16" s="114">
        <v>5097</v>
      </c>
      <c r="H16" s="114">
        <v>4976</v>
      </c>
      <c r="I16" s="140">
        <v>4974</v>
      </c>
      <c r="J16" s="115">
        <v>173</v>
      </c>
      <c r="K16" s="116">
        <v>3.4780860474467228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0.37326911499096932</v>
      </c>
      <c r="E18" s="115">
        <v>217</v>
      </c>
      <c r="F18" s="114">
        <v>221</v>
      </c>
      <c r="G18" s="114">
        <v>235</v>
      </c>
      <c r="H18" s="114">
        <v>237</v>
      </c>
      <c r="I18" s="140">
        <v>244</v>
      </c>
      <c r="J18" s="115">
        <v>-27</v>
      </c>
      <c r="K18" s="116">
        <v>-11.065573770491802</v>
      </c>
    </row>
    <row r="19" spans="1:255" ht="14.1" customHeight="1" x14ac:dyDescent="0.2">
      <c r="A19" s="306" t="s">
        <v>235</v>
      </c>
      <c r="B19" s="307" t="s">
        <v>236</v>
      </c>
      <c r="C19" s="308"/>
      <c r="D19" s="113">
        <v>0.20297583211490497</v>
      </c>
      <c r="E19" s="115">
        <v>118</v>
      </c>
      <c r="F19" s="114">
        <v>119</v>
      </c>
      <c r="G19" s="114">
        <v>122</v>
      </c>
      <c r="H19" s="114">
        <v>123</v>
      </c>
      <c r="I19" s="140">
        <v>129</v>
      </c>
      <c r="J19" s="115">
        <v>-11</v>
      </c>
      <c r="K19" s="116">
        <v>-8.5271317829457356</v>
      </c>
    </row>
    <row r="20" spans="1:255" ht="14.1" customHeight="1" x14ac:dyDescent="0.2">
      <c r="A20" s="306">
        <v>12</v>
      </c>
      <c r="B20" s="307" t="s">
        <v>237</v>
      </c>
      <c r="C20" s="308"/>
      <c r="D20" s="113">
        <v>0.64677044809495143</v>
      </c>
      <c r="E20" s="115">
        <v>376</v>
      </c>
      <c r="F20" s="114">
        <v>363</v>
      </c>
      <c r="G20" s="114">
        <v>374</v>
      </c>
      <c r="H20" s="114">
        <v>366</v>
      </c>
      <c r="I20" s="140">
        <v>356</v>
      </c>
      <c r="J20" s="115">
        <v>20</v>
      </c>
      <c r="K20" s="116">
        <v>5.617977528089888</v>
      </c>
    </row>
    <row r="21" spans="1:255" ht="14.1" customHeight="1" x14ac:dyDescent="0.2">
      <c r="A21" s="306">
        <v>21</v>
      </c>
      <c r="B21" s="307" t="s">
        <v>238</v>
      </c>
      <c r="C21" s="308"/>
      <c r="D21" s="113">
        <v>0.19609529543304377</v>
      </c>
      <c r="E21" s="115">
        <v>114</v>
      </c>
      <c r="F21" s="114">
        <v>117</v>
      </c>
      <c r="G21" s="114">
        <v>122</v>
      </c>
      <c r="H21" s="114">
        <v>131</v>
      </c>
      <c r="I21" s="140">
        <v>132</v>
      </c>
      <c r="J21" s="115">
        <v>-18</v>
      </c>
      <c r="K21" s="116">
        <v>-13.636363636363637</v>
      </c>
    </row>
    <row r="22" spans="1:255" ht="14.1" customHeight="1" x14ac:dyDescent="0.2">
      <c r="A22" s="306">
        <v>22</v>
      </c>
      <c r="B22" s="307" t="s">
        <v>239</v>
      </c>
      <c r="C22" s="308"/>
      <c r="D22" s="113">
        <v>2.3445428743441989</v>
      </c>
      <c r="E22" s="115">
        <v>1363</v>
      </c>
      <c r="F22" s="114">
        <v>1372</v>
      </c>
      <c r="G22" s="114">
        <v>1373</v>
      </c>
      <c r="H22" s="114">
        <v>1323</v>
      </c>
      <c r="I22" s="140">
        <v>1326</v>
      </c>
      <c r="J22" s="115">
        <v>37</v>
      </c>
      <c r="K22" s="116">
        <v>2.7903469079939667</v>
      </c>
    </row>
    <row r="23" spans="1:255" ht="14.1" customHeight="1" x14ac:dyDescent="0.2">
      <c r="A23" s="306">
        <v>23</v>
      </c>
      <c r="B23" s="307" t="s">
        <v>240</v>
      </c>
      <c r="C23" s="308"/>
      <c r="D23" s="113">
        <v>0.7293368882772856</v>
      </c>
      <c r="E23" s="115">
        <v>424</v>
      </c>
      <c r="F23" s="114">
        <v>444</v>
      </c>
      <c r="G23" s="114">
        <v>435</v>
      </c>
      <c r="H23" s="114">
        <v>432</v>
      </c>
      <c r="I23" s="140">
        <v>431</v>
      </c>
      <c r="J23" s="115">
        <v>-7</v>
      </c>
      <c r="K23" s="116">
        <v>-1.6241299303944317</v>
      </c>
    </row>
    <row r="24" spans="1:255" ht="14.1" customHeight="1" x14ac:dyDescent="0.2">
      <c r="A24" s="306">
        <v>24</v>
      </c>
      <c r="B24" s="307" t="s">
        <v>241</v>
      </c>
      <c r="C24" s="308"/>
      <c r="D24" s="113">
        <v>13.797196181302141</v>
      </c>
      <c r="E24" s="115">
        <v>8021</v>
      </c>
      <c r="F24" s="114">
        <v>8196</v>
      </c>
      <c r="G24" s="114">
        <v>8359</v>
      </c>
      <c r="H24" s="114">
        <v>8356</v>
      </c>
      <c r="I24" s="140">
        <v>8438</v>
      </c>
      <c r="J24" s="115">
        <v>-417</v>
      </c>
      <c r="K24" s="116">
        <v>-4.9419293671486137</v>
      </c>
    </row>
    <row r="25" spans="1:255" ht="14.1" customHeight="1" x14ac:dyDescent="0.2">
      <c r="A25" s="306">
        <v>25</v>
      </c>
      <c r="B25" s="307" t="s">
        <v>242</v>
      </c>
      <c r="C25" s="308"/>
      <c r="D25" s="113">
        <v>10.589145953384364</v>
      </c>
      <c r="E25" s="115">
        <v>6156</v>
      </c>
      <c r="F25" s="114">
        <v>6271</v>
      </c>
      <c r="G25" s="114">
        <v>6333</v>
      </c>
      <c r="H25" s="114">
        <v>6273</v>
      </c>
      <c r="I25" s="140">
        <v>6284</v>
      </c>
      <c r="J25" s="115">
        <v>-128</v>
      </c>
      <c r="K25" s="116">
        <v>-2.0369191597708465</v>
      </c>
    </row>
    <row r="26" spans="1:255" ht="14.1" customHeight="1" x14ac:dyDescent="0.2">
      <c r="A26" s="306">
        <v>26</v>
      </c>
      <c r="B26" s="307" t="s">
        <v>243</v>
      </c>
      <c r="C26" s="308"/>
      <c r="D26" s="113">
        <v>3.3663025716005848</v>
      </c>
      <c r="E26" s="115">
        <v>1957</v>
      </c>
      <c r="F26" s="114">
        <v>1978</v>
      </c>
      <c r="G26" s="114">
        <v>1997</v>
      </c>
      <c r="H26" s="114">
        <v>1901</v>
      </c>
      <c r="I26" s="140">
        <v>1901</v>
      </c>
      <c r="J26" s="115">
        <v>56</v>
      </c>
      <c r="K26" s="116">
        <v>2.9458179905312991</v>
      </c>
    </row>
    <row r="27" spans="1:255" ht="14.1" customHeight="1" x14ac:dyDescent="0.2">
      <c r="A27" s="306">
        <v>27</v>
      </c>
      <c r="B27" s="307" t="s">
        <v>244</v>
      </c>
      <c r="C27" s="308"/>
      <c r="D27" s="113">
        <v>6.4625440784381185</v>
      </c>
      <c r="E27" s="115">
        <v>3757</v>
      </c>
      <c r="F27" s="114">
        <v>3780</v>
      </c>
      <c r="G27" s="114">
        <v>3780</v>
      </c>
      <c r="H27" s="114">
        <v>3747</v>
      </c>
      <c r="I27" s="140">
        <v>3759</v>
      </c>
      <c r="J27" s="115">
        <v>-2</v>
      </c>
      <c r="K27" s="116">
        <v>-5.3205639797818567E-2</v>
      </c>
    </row>
    <row r="28" spans="1:255" ht="14.1" customHeight="1" x14ac:dyDescent="0.2">
      <c r="A28" s="306">
        <v>28</v>
      </c>
      <c r="B28" s="307" t="s">
        <v>245</v>
      </c>
      <c r="C28" s="308"/>
      <c r="D28" s="113">
        <v>0.24941945471746796</v>
      </c>
      <c r="E28" s="115">
        <v>145</v>
      </c>
      <c r="F28" s="114">
        <v>148</v>
      </c>
      <c r="G28" s="114">
        <v>145</v>
      </c>
      <c r="H28" s="114">
        <v>147</v>
      </c>
      <c r="I28" s="140">
        <v>146</v>
      </c>
      <c r="J28" s="115">
        <v>-1</v>
      </c>
      <c r="K28" s="116">
        <v>-0.68493150684931503</v>
      </c>
    </row>
    <row r="29" spans="1:255" ht="14.1" customHeight="1" x14ac:dyDescent="0.2">
      <c r="A29" s="306">
        <v>29</v>
      </c>
      <c r="B29" s="307" t="s">
        <v>246</v>
      </c>
      <c r="C29" s="308"/>
      <c r="D29" s="113">
        <v>1.579083168487142</v>
      </c>
      <c r="E29" s="115">
        <v>918</v>
      </c>
      <c r="F29" s="114">
        <v>926</v>
      </c>
      <c r="G29" s="114">
        <v>924</v>
      </c>
      <c r="H29" s="114">
        <v>934</v>
      </c>
      <c r="I29" s="140">
        <v>944</v>
      </c>
      <c r="J29" s="115">
        <v>-26</v>
      </c>
      <c r="K29" s="116">
        <v>-2.7542372881355934</v>
      </c>
    </row>
    <row r="30" spans="1:255" ht="14.1" customHeight="1" x14ac:dyDescent="0.2">
      <c r="A30" s="306" t="s">
        <v>247</v>
      </c>
      <c r="B30" s="307" t="s">
        <v>248</v>
      </c>
      <c r="C30" s="308"/>
      <c r="D30" s="113">
        <v>0.53668186118517247</v>
      </c>
      <c r="E30" s="115">
        <v>312</v>
      </c>
      <c r="F30" s="114">
        <v>319</v>
      </c>
      <c r="G30" s="114">
        <v>327</v>
      </c>
      <c r="H30" s="114">
        <v>323</v>
      </c>
      <c r="I30" s="140">
        <v>327</v>
      </c>
      <c r="J30" s="115">
        <v>-15</v>
      </c>
      <c r="K30" s="116">
        <v>-4.5871559633027523</v>
      </c>
    </row>
    <row r="31" spans="1:255" ht="14.1" customHeight="1" x14ac:dyDescent="0.2">
      <c r="A31" s="306" t="s">
        <v>249</v>
      </c>
      <c r="B31" s="307" t="s">
        <v>250</v>
      </c>
      <c r="C31" s="308"/>
      <c r="D31" s="113">
        <v>1.0355207706201084</v>
      </c>
      <c r="E31" s="115">
        <v>602</v>
      </c>
      <c r="F31" s="114">
        <v>603</v>
      </c>
      <c r="G31" s="114">
        <v>592</v>
      </c>
      <c r="H31" s="114">
        <v>607</v>
      </c>
      <c r="I31" s="140">
        <v>614</v>
      </c>
      <c r="J31" s="115">
        <v>-12</v>
      </c>
      <c r="K31" s="116">
        <v>-1.9543973941368078</v>
      </c>
    </row>
    <row r="32" spans="1:255" ht="14.1" customHeight="1" x14ac:dyDescent="0.2">
      <c r="A32" s="306">
        <v>31</v>
      </c>
      <c r="B32" s="307" t="s">
        <v>251</v>
      </c>
      <c r="C32" s="308"/>
      <c r="D32" s="113">
        <v>0.62096843553797199</v>
      </c>
      <c r="E32" s="115">
        <v>361</v>
      </c>
      <c r="F32" s="114">
        <v>354</v>
      </c>
      <c r="G32" s="114">
        <v>360</v>
      </c>
      <c r="H32" s="114">
        <v>351</v>
      </c>
      <c r="I32" s="140">
        <v>338</v>
      </c>
      <c r="J32" s="115">
        <v>23</v>
      </c>
      <c r="K32" s="116">
        <v>6.8047337278106506</v>
      </c>
    </row>
    <row r="33" spans="1:11" ht="14.1" customHeight="1" x14ac:dyDescent="0.2">
      <c r="A33" s="306">
        <v>32</v>
      </c>
      <c r="B33" s="307" t="s">
        <v>252</v>
      </c>
      <c r="C33" s="308"/>
      <c r="D33" s="113">
        <v>1.985034832716952</v>
      </c>
      <c r="E33" s="115">
        <v>1154</v>
      </c>
      <c r="F33" s="114">
        <v>1127</v>
      </c>
      <c r="G33" s="114">
        <v>1164</v>
      </c>
      <c r="H33" s="114">
        <v>1149</v>
      </c>
      <c r="I33" s="140">
        <v>1090</v>
      </c>
      <c r="J33" s="115">
        <v>64</v>
      </c>
      <c r="K33" s="116">
        <v>5.8715596330275233</v>
      </c>
    </row>
    <row r="34" spans="1:11" ht="14.1" customHeight="1" x14ac:dyDescent="0.2">
      <c r="A34" s="306">
        <v>33</v>
      </c>
      <c r="B34" s="307" t="s">
        <v>253</v>
      </c>
      <c r="C34" s="308"/>
      <c r="D34" s="113">
        <v>1.3829878730540983</v>
      </c>
      <c r="E34" s="115">
        <v>804</v>
      </c>
      <c r="F34" s="114">
        <v>816</v>
      </c>
      <c r="G34" s="114">
        <v>823</v>
      </c>
      <c r="H34" s="114">
        <v>780</v>
      </c>
      <c r="I34" s="140">
        <v>766</v>
      </c>
      <c r="J34" s="115">
        <v>38</v>
      </c>
      <c r="K34" s="116">
        <v>4.9608355091383816</v>
      </c>
    </row>
    <row r="35" spans="1:11" ht="14.1" customHeight="1" x14ac:dyDescent="0.2">
      <c r="A35" s="306">
        <v>34</v>
      </c>
      <c r="B35" s="307" t="s">
        <v>254</v>
      </c>
      <c r="C35" s="308"/>
      <c r="D35" s="113">
        <v>1.8525845015911242</v>
      </c>
      <c r="E35" s="115">
        <v>1077</v>
      </c>
      <c r="F35" s="114">
        <v>1073</v>
      </c>
      <c r="G35" s="114">
        <v>1079</v>
      </c>
      <c r="H35" s="114">
        <v>1089</v>
      </c>
      <c r="I35" s="140">
        <v>1080</v>
      </c>
      <c r="J35" s="115">
        <v>-3</v>
      </c>
      <c r="K35" s="116">
        <v>-0.27777777777777779</v>
      </c>
    </row>
    <row r="36" spans="1:11" ht="14.1" customHeight="1" x14ac:dyDescent="0.2">
      <c r="A36" s="306">
        <v>41</v>
      </c>
      <c r="B36" s="307" t="s">
        <v>255</v>
      </c>
      <c r="C36" s="308"/>
      <c r="D36" s="113">
        <v>0.32338522404747572</v>
      </c>
      <c r="E36" s="115">
        <v>188</v>
      </c>
      <c r="F36" s="114">
        <v>177</v>
      </c>
      <c r="G36" s="114">
        <v>174</v>
      </c>
      <c r="H36" s="114">
        <v>180</v>
      </c>
      <c r="I36" s="140">
        <v>182</v>
      </c>
      <c r="J36" s="115">
        <v>6</v>
      </c>
      <c r="K36" s="116">
        <v>3.2967032967032965</v>
      </c>
    </row>
    <row r="37" spans="1:11" ht="14.1" customHeight="1" x14ac:dyDescent="0.2">
      <c r="A37" s="306">
        <v>42</v>
      </c>
      <c r="B37" s="307" t="s">
        <v>256</v>
      </c>
      <c r="C37" s="308"/>
      <c r="D37" s="113">
        <v>0.12212952610303604</v>
      </c>
      <c r="E37" s="115">
        <v>71</v>
      </c>
      <c r="F37" s="114">
        <v>71</v>
      </c>
      <c r="G37" s="114">
        <v>70</v>
      </c>
      <c r="H37" s="114">
        <v>67</v>
      </c>
      <c r="I37" s="140">
        <v>71</v>
      </c>
      <c r="J37" s="115">
        <v>0</v>
      </c>
      <c r="K37" s="116">
        <v>0</v>
      </c>
    </row>
    <row r="38" spans="1:11" ht="14.1" customHeight="1" x14ac:dyDescent="0.2">
      <c r="A38" s="306">
        <v>43</v>
      </c>
      <c r="B38" s="307" t="s">
        <v>257</v>
      </c>
      <c r="C38" s="308"/>
      <c r="D38" s="113">
        <v>1.9437516126257848</v>
      </c>
      <c r="E38" s="115">
        <v>1130</v>
      </c>
      <c r="F38" s="114">
        <v>1079</v>
      </c>
      <c r="G38" s="114">
        <v>1056</v>
      </c>
      <c r="H38" s="114">
        <v>1021</v>
      </c>
      <c r="I38" s="140">
        <v>1002</v>
      </c>
      <c r="J38" s="115">
        <v>128</v>
      </c>
      <c r="K38" s="116">
        <v>12.774451097804391</v>
      </c>
    </row>
    <row r="39" spans="1:11" ht="14.1" customHeight="1" x14ac:dyDescent="0.2">
      <c r="A39" s="306">
        <v>51</v>
      </c>
      <c r="B39" s="307" t="s">
        <v>258</v>
      </c>
      <c r="C39" s="308"/>
      <c r="D39" s="113">
        <v>4.8387374215188785</v>
      </c>
      <c r="E39" s="115">
        <v>2813</v>
      </c>
      <c r="F39" s="114">
        <v>2827</v>
      </c>
      <c r="G39" s="114">
        <v>2882</v>
      </c>
      <c r="H39" s="114">
        <v>2843</v>
      </c>
      <c r="I39" s="140">
        <v>2821</v>
      </c>
      <c r="J39" s="115">
        <v>-8</v>
      </c>
      <c r="K39" s="116">
        <v>-0.28358738036157394</v>
      </c>
    </row>
    <row r="40" spans="1:11" ht="14.1" customHeight="1" x14ac:dyDescent="0.2">
      <c r="A40" s="306" t="s">
        <v>259</v>
      </c>
      <c r="B40" s="307" t="s">
        <v>260</v>
      </c>
      <c r="C40" s="308"/>
      <c r="D40" s="113">
        <v>4.0818783865141484</v>
      </c>
      <c r="E40" s="115">
        <v>2373</v>
      </c>
      <c r="F40" s="114">
        <v>2404</v>
      </c>
      <c r="G40" s="114">
        <v>2417</v>
      </c>
      <c r="H40" s="114">
        <v>2401</v>
      </c>
      <c r="I40" s="140">
        <v>2407</v>
      </c>
      <c r="J40" s="115">
        <v>-34</v>
      </c>
      <c r="K40" s="116">
        <v>-1.4125467386788533</v>
      </c>
    </row>
    <row r="41" spans="1:11" ht="14.1" customHeight="1" x14ac:dyDescent="0.2">
      <c r="A41" s="306"/>
      <c r="B41" s="307" t="s">
        <v>261</v>
      </c>
      <c r="C41" s="308"/>
      <c r="D41" s="113">
        <v>3.5623978670336287</v>
      </c>
      <c r="E41" s="115">
        <v>2071</v>
      </c>
      <c r="F41" s="114">
        <v>2081</v>
      </c>
      <c r="G41" s="114">
        <v>2102</v>
      </c>
      <c r="H41" s="114">
        <v>2097</v>
      </c>
      <c r="I41" s="140">
        <v>2107</v>
      </c>
      <c r="J41" s="115">
        <v>-36</v>
      </c>
      <c r="K41" s="116">
        <v>-1.7085904129093499</v>
      </c>
    </row>
    <row r="42" spans="1:11" ht="14.1" customHeight="1" x14ac:dyDescent="0.2">
      <c r="A42" s="306">
        <v>52</v>
      </c>
      <c r="B42" s="307" t="s">
        <v>262</v>
      </c>
      <c r="C42" s="308"/>
      <c r="D42" s="113">
        <v>2.9121871505977466</v>
      </c>
      <c r="E42" s="115">
        <v>1693</v>
      </c>
      <c r="F42" s="114">
        <v>1717</v>
      </c>
      <c r="G42" s="114">
        <v>1738</v>
      </c>
      <c r="H42" s="114">
        <v>1735</v>
      </c>
      <c r="I42" s="140">
        <v>1724</v>
      </c>
      <c r="J42" s="115">
        <v>-31</v>
      </c>
      <c r="K42" s="116">
        <v>-1.7981438515081207</v>
      </c>
    </row>
    <row r="43" spans="1:11" ht="14.1" customHeight="1" x14ac:dyDescent="0.2">
      <c r="A43" s="306" t="s">
        <v>263</v>
      </c>
      <c r="B43" s="307" t="s">
        <v>264</v>
      </c>
      <c r="C43" s="308"/>
      <c r="D43" s="113">
        <v>2.549238840629569</v>
      </c>
      <c r="E43" s="115">
        <v>1482</v>
      </c>
      <c r="F43" s="114">
        <v>1511</v>
      </c>
      <c r="G43" s="114">
        <v>1531</v>
      </c>
      <c r="H43" s="114">
        <v>1525</v>
      </c>
      <c r="I43" s="140">
        <v>1520</v>
      </c>
      <c r="J43" s="115">
        <v>-38</v>
      </c>
      <c r="K43" s="116">
        <v>-2.5</v>
      </c>
    </row>
    <row r="44" spans="1:11" ht="14.1" customHeight="1" x14ac:dyDescent="0.2">
      <c r="A44" s="306">
        <v>53</v>
      </c>
      <c r="B44" s="307" t="s">
        <v>265</v>
      </c>
      <c r="C44" s="308"/>
      <c r="D44" s="113">
        <v>0.44035434763911585</v>
      </c>
      <c r="E44" s="115">
        <v>256</v>
      </c>
      <c r="F44" s="114">
        <v>259</v>
      </c>
      <c r="G44" s="114">
        <v>267</v>
      </c>
      <c r="H44" s="114">
        <v>262</v>
      </c>
      <c r="I44" s="140">
        <v>252</v>
      </c>
      <c r="J44" s="115">
        <v>4</v>
      </c>
      <c r="K44" s="116">
        <v>1.5873015873015872</v>
      </c>
    </row>
    <row r="45" spans="1:11" ht="14.1" customHeight="1" x14ac:dyDescent="0.2">
      <c r="A45" s="306" t="s">
        <v>266</v>
      </c>
      <c r="B45" s="307" t="s">
        <v>267</v>
      </c>
      <c r="C45" s="308"/>
      <c r="D45" s="113">
        <v>0.38703018835469166</v>
      </c>
      <c r="E45" s="115">
        <v>225</v>
      </c>
      <c r="F45" s="114">
        <v>230</v>
      </c>
      <c r="G45" s="114">
        <v>238</v>
      </c>
      <c r="H45" s="114">
        <v>234</v>
      </c>
      <c r="I45" s="140">
        <v>224</v>
      </c>
      <c r="J45" s="115">
        <v>1</v>
      </c>
      <c r="K45" s="116">
        <v>0.44642857142857145</v>
      </c>
    </row>
    <row r="46" spans="1:11" ht="14.1" customHeight="1" x14ac:dyDescent="0.2">
      <c r="A46" s="306">
        <v>54</v>
      </c>
      <c r="B46" s="307" t="s">
        <v>268</v>
      </c>
      <c r="C46" s="308"/>
      <c r="D46" s="113">
        <v>2.2069321407069751</v>
      </c>
      <c r="E46" s="115">
        <v>1283</v>
      </c>
      <c r="F46" s="114">
        <v>1263</v>
      </c>
      <c r="G46" s="114">
        <v>1298</v>
      </c>
      <c r="H46" s="114">
        <v>1254</v>
      </c>
      <c r="I46" s="140">
        <v>1282</v>
      </c>
      <c r="J46" s="115">
        <v>1</v>
      </c>
      <c r="K46" s="116">
        <v>7.8003120124804995E-2</v>
      </c>
    </row>
    <row r="47" spans="1:11" ht="14.1" customHeight="1" x14ac:dyDescent="0.2">
      <c r="A47" s="306">
        <v>61</v>
      </c>
      <c r="B47" s="307" t="s">
        <v>269</v>
      </c>
      <c r="C47" s="308"/>
      <c r="D47" s="113">
        <v>3.558957598692698</v>
      </c>
      <c r="E47" s="115">
        <v>2069</v>
      </c>
      <c r="F47" s="114">
        <v>2074</v>
      </c>
      <c r="G47" s="114">
        <v>2076</v>
      </c>
      <c r="H47" s="114">
        <v>2061</v>
      </c>
      <c r="I47" s="140">
        <v>2080</v>
      </c>
      <c r="J47" s="115">
        <v>-11</v>
      </c>
      <c r="K47" s="116">
        <v>-0.52884615384615385</v>
      </c>
    </row>
    <row r="48" spans="1:11" ht="14.1" customHeight="1" x14ac:dyDescent="0.2">
      <c r="A48" s="306">
        <v>62</v>
      </c>
      <c r="B48" s="307" t="s">
        <v>270</v>
      </c>
      <c r="C48" s="308"/>
      <c r="D48" s="113">
        <v>5.0829964737249504</v>
      </c>
      <c r="E48" s="115">
        <v>2955</v>
      </c>
      <c r="F48" s="114">
        <v>2954</v>
      </c>
      <c r="G48" s="114">
        <v>2929</v>
      </c>
      <c r="H48" s="114">
        <v>2855</v>
      </c>
      <c r="I48" s="140">
        <v>2895</v>
      </c>
      <c r="J48" s="115">
        <v>60</v>
      </c>
      <c r="K48" s="116">
        <v>2.0725388601036268</v>
      </c>
    </row>
    <row r="49" spans="1:11" ht="14.1" customHeight="1" x14ac:dyDescent="0.2">
      <c r="A49" s="306">
        <v>63</v>
      </c>
      <c r="B49" s="307" t="s">
        <v>271</v>
      </c>
      <c r="C49" s="308"/>
      <c r="D49" s="113">
        <v>1.5464006192483013</v>
      </c>
      <c r="E49" s="115">
        <v>899</v>
      </c>
      <c r="F49" s="114">
        <v>919</v>
      </c>
      <c r="G49" s="114">
        <v>941</v>
      </c>
      <c r="H49" s="114">
        <v>903</v>
      </c>
      <c r="I49" s="140">
        <v>866</v>
      </c>
      <c r="J49" s="115">
        <v>33</v>
      </c>
      <c r="K49" s="116">
        <v>3.8106235565819859</v>
      </c>
    </row>
    <row r="50" spans="1:11" ht="14.1" customHeight="1" x14ac:dyDescent="0.2">
      <c r="A50" s="306" t="s">
        <v>272</v>
      </c>
      <c r="B50" s="307" t="s">
        <v>273</v>
      </c>
      <c r="C50" s="308"/>
      <c r="D50" s="113">
        <v>0.22877784467188442</v>
      </c>
      <c r="E50" s="115">
        <v>133</v>
      </c>
      <c r="F50" s="114">
        <v>128</v>
      </c>
      <c r="G50" s="114">
        <v>133</v>
      </c>
      <c r="H50" s="114">
        <v>128</v>
      </c>
      <c r="I50" s="140">
        <v>126</v>
      </c>
      <c r="J50" s="115">
        <v>7</v>
      </c>
      <c r="K50" s="116">
        <v>5.5555555555555554</v>
      </c>
    </row>
    <row r="51" spans="1:11" ht="14.1" customHeight="1" x14ac:dyDescent="0.2">
      <c r="A51" s="306" t="s">
        <v>274</v>
      </c>
      <c r="B51" s="307" t="s">
        <v>275</v>
      </c>
      <c r="C51" s="308"/>
      <c r="D51" s="113">
        <v>0.95467446460823946</v>
      </c>
      <c r="E51" s="115">
        <v>555</v>
      </c>
      <c r="F51" s="114">
        <v>578</v>
      </c>
      <c r="G51" s="114">
        <v>587</v>
      </c>
      <c r="H51" s="114">
        <v>570</v>
      </c>
      <c r="I51" s="140">
        <v>535</v>
      </c>
      <c r="J51" s="115">
        <v>20</v>
      </c>
      <c r="K51" s="116">
        <v>3.7383177570093458</v>
      </c>
    </row>
    <row r="52" spans="1:11" ht="14.1" customHeight="1" x14ac:dyDescent="0.2">
      <c r="A52" s="306">
        <v>71</v>
      </c>
      <c r="B52" s="307" t="s">
        <v>276</v>
      </c>
      <c r="C52" s="308"/>
      <c r="D52" s="113">
        <v>9.7720822224133475</v>
      </c>
      <c r="E52" s="115">
        <v>5681</v>
      </c>
      <c r="F52" s="114">
        <v>5714</v>
      </c>
      <c r="G52" s="114">
        <v>5766</v>
      </c>
      <c r="H52" s="114">
        <v>5655</v>
      </c>
      <c r="I52" s="140">
        <v>5617</v>
      </c>
      <c r="J52" s="115">
        <v>64</v>
      </c>
      <c r="K52" s="116">
        <v>1.1393982552964215</v>
      </c>
    </row>
    <row r="53" spans="1:11" ht="14.1" customHeight="1" x14ac:dyDescent="0.2">
      <c r="A53" s="306" t="s">
        <v>277</v>
      </c>
      <c r="B53" s="307" t="s">
        <v>278</v>
      </c>
      <c r="C53" s="308"/>
      <c r="D53" s="113">
        <v>4.1472434849918294</v>
      </c>
      <c r="E53" s="115">
        <v>2411</v>
      </c>
      <c r="F53" s="114">
        <v>2450</v>
      </c>
      <c r="G53" s="114">
        <v>2470</v>
      </c>
      <c r="H53" s="114">
        <v>2399</v>
      </c>
      <c r="I53" s="140">
        <v>2383</v>
      </c>
      <c r="J53" s="115">
        <v>28</v>
      </c>
      <c r="K53" s="116">
        <v>1.1749895090222409</v>
      </c>
    </row>
    <row r="54" spans="1:11" ht="14.1" customHeight="1" x14ac:dyDescent="0.2">
      <c r="A54" s="306" t="s">
        <v>279</v>
      </c>
      <c r="B54" s="307" t="s">
        <v>280</v>
      </c>
      <c r="C54" s="308"/>
      <c r="D54" s="113">
        <v>4.5686763567558266</v>
      </c>
      <c r="E54" s="115">
        <v>2656</v>
      </c>
      <c r="F54" s="114">
        <v>2655</v>
      </c>
      <c r="G54" s="114">
        <v>2679</v>
      </c>
      <c r="H54" s="114">
        <v>2655</v>
      </c>
      <c r="I54" s="140">
        <v>2630</v>
      </c>
      <c r="J54" s="115">
        <v>26</v>
      </c>
      <c r="K54" s="116">
        <v>0.98859315589353614</v>
      </c>
    </row>
    <row r="55" spans="1:11" ht="14.1" customHeight="1" x14ac:dyDescent="0.2">
      <c r="A55" s="306">
        <v>72</v>
      </c>
      <c r="B55" s="307" t="s">
        <v>281</v>
      </c>
      <c r="C55" s="308"/>
      <c r="D55" s="113">
        <v>3.0463576158940397</v>
      </c>
      <c r="E55" s="115">
        <v>1771</v>
      </c>
      <c r="F55" s="114">
        <v>1790</v>
      </c>
      <c r="G55" s="114">
        <v>1813</v>
      </c>
      <c r="H55" s="114">
        <v>1800</v>
      </c>
      <c r="I55" s="140">
        <v>1820</v>
      </c>
      <c r="J55" s="115">
        <v>-49</v>
      </c>
      <c r="K55" s="116">
        <v>-2.6923076923076925</v>
      </c>
    </row>
    <row r="56" spans="1:11" ht="14.1" customHeight="1" x14ac:dyDescent="0.2">
      <c r="A56" s="306" t="s">
        <v>282</v>
      </c>
      <c r="B56" s="307" t="s">
        <v>283</v>
      </c>
      <c r="C56" s="308"/>
      <c r="D56" s="113">
        <v>1.3589059946675841</v>
      </c>
      <c r="E56" s="115">
        <v>790</v>
      </c>
      <c r="F56" s="114">
        <v>806</v>
      </c>
      <c r="G56" s="114">
        <v>807</v>
      </c>
      <c r="H56" s="114">
        <v>799</v>
      </c>
      <c r="I56" s="140">
        <v>819</v>
      </c>
      <c r="J56" s="115">
        <v>-29</v>
      </c>
      <c r="K56" s="116">
        <v>-3.5409035409035408</v>
      </c>
    </row>
    <row r="57" spans="1:11" ht="14.1" customHeight="1" x14ac:dyDescent="0.2">
      <c r="A57" s="306" t="s">
        <v>284</v>
      </c>
      <c r="B57" s="307" t="s">
        <v>285</v>
      </c>
      <c r="C57" s="308"/>
      <c r="D57" s="113">
        <v>1.1284080158252343</v>
      </c>
      <c r="E57" s="115">
        <v>656</v>
      </c>
      <c r="F57" s="114">
        <v>660</v>
      </c>
      <c r="G57" s="114">
        <v>668</v>
      </c>
      <c r="H57" s="114">
        <v>673</v>
      </c>
      <c r="I57" s="140">
        <v>673</v>
      </c>
      <c r="J57" s="115">
        <v>-17</v>
      </c>
      <c r="K57" s="116">
        <v>-2.526002971768202</v>
      </c>
    </row>
    <row r="58" spans="1:11" ht="14.1" customHeight="1" x14ac:dyDescent="0.2">
      <c r="A58" s="306">
        <v>73</v>
      </c>
      <c r="B58" s="307" t="s">
        <v>286</v>
      </c>
      <c r="C58" s="308"/>
      <c r="D58" s="113">
        <v>2.1639287864453429</v>
      </c>
      <c r="E58" s="115">
        <v>1258</v>
      </c>
      <c r="F58" s="114">
        <v>1260</v>
      </c>
      <c r="G58" s="114">
        <v>1252</v>
      </c>
      <c r="H58" s="114">
        <v>1224</v>
      </c>
      <c r="I58" s="140">
        <v>1220</v>
      </c>
      <c r="J58" s="115">
        <v>38</v>
      </c>
      <c r="K58" s="116">
        <v>3.1147540983606556</v>
      </c>
    </row>
    <row r="59" spans="1:11" ht="14.1" customHeight="1" x14ac:dyDescent="0.2">
      <c r="A59" s="306" t="s">
        <v>287</v>
      </c>
      <c r="B59" s="307" t="s">
        <v>288</v>
      </c>
      <c r="C59" s="308"/>
      <c r="D59" s="113">
        <v>1.7287348413176227</v>
      </c>
      <c r="E59" s="115">
        <v>1005</v>
      </c>
      <c r="F59" s="114">
        <v>1003</v>
      </c>
      <c r="G59" s="114">
        <v>993</v>
      </c>
      <c r="H59" s="114">
        <v>973</v>
      </c>
      <c r="I59" s="140">
        <v>965</v>
      </c>
      <c r="J59" s="115">
        <v>40</v>
      </c>
      <c r="K59" s="116">
        <v>4.1450777202072535</v>
      </c>
    </row>
    <row r="60" spans="1:11" ht="14.1" customHeight="1" x14ac:dyDescent="0.2">
      <c r="A60" s="306">
        <v>81</v>
      </c>
      <c r="B60" s="307" t="s">
        <v>289</v>
      </c>
      <c r="C60" s="308"/>
      <c r="D60" s="113">
        <v>5.6884837017287344</v>
      </c>
      <c r="E60" s="115">
        <v>3307</v>
      </c>
      <c r="F60" s="114">
        <v>3284</v>
      </c>
      <c r="G60" s="114">
        <v>3251</v>
      </c>
      <c r="H60" s="114">
        <v>3210</v>
      </c>
      <c r="I60" s="140">
        <v>3197</v>
      </c>
      <c r="J60" s="115">
        <v>110</v>
      </c>
      <c r="K60" s="116">
        <v>3.440725680325305</v>
      </c>
    </row>
    <row r="61" spans="1:11" ht="14.1" customHeight="1" x14ac:dyDescent="0.2">
      <c r="A61" s="306" t="s">
        <v>290</v>
      </c>
      <c r="B61" s="307" t="s">
        <v>291</v>
      </c>
      <c r="C61" s="308"/>
      <c r="D61" s="113">
        <v>1.8113012814999569</v>
      </c>
      <c r="E61" s="115">
        <v>1053</v>
      </c>
      <c r="F61" s="114">
        <v>1046</v>
      </c>
      <c r="G61" s="114">
        <v>1060</v>
      </c>
      <c r="H61" s="114">
        <v>1025</v>
      </c>
      <c r="I61" s="140">
        <v>1021</v>
      </c>
      <c r="J61" s="115">
        <v>32</v>
      </c>
      <c r="K61" s="116">
        <v>3.1341821743388834</v>
      </c>
    </row>
    <row r="62" spans="1:11" ht="14.1" customHeight="1" x14ac:dyDescent="0.2">
      <c r="A62" s="306" t="s">
        <v>292</v>
      </c>
      <c r="B62" s="307" t="s">
        <v>293</v>
      </c>
      <c r="C62" s="308"/>
      <c r="D62" s="113">
        <v>2.3927066311172269</v>
      </c>
      <c r="E62" s="115">
        <v>1391</v>
      </c>
      <c r="F62" s="114">
        <v>1389</v>
      </c>
      <c r="G62" s="114">
        <v>1355</v>
      </c>
      <c r="H62" s="114">
        <v>1352</v>
      </c>
      <c r="I62" s="140">
        <v>1347</v>
      </c>
      <c r="J62" s="115">
        <v>44</v>
      </c>
      <c r="K62" s="116">
        <v>3.2665181885671863</v>
      </c>
    </row>
    <row r="63" spans="1:11" ht="14.1" customHeight="1" x14ac:dyDescent="0.2">
      <c r="A63" s="306"/>
      <c r="B63" s="307" t="s">
        <v>294</v>
      </c>
      <c r="C63" s="308"/>
      <c r="D63" s="113">
        <v>2.1174851638427796</v>
      </c>
      <c r="E63" s="115">
        <v>1231</v>
      </c>
      <c r="F63" s="114">
        <v>1229</v>
      </c>
      <c r="G63" s="114">
        <v>1206</v>
      </c>
      <c r="H63" s="114">
        <v>1207</v>
      </c>
      <c r="I63" s="140">
        <v>1202</v>
      </c>
      <c r="J63" s="115">
        <v>29</v>
      </c>
      <c r="K63" s="116">
        <v>2.4126455906821964</v>
      </c>
    </row>
    <row r="64" spans="1:11" ht="14.1" customHeight="1" x14ac:dyDescent="0.2">
      <c r="A64" s="306" t="s">
        <v>295</v>
      </c>
      <c r="B64" s="307" t="s">
        <v>296</v>
      </c>
      <c r="C64" s="308"/>
      <c r="D64" s="113">
        <v>0.47819729938935235</v>
      </c>
      <c r="E64" s="115">
        <v>278</v>
      </c>
      <c r="F64" s="114">
        <v>268</v>
      </c>
      <c r="G64" s="114">
        <v>263</v>
      </c>
      <c r="H64" s="114">
        <v>256</v>
      </c>
      <c r="I64" s="140">
        <v>257</v>
      </c>
      <c r="J64" s="115">
        <v>21</v>
      </c>
      <c r="K64" s="116">
        <v>8.1712062256809332</v>
      </c>
    </row>
    <row r="65" spans="1:11" ht="14.1" customHeight="1" x14ac:dyDescent="0.2">
      <c r="A65" s="306" t="s">
        <v>297</v>
      </c>
      <c r="B65" s="307" t="s">
        <v>298</v>
      </c>
      <c r="C65" s="308"/>
      <c r="D65" s="113">
        <v>0.44379461598004644</v>
      </c>
      <c r="E65" s="115">
        <v>258</v>
      </c>
      <c r="F65" s="114">
        <v>261</v>
      </c>
      <c r="G65" s="114">
        <v>259</v>
      </c>
      <c r="H65" s="114">
        <v>264</v>
      </c>
      <c r="I65" s="140">
        <v>255</v>
      </c>
      <c r="J65" s="115">
        <v>3</v>
      </c>
      <c r="K65" s="116">
        <v>1.1764705882352942</v>
      </c>
    </row>
    <row r="66" spans="1:11" ht="14.1" customHeight="1" x14ac:dyDescent="0.2">
      <c r="A66" s="306">
        <v>82</v>
      </c>
      <c r="B66" s="307" t="s">
        <v>299</v>
      </c>
      <c r="C66" s="308"/>
      <c r="D66" s="113">
        <v>2.2120925432183709</v>
      </c>
      <c r="E66" s="115">
        <v>1286</v>
      </c>
      <c r="F66" s="114">
        <v>1294</v>
      </c>
      <c r="G66" s="114">
        <v>1270</v>
      </c>
      <c r="H66" s="114">
        <v>1222</v>
      </c>
      <c r="I66" s="140">
        <v>1234</v>
      </c>
      <c r="J66" s="115">
        <v>52</v>
      </c>
      <c r="K66" s="116">
        <v>4.2139384116693677</v>
      </c>
    </row>
    <row r="67" spans="1:11" ht="14.1" customHeight="1" x14ac:dyDescent="0.2">
      <c r="A67" s="306" t="s">
        <v>300</v>
      </c>
      <c r="B67" s="307" t="s">
        <v>301</v>
      </c>
      <c r="C67" s="308"/>
      <c r="D67" s="113">
        <v>1.3915885439064246</v>
      </c>
      <c r="E67" s="115">
        <v>809</v>
      </c>
      <c r="F67" s="114">
        <v>817</v>
      </c>
      <c r="G67" s="114">
        <v>802</v>
      </c>
      <c r="H67" s="114">
        <v>780</v>
      </c>
      <c r="I67" s="140">
        <v>788</v>
      </c>
      <c r="J67" s="115">
        <v>21</v>
      </c>
      <c r="K67" s="116">
        <v>2.6649746192893402</v>
      </c>
    </row>
    <row r="68" spans="1:11" ht="14.1" customHeight="1" x14ac:dyDescent="0.2">
      <c r="A68" s="306" t="s">
        <v>302</v>
      </c>
      <c r="B68" s="307" t="s">
        <v>303</v>
      </c>
      <c r="C68" s="308"/>
      <c r="D68" s="113">
        <v>0.43175367678678939</v>
      </c>
      <c r="E68" s="115">
        <v>251</v>
      </c>
      <c r="F68" s="114">
        <v>254</v>
      </c>
      <c r="G68" s="114">
        <v>246</v>
      </c>
      <c r="H68" s="114">
        <v>227</v>
      </c>
      <c r="I68" s="140">
        <v>229</v>
      </c>
      <c r="J68" s="115">
        <v>22</v>
      </c>
      <c r="K68" s="116">
        <v>9.606986899563319</v>
      </c>
    </row>
    <row r="69" spans="1:11" ht="14.1" customHeight="1" x14ac:dyDescent="0.2">
      <c r="A69" s="306">
        <v>83</v>
      </c>
      <c r="B69" s="307" t="s">
        <v>304</v>
      </c>
      <c r="C69" s="308"/>
      <c r="D69" s="113">
        <v>5.1569622430549584</v>
      </c>
      <c r="E69" s="115">
        <v>2998</v>
      </c>
      <c r="F69" s="114">
        <v>3002</v>
      </c>
      <c r="G69" s="114">
        <v>2951</v>
      </c>
      <c r="H69" s="114">
        <v>2886</v>
      </c>
      <c r="I69" s="140">
        <v>2879</v>
      </c>
      <c r="J69" s="115">
        <v>119</v>
      </c>
      <c r="K69" s="116">
        <v>4.133379645710316</v>
      </c>
    </row>
    <row r="70" spans="1:11" ht="14.1" customHeight="1" x14ac:dyDescent="0.2">
      <c r="A70" s="306" t="s">
        <v>305</v>
      </c>
      <c r="B70" s="307" t="s">
        <v>306</v>
      </c>
      <c r="C70" s="308"/>
      <c r="D70" s="113">
        <v>4.3553797196181305</v>
      </c>
      <c r="E70" s="115">
        <v>2532</v>
      </c>
      <c r="F70" s="114">
        <v>2538</v>
      </c>
      <c r="G70" s="114">
        <v>2499</v>
      </c>
      <c r="H70" s="114">
        <v>2435</v>
      </c>
      <c r="I70" s="140">
        <v>2420</v>
      </c>
      <c r="J70" s="115">
        <v>112</v>
      </c>
      <c r="K70" s="116">
        <v>4.6280991735537187</v>
      </c>
    </row>
    <row r="71" spans="1:11" ht="14.1" customHeight="1" x14ac:dyDescent="0.2">
      <c r="A71" s="306"/>
      <c r="B71" s="307" t="s">
        <v>307</v>
      </c>
      <c r="C71" s="308"/>
      <c r="D71" s="113">
        <v>2.3600240818783864</v>
      </c>
      <c r="E71" s="115">
        <v>1372</v>
      </c>
      <c r="F71" s="114">
        <v>1369</v>
      </c>
      <c r="G71" s="114">
        <v>1347</v>
      </c>
      <c r="H71" s="114">
        <v>1298</v>
      </c>
      <c r="I71" s="140">
        <v>1287</v>
      </c>
      <c r="J71" s="115">
        <v>85</v>
      </c>
      <c r="K71" s="116">
        <v>6.6045066045066045</v>
      </c>
    </row>
    <row r="72" spans="1:11" ht="14.1" customHeight="1" x14ac:dyDescent="0.2">
      <c r="A72" s="306">
        <v>84</v>
      </c>
      <c r="B72" s="307" t="s">
        <v>308</v>
      </c>
      <c r="C72" s="308"/>
      <c r="D72" s="113">
        <v>0.96155500129010063</v>
      </c>
      <c r="E72" s="115">
        <v>559</v>
      </c>
      <c r="F72" s="114">
        <v>550</v>
      </c>
      <c r="G72" s="114">
        <v>529</v>
      </c>
      <c r="H72" s="114">
        <v>533</v>
      </c>
      <c r="I72" s="140">
        <v>539</v>
      </c>
      <c r="J72" s="115">
        <v>20</v>
      </c>
      <c r="K72" s="116">
        <v>3.7105751391465676</v>
      </c>
    </row>
    <row r="73" spans="1:11" ht="14.1" customHeight="1" x14ac:dyDescent="0.2">
      <c r="A73" s="306" t="s">
        <v>309</v>
      </c>
      <c r="B73" s="307" t="s">
        <v>310</v>
      </c>
      <c r="C73" s="308"/>
      <c r="D73" s="113">
        <v>0.30790401651328803</v>
      </c>
      <c r="E73" s="115">
        <v>179</v>
      </c>
      <c r="F73" s="114">
        <v>177</v>
      </c>
      <c r="G73" s="114">
        <v>171</v>
      </c>
      <c r="H73" s="114">
        <v>176</v>
      </c>
      <c r="I73" s="140">
        <v>177</v>
      </c>
      <c r="J73" s="115">
        <v>2</v>
      </c>
      <c r="K73" s="116">
        <v>1.1299435028248588</v>
      </c>
    </row>
    <row r="74" spans="1:11" ht="14.1" customHeight="1" x14ac:dyDescent="0.2">
      <c r="A74" s="306" t="s">
        <v>311</v>
      </c>
      <c r="B74" s="307" t="s">
        <v>312</v>
      </c>
      <c r="C74" s="308"/>
      <c r="D74" s="113">
        <v>0.26662079642212094</v>
      </c>
      <c r="E74" s="115">
        <v>155</v>
      </c>
      <c r="F74" s="114">
        <v>158</v>
      </c>
      <c r="G74" s="114">
        <v>149</v>
      </c>
      <c r="H74" s="114">
        <v>139</v>
      </c>
      <c r="I74" s="140">
        <v>139</v>
      </c>
      <c r="J74" s="115">
        <v>16</v>
      </c>
      <c r="K74" s="116">
        <v>11.510791366906474</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v>37</v>
      </c>
      <c r="J76" s="115" t="s">
        <v>513</v>
      </c>
      <c r="K76" s="116" t="s">
        <v>513</v>
      </c>
    </row>
    <row r="77" spans="1:11" ht="14.1" customHeight="1" x14ac:dyDescent="0.2">
      <c r="A77" s="306">
        <v>92</v>
      </c>
      <c r="B77" s="307" t="s">
        <v>316</v>
      </c>
      <c r="C77" s="308"/>
      <c r="D77" s="113">
        <v>1.5773630343166767</v>
      </c>
      <c r="E77" s="115">
        <v>917</v>
      </c>
      <c r="F77" s="114">
        <v>903</v>
      </c>
      <c r="G77" s="114">
        <v>903</v>
      </c>
      <c r="H77" s="114">
        <v>881</v>
      </c>
      <c r="I77" s="140">
        <v>884</v>
      </c>
      <c r="J77" s="115">
        <v>33</v>
      </c>
      <c r="K77" s="116">
        <v>3.7330316742081449</v>
      </c>
    </row>
    <row r="78" spans="1:11" ht="14.1" customHeight="1" x14ac:dyDescent="0.2">
      <c r="A78" s="306">
        <v>93</v>
      </c>
      <c r="B78" s="307" t="s">
        <v>317</v>
      </c>
      <c r="C78" s="308"/>
      <c r="D78" s="113">
        <v>8.7726842693730114E-2</v>
      </c>
      <c r="E78" s="115">
        <v>51</v>
      </c>
      <c r="F78" s="114">
        <v>53</v>
      </c>
      <c r="G78" s="114">
        <v>58</v>
      </c>
      <c r="H78" s="114">
        <v>64</v>
      </c>
      <c r="I78" s="140">
        <v>65</v>
      </c>
      <c r="J78" s="115">
        <v>-14</v>
      </c>
      <c r="K78" s="116">
        <v>-21.53846153846154</v>
      </c>
    </row>
    <row r="79" spans="1:11" ht="14.1" customHeight="1" x14ac:dyDescent="0.2">
      <c r="A79" s="306">
        <v>94</v>
      </c>
      <c r="B79" s="307" t="s">
        <v>318</v>
      </c>
      <c r="C79" s="308"/>
      <c r="D79" s="113">
        <v>9.6327513546056592E-2</v>
      </c>
      <c r="E79" s="115">
        <v>56</v>
      </c>
      <c r="F79" s="114">
        <v>64</v>
      </c>
      <c r="G79" s="114">
        <v>65</v>
      </c>
      <c r="H79" s="114">
        <v>64</v>
      </c>
      <c r="I79" s="140">
        <v>62</v>
      </c>
      <c r="J79" s="115">
        <v>-6</v>
      </c>
      <c r="K79" s="116">
        <v>-9.67741935483871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15014</v>
      </c>
      <c r="E12" s="114">
        <v>15530</v>
      </c>
      <c r="F12" s="114">
        <v>15587</v>
      </c>
      <c r="G12" s="114">
        <v>15822</v>
      </c>
      <c r="H12" s="140">
        <v>15536</v>
      </c>
      <c r="I12" s="115">
        <v>-522</v>
      </c>
      <c r="J12" s="116">
        <v>-3.3599382080329558</v>
      </c>
      <c r="K12"/>
      <c r="L12"/>
      <c r="M12"/>
      <c r="N12"/>
      <c r="O12"/>
      <c r="P12"/>
    </row>
    <row r="13" spans="1:16" s="110" customFormat="1" ht="14.45" customHeight="1" x14ac:dyDescent="0.2">
      <c r="A13" s="120" t="s">
        <v>105</v>
      </c>
      <c r="B13" s="119" t="s">
        <v>106</v>
      </c>
      <c r="C13" s="113">
        <v>41.967497002797387</v>
      </c>
      <c r="D13" s="115">
        <v>6301</v>
      </c>
      <c r="E13" s="114">
        <v>6464</v>
      </c>
      <c r="F13" s="114">
        <v>6524</v>
      </c>
      <c r="G13" s="114">
        <v>6636</v>
      </c>
      <c r="H13" s="140">
        <v>6503</v>
      </c>
      <c r="I13" s="115">
        <v>-202</v>
      </c>
      <c r="J13" s="116">
        <v>-3.1062586498539138</v>
      </c>
      <c r="K13"/>
      <c r="L13"/>
      <c r="M13"/>
      <c r="N13"/>
      <c r="O13"/>
      <c r="P13"/>
    </row>
    <row r="14" spans="1:16" s="110" customFormat="1" ht="14.45" customHeight="1" x14ac:dyDescent="0.2">
      <c r="A14" s="120"/>
      <c r="B14" s="119" t="s">
        <v>107</v>
      </c>
      <c r="C14" s="113">
        <v>58.032502997202613</v>
      </c>
      <c r="D14" s="115">
        <v>8713</v>
      </c>
      <c r="E14" s="114">
        <v>9066</v>
      </c>
      <c r="F14" s="114">
        <v>9063</v>
      </c>
      <c r="G14" s="114">
        <v>9186</v>
      </c>
      <c r="H14" s="140">
        <v>9033</v>
      </c>
      <c r="I14" s="115">
        <v>-320</v>
      </c>
      <c r="J14" s="116">
        <v>-3.542566146352264</v>
      </c>
      <c r="K14"/>
      <c r="L14"/>
      <c r="M14"/>
      <c r="N14"/>
      <c r="O14"/>
      <c r="P14"/>
    </row>
    <row r="15" spans="1:16" s="110" customFormat="1" ht="14.45" customHeight="1" x14ac:dyDescent="0.2">
      <c r="A15" s="118" t="s">
        <v>105</v>
      </c>
      <c r="B15" s="121" t="s">
        <v>108</v>
      </c>
      <c r="C15" s="113">
        <v>16.391368056480619</v>
      </c>
      <c r="D15" s="115">
        <v>2461</v>
      </c>
      <c r="E15" s="114">
        <v>2626</v>
      </c>
      <c r="F15" s="114">
        <v>2663</v>
      </c>
      <c r="G15" s="114">
        <v>2795</v>
      </c>
      <c r="H15" s="140">
        <v>2647</v>
      </c>
      <c r="I15" s="115">
        <v>-186</v>
      </c>
      <c r="J15" s="116">
        <v>-7.0268228182848507</v>
      </c>
      <c r="K15"/>
      <c r="L15"/>
      <c r="M15"/>
      <c r="N15"/>
      <c r="O15"/>
      <c r="P15"/>
    </row>
    <row r="16" spans="1:16" s="110" customFormat="1" ht="14.45" customHeight="1" x14ac:dyDescent="0.2">
      <c r="A16" s="118"/>
      <c r="B16" s="121" t="s">
        <v>109</v>
      </c>
      <c r="C16" s="113">
        <v>49.274010923138405</v>
      </c>
      <c r="D16" s="115">
        <v>7398</v>
      </c>
      <c r="E16" s="114">
        <v>7646</v>
      </c>
      <c r="F16" s="114">
        <v>7677</v>
      </c>
      <c r="G16" s="114">
        <v>7782</v>
      </c>
      <c r="H16" s="140">
        <v>7727</v>
      </c>
      <c r="I16" s="115">
        <v>-329</v>
      </c>
      <c r="J16" s="116">
        <v>-4.2577973340235538</v>
      </c>
      <c r="K16"/>
      <c r="L16"/>
      <c r="M16"/>
      <c r="N16"/>
      <c r="O16"/>
      <c r="P16"/>
    </row>
    <row r="17" spans="1:16" s="110" customFormat="1" ht="14.45" customHeight="1" x14ac:dyDescent="0.2">
      <c r="A17" s="118"/>
      <c r="B17" s="121" t="s">
        <v>110</v>
      </c>
      <c r="C17" s="113">
        <v>18.063141068336218</v>
      </c>
      <c r="D17" s="115">
        <v>2712</v>
      </c>
      <c r="E17" s="114">
        <v>2757</v>
      </c>
      <c r="F17" s="114">
        <v>2762</v>
      </c>
      <c r="G17" s="114">
        <v>2744</v>
      </c>
      <c r="H17" s="140">
        <v>2710</v>
      </c>
      <c r="I17" s="115">
        <v>2</v>
      </c>
      <c r="J17" s="116">
        <v>7.3800738007380073E-2</v>
      </c>
      <c r="K17"/>
      <c r="L17"/>
      <c r="M17"/>
      <c r="N17"/>
      <c r="O17"/>
      <c r="P17"/>
    </row>
    <row r="18" spans="1:16" s="110" customFormat="1" ht="14.45" customHeight="1" x14ac:dyDescent="0.2">
      <c r="A18" s="120"/>
      <c r="B18" s="121" t="s">
        <v>111</v>
      </c>
      <c r="C18" s="113">
        <v>16.271479952044757</v>
      </c>
      <c r="D18" s="115">
        <v>2443</v>
      </c>
      <c r="E18" s="114">
        <v>2501</v>
      </c>
      <c r="F18" s="114">
        <v>2485</v>
      </c>
      <c r="G18" s="114">
        <v>2501</v>
      </c>
      <c r="H18" s="140">
        <v>2452</v>
      </c>
      <c r="I18" s="115">
        <v>-9</v>
      </c>
      <c r="J18" s="116">
        <v>-0.36704730831973897</v>
      </c>
      <c r="K18"/>
      <c r="L18"/>
      <c r="M18"/>
      <c r="N18"/>
      <c r="O18"/>
      <c r="P18"/>
    </row>
    <row r="19" spans="1:16" s="110" customFormat="1" ht="14.45" customHeight="1" x14ac:dyDescent="0.2">
      <c r="A19" s="120"/>
      <c r="B19" s="121" t="s">
        <v>112</v>
      </c>
      <c r="C19" s="113">
        <v>1.4852804049553749</v>
      </c>
      <c r="D19" s="115">
        <v>223</v>
      </c>
      <c r="E19" s="114">
        <v>235</v>
      </c>
      <c r="F19" s="114">
        <v>238</v>
      </c>
      <c r="G19" s="114">
        <v>215</v>
      </c>
      <c r="H19" s="140">
        <v>203</v>
      </c>
      <c r="I19" s="115">
        <v>20</v>
      </c>
      <c r="J19" s="116">
        <v>9.8522167487684733</v>
      </c>
      <c r="K19"/>
      <c r="L19"/>
      <c r="M19"/>
      <c r="N19"/>
      <c r="O19"/>
      <c r="P19"/>
    </row>
    <row r="20" spans="1:16" s="110" customFormat="1" ht="14.45" customHeight="1" x14ac:dyDescent="0.2">
      <c r="A20" s="120" t="s">
        <v>113</v>
      </c>
      <c r="B20" s="119" t="s">
        <v>116</v>
      </c>
      <c r="C20" s="113">
        <v>89.556414013587315</v>
      </c>
      <c r="D20" s="115">
        <v>13446</v>
      </c>
      <c r="E20" s="114">
        <v>13902</v>
      </c>
      <c r="F20" s="114">
        <v>14011</v>
      </c>
      <c r="G20" s="114">
        <v>14208</v>
      </c>
      <c r="H20" s="140">
        <v>13968</v>
      </c>
      <c r="I20" s="115">
        <v>-522</v>
      </c>
      <c r="J20" s="116">
        <v>-3.7371134020618557</v>
      </c>
      <c r="K20"/>
      <c r="L20"/>
      <c r="M20"/>
      <c r="N20"/>
      <c r="O20"/>
      <c r="P20"/>
    </row>
    <row r="21" spans="1:16" s="110" customFormat="1" ht="14.45" customHeight="1" x14ac:dyDescent="0.2">
      <c r="A21" s="123"/>
      <c r="B21" s="124" t="s">
        <v>117</v>
      </c>
      <c r="C21" s="125">
        <v>10.343679232716132</v>
      </c>
      <c r="D21" s="143">
        <v>1553</v>
      </c>
      <c r="E21" s="144">
        <v>1612</v>
      </c>
      <c r="F21" s="144">
        <v>1563</v>
      </c>
      <c r="G21" s="144">
        <v>1604</v>
      </c>
      <c r="H21" s="145">
        <v>1551</v>
      </c>
      <c r="I21" s="143">
        <v>2</v>
      </c>
      <c r="J21" s="146">
        <v>0.12894906511927789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16471</v>
      </c>
      <c r="E56" s="114">
        <v>16882</v>
      </c>
      <c r="F56" s="114">
        <v>16930</v>
      </c>
      <c r="G56" s="114">
        <v>17128</v>
      </c>
      <c r="H56" s="140">
        <v>16825</v>
      </c>
      <c r="I56" s="115">
        <v>-354</v>
      </c>
      <c r="J56" s="116">
        <v>-2.1040118870728084</v>
      </c>
      <c r="K56"/>
      <c r="L56"/>
      <c r="M56"/>
      <c r="N56"/>
      <c r="O56"/>
      <c r="P56"/>
    </row>
    <row r="57" spans="1:16" s="110" customFormat="1" ht="14.45" customHeight="1" x14ac:dyDescent="0.2">
      <c r="A57" s="120" t="s">
        <v>105</v>
      </c>
      <c r="B57" s="119" t="s">
        <v>106</v>
      </c>
      <c r="C57" s="113">
        <v>42.256086454981485</v>
      </c>
      <c r="D57" s="115">
        <v>6960</v>
      </c>
      <c r="E57" s="114">
        <v>7042</v>
      </c>
      <c r="F57" s="114">
        <v>7088</v>
      </c>
      <c r="G57" s="114">
        <v>7226</v>
      </c>
      <c r="H57" s="140">
        <v>7075</v>
      </c>
      <c r="I57" s="115">
        <v>-115</v>
      </c>
      <c r="J57" s="116">
        <v>-1.6254416961130742</v>
      </c>
    </row>
    <row r="58" spans="1:16" s="110" customFormat="1" ht="14.45" customHeight="1" x14ac:dyDescent="0.2">
      <c r="A58" s="120"/>
      <c r="B58" s="119" t="s">
        <v>107</v>
      </c>
      <c r="C58" s="113">
        <v>57.743913545018515</v>
      </c>
      <c r="D58" s="115">
        <v>9511</v>
      </c>
      <c r="E58" s="114">
        <v>9840</v>
      </c>
      <c r="F58" s="114">
        <v>9842</v>
      </c>
      <c r="G58" s="114">
        <v>9902</v>
      </c>
      <c r="H58" s="140">
        <v>9750</v>
      </c>
      <c r="I58" s="115">
        <v>-239</v>
      </c>
      <c r="J58" s="116">
        <v>-2.4512820512820515</v>
      </c>
    </row>
    <row r="59" spans="1:16" s="110" customFormat="1" ht="14.45" customHeight="1" x14ac:dyDescent="0.2">
      <c r="A59" s="118" t="s">
        <v>105</v>
      </c>
      <c r="B59" s="121" t="s">
        <v>108</v>
      </c>
      <c r="C59" s="113">
        <v>16.744581385465363</v>
      </c>
      <c r="D59" s="115">
        <v>2758</v>
      </c>
      <c r="E59" s="114">
        <v>2900</v>
      </c>
      <c r="F59" s="114">
        <v>2921</v>
      </c>
      <c r="G59" s="114">
        <v>3031</v>
      </c>
      <c r="H59" s="140">
        <v>2889</v>
      </c>
      <c r="I59" s="115">
        <v>-131</v>
      </c>
      <c r="J59" s="116">
        <v>-4.5344409830391141</v>
      </c>
    </row>
    <row r="60" spans="1:16" s="110" customFormat="1" ht="14.45" customHeight="1" x14ac:dyDescent="0.2">
      <c r="A60" s="118"/>
      <c r="B60" s="121" t="s">
        <v>109</v>
      </c>
      <c r="C60" s="113">
        <v>48.989132414546781</v>
      </c>
      <c r="D60" s="115">
        <v>8069</v>
      </c>
      <c r="E60" s="114">
        <v>8248</v>
      </c>
      <c r="F60" s="114">
        <v>8278</v>
      </c>
      <c r="G60" s="114">
        <v>8351</v>
      </c>
      <c r="H60" s="140">
        <v>8257</v>
      </c>
      <c r="I60" s="115">
        <v>-188</v>
      </c>
      <c r="J60" s="116">
        <v>-2.2768560009688747</v>
      </c>
    </row>
    <row r="61" spans="1:16" s="110" customFormat="1" ht="14.45" customHeight="1" x14ac:dyDescent="0.2">
      <c r="A61" s="118"/>
      <c r="B61" s="121" t="s">
        <v>110</v>
      </c>
      <c r="C61" s="113">
        <v>18.365612288264224</v>
      </c>
      <c r="D61" s="115">
        <v>3025</v>
      </c>
      <c r="E61" s="114">
        <v>3066</v>
      </c>
      <c r="F61" s="114">
        <v>3078</v>
      </c>
      <c r="G61" s="114">
        <v>3088</v>
      </c>
      <c r="H61" s="140">
        <v>3066</v>
      </c>
      <c r="I61" s="115">
        <v>-41</v>
      </c>
      <c r="J61" s="116">
        <v>-1.3372472276581866</v>
      </c>
    </row>
    <row r="62" spans="1:16" s="110" customFormat="1" ht="14.45" customHeight="1" x14ac:dyDescent="0.2">
      <c r="A62" s="120"/>
      <c r="B62" s="121" t="s">
        <v>111</v>
      </c>
      <c r="C62" s="113">
        <v>15.900673911723635</v>
      </c>
      <c r="D62" s="115">
        <v>2619</v>
      </c>
      <c r="E62" s="114">
        <v>2668</v>
      </c>
      <c r="F62" s="114">
        <v>2653</v>
      </c>
      <c r="G62" s="114">
        <v>2658</v>
      </c>
      <c r="H62" s="140">
        <v>2613</v>
      </c>
      <c r="I62" s="115">
        <v>6</v>
      </c>
      <c r="J62" s="116">
        <v>0.22962112514351321</v>
      </c>
    </row>
    <row r="63" spans="1:16" s="110" customFormat="1" ht="14.45" customHeight="1" x14ac:dyDescent="0.2">
      <c r="A63" s="120"/>
      <c r="B63" s="121" t="s">
        <v>112</v>
      </c>
      <c r="C63" s="113">
        <v>1.499605367008682</v>
      </c>
      <c r="D63" s="115">
        <v>247</v>
      </c>
      <c r="E63" s="114">
        <v>256</v>
      </c>
      <c r="F63" s="114">
        <v>253</v>
      </c>
      <c r="G63" s="114">
        <v>221</v>
      </c>
      <c r="H63" s="140">
        <v>201</v>
      </c>
      <c r="I63" s="115">
        <v>46</v>
      </c>
      <c r="J63" s="116">
        <v>22.885572139303484</v>
      </c>
    </row>
    <row r="64" spans="1:16" s="110" customFormat="1" ht="14.45" customHeight="1" x14ac:dyDescent="0.2">
      <c r="A64" s="120" t="s">
        <v>113</v>
      </c>
      <c r="B64" s="119" t="s">
        <v>116</v>
      </c>
      <c r="C64" s="113">
        <v>88.677068787566029</v>
      </c>
      <c r="D64" s="115">
        <v>14606</v>
      </c>
      <c r="E64" s="114">
        <v>14989</v>
      </c>
      <c r="F64" s="114">
        <v>15056</v>
      </c>
      <c r="G64" s="114">
        <v>15233</v>
      </c>
      <c r="H64" s="140">
        <v>14988</v>
      </c>
      <c r="I64" s="115">
        <v>-382</v>
      </c>
      <c r="J64" s="116">
        <v>-2.5487056311716039</v>
      </c>
    </row>
    <row r="65" spans="1:10" s="110" customFormat="1" ht="14.45" customHeight="1" x14ac:dyDescent="0.2">
      <c r="A65" s="123"/>
      <c r="B65" s="124" t="s">
        <v>117</v>
      </c>
      <c r="C65" s="125">
        <v>11.225790783801834</v>
      </c>
      <c r="D65" s="143">
        <v>1849</v>
      </c>
      <c r="E65" s="144">
        <v>1878</v>
      </c>
      <c r="F65" s="144">
        <v>1861</v>
      </c>
      <c r="G65" s="144">
        <v>1882</v>
      </c>
      <c r="H65" s="145">
        <v>1818</v>
      </c>
      <c r="I65" s="143">
        <v>31</v>
      </c>
      <c r="J65" s="146">
        <v>1.7051705170517051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15014</v>
      </c>
      <c r="G11" s="114">
        <v>15530</v>
      </c>
      <c r="H11" s="114">
        <v>15587</v>
      </c>
      <c r="I11" s="114">
        <v>15822</v>
      </c>
      <c r="J11" s="140">
        <v>15536</v>
      </c>
      <c r="K11" s="114">
        <v>-522</v>
      </c>
      <c r="L11" s="116">
        <v>-3.3599382080329558</v>
      </c>
    </row>
    <row r="12" spans="1:17" s="110" customFormat="1" ht="24" customHeight="1" x14ac:dyDescent="0.2">
      <c r="A12" s="604" t="s">
        <v>185</v>
      </c>
      <c r="B12" s="605"/>
      <c r="C12" s="605"/>
      <c r="D12" s="606"/>
      <c r="E12" s="113">
        <v>41.967497002797387</v>
      </c>
      <c r="F12" s="115">
        <v>6301</v>
      </c>
      <c r="G12" s="114">
        <v>6464</v>
      </c>
      <c r="H12" s="114">
        <v>6524</v>
      </c>
      <c r="I12" s="114">
        <v>6636</v>
      </c>
      <c r="J12" s="140">
        <v>6503</v>
      </c>
      <c r="K12" s="114">
        <v>-202</v>
      </c>
      <c r="L12" s="116">
        <v>-3.1062586498539138</v>
      </c>
    </row>
    <row r="13" spans="1:17" s="110" customFormat="1" ht="15" customHeight="1" x14ac:dyDescent="0.2">
      <c r="A13" s="120"/>
      <c r="B13" s="612" t="s">
        <v>107</v>
      </c>
      <c r="C13" s="612"/>
      <c r="E13" s="113">
        <v>58.032502997202613</v>
      </c>
      <c r="F13" s="115">
        <v>8713</v>
      </c>
      <c r="G13" s="114">
        <v>9066</v>
      </c>
      <c r="H13" s="114">
        <v>9063</v>
      </c>
      <c r="I13" s="114">
        <v>9186</v>
      </c>
      <c r="J13" s="140">
        <v>9033</v>
      </c>
      <c r="K13" s="114">
        <v>-320</v>
      </c>
      <c r="L13" s="116">
        <v>-3.542566146352264</v>
      </c>
    </row>
    <row r="14" spans="1:17" s="110" customFormat="1" ht="22.5" customHeight="1" x14ac:dyDescent="0.2">
      <c r="A14" s="604" t="s">
        <v>186</v>
      </c>
      <c r="B14" s="605"/>
      <c r="C14" s="605"/>
      <c r="D14" s="606"/>
      <c r="E14" s="113">
        <v>16.391368056480619</v>
      </c>
      <c r="F14" s="115">
        <v>2461</v>
      </c>
      <c r="G14" s="114">
        <v>2626</v>
      </c>
      <c r="H14" s="114">
        <v>2663</v>
      </c>
      <c r="I14" s="114">
        <v>2795</v>
      </c>
      <c r="J14" s="140">
        <v>2647</v>
      </c>
      <c r="K14" s="114">
        <v>-186</v>
      </c>
      <c r="L14" s="116">
        <v>-7.0268228182848507</v>
      </c>
    </row>
    <row r="15" spans="1:17" s="110" customFormat="1" ht="15" customHeight="1" x14ac:dyDescent="0.2">
      <c r="A15" s="120"/>
      <c r="B15" s="119"/>
      <c r="C15" s="258" t="s">
        <v>106</v>
      </c>
      <c r="E15" s="113">
        <v>47.744819179195446</v>
      </c>
      <c r="F15" s="115">
        <v>1175</v>
      </c>
      <c r="G15" s="114">
        <v>1217</v>
      </c>
      <c r="H15" s="114">
        <v>1253</v>
      </c>
      <c r="I15" s="114">
        <v>1325</v>
      </c>
      <c r="J15" s="140">
        <v>1233</v>
      </c>
      <c r="K15" s="114">
        <v>-58</v>
      </c>
      <c r="L15" s="116">
        <v>-4.7039740470397406</v>
      </c>
    </row>
    <row r="16" spans="1:17" s="110" customFormat="1" ht="15" customHeight="1" x14ac:dyDescent="0.2">
      <c r="A16" s="120"/>
      <c r="B16" s="119"/>
      <c r="C16" s="258" t="s">
        <v>107</v>
      </c>
      <c r="E16" s="113">
        <v>52.255180820804554</v>
      </c>
      <c r="F16" s="115">
        <v>1286</v>
      </c>
      <c r="G16" s="114">
        <v>1409</v>
      </c>
      <c r="H16" s="114">
        <v>1410</v>
      </c>
      <c r="I16" s="114">
        <v>1470</v>
      </c>
      <c r="J16" s="140">
        <v>1414</v>
      </c>
      <c r="K16" s="114">
        <v>-128</v>
      </c>
      <c r="L16" s="116">
        <v>-9.0523338048090523</v>
      </c>
    </row>
    <row r="17" spans="1:12" s="110" customFormat="1" ht="15" customHeight="1" x14ac:dyDescent="0.2">
      <c r="A17" s="120"/>
      <c r="B17" s="121" t="s">
        <v>109</v>
      </c>
      <c r="C17" s="258"/>
      <c r="E17" s="113">
        <v>49.274010923138405</v>
      </c>
      <c r="F17" s="115">
        <v>7398</v>
      </c>
      <c r="G17" s="114">
        <v>7646</v>
      </c>
      <c r="H17" s="114">
        <v>7677</v>
      </c>
      <c r="I17" s="114">
        <v>7782</v>
      </c>
      <c r="J17" s="140">
        <v>7727</v>
      </c>
      <c r="K17" s="114">
        <v>-329</v>
      </c>
      <c r="L17" s="116">
        <v>-4.2577973340235538</v>
      </c>
    </row>
    <row r="18" spans="1:12" s="110" customFormat="1" ht="15" customHeight="1" x14ac:dyDescent="0.2">
      <c r="A18" s="120"/>
      <c r="B18" s="119"/>
      <c r="C18" s="258" t="s">
        <v>106</v>
      </c>
      <c r="E18" s="113">
        <v>38.010273046769399</v>
      </c>
      <c r="F18" s="115">
        <v>2812</v>
      </c>
      <c r="G18" s="114">
        <v>2874</v>
      </c>
      <c r="H18" s="114">
        <v>2883</v>
      </c>
      <c r="I18" s="114">
        <v>2910</v>
      </c>
      <c r="J18" s="140">
        <v>2901</v>
      </c>
      <c r="K18" s="114">
        <v>-89</v>
      </c>
      <c r="L18" s="116">
        <v>-3.0679076180627369</v>
      </c>
    </row>
    <row r="19" spans="1:12" s="110" customFormat="1" ht="15" customHeight="1" x14ac:dyDescent="0.2">
      <c r="A19" s="120"/>
      <c r="B19" s="119"/>
      <c r="C19" s="258" t="s">
        <v>107</v>
      </c>
      <c r="E19" s="113">
        <v>61.989726953230601</v>
      </c>
      <c r="F19" s="115">
        <v>4586</v>
      </c>
      <c r="G19" s="114">
        <v>4772</v>
      </c>
      <c r="H19" s="114">
        <v>4794</v>
      </c>
      <c r="I19" s="114">
        <v>4872</v>
      </c>
      <c r="J19" s="140">
        <v>4826</v>
      </c>
      <c r="K19" s="114">
        <v>-240</v>
      </c>
      <c r="L19" s="116">
        <v>-4.9730625777041029</v>
      </c>
    </row>
    <row r="20" spans="1:12" s="110" customFormat="1" ht="15" customHeight="1" x14ac:dyDescent="0.2">
      <c r="A20" s="120"/>
      <c r="B20" s="121" t="s">
        <v>110</v>
      </c>
      <c r="C20" s="258"/>
      <c r="E20" s="113">
        <v>18.063141068336218</v>
      </c>
      <c r="F20" s="115">
        <v>2712</v>
      </c>
      <c r="G20" s="114">
        <v>2757</v>
      </c>
      <c r="H20" s="114">
        <v>2762</v>
      </c>
      <c r="I20" s="114">
        <v>2744</v>
      </c>
      <c r="J20" s="140">
        <v>2710</v>
      </c>
      <c r="K20" s="114">
        <v>2</v>
      </c>
      <c r="L20" s="116">
        <v>7.3800738007380073E-2</v>
      </c>
    </row>
    <row r="21" spans="1:12" s="110" customFormat="1" ht="15" customHeight="1" x14ac:dyDescent="0.2">
      <c r="A21" s="120"/>
      <c r="B21" s="119"/>
      <c r="C21" s="258" t="s">
        <v>106</v>
      </c>
      <c r="E21" s="113">
        <v>34.550147492625371</v>
      </c>
      <c r="F21" s="115">
        <v>937</v>
      </c>
      <c r="G21" s="114">
        <v>957</v>
      </c>
      <c r="H21" s="114">
        <v>970</v>
      </c>
      <c r="I21" s="114">
        <v>967</v>
      </c>
      <c r="J21" s="140">
        <v>960</v>
      </c>
      <c r="K21" s="114">
        <v>-23</v>
      </c>
      <c r="L21" s="116">
        <v>-2.3958333333333335</v>
      </c>
    </row>
    <row r="22" spans="1:12" s="110" customFormat="1" ht="15" customHeight="1" x14ac:dyDescent="0.2">
      <c r="A22" s="120"/>
      <c r="B22" s="119"/>
      <c r="C22" s="258" t="s">
        <v>107</v>
      </c>
      <c r="E22" s="113">
        <v>65.449852507374629</v>
      </c>
      <c r="F22" s="115">
        <v>1775</v>
      </c>
      <c r="G22" s="114">
        <v>1800</v>
      </c>
      <c r="H22" s="114">
        <v>1792</v>
      </c>
      <c r="I22" s="114">
        <v>1777</v>
      </c>
      <c r="J22" s="140">
        <v>1750</v>
      </c>
      <c r="K22" s="114">
        <v>25</v>
      </c>
      <c r="L22" s="116">
        <v>1.4285714285714286</v>
      </c>
    </row>
    <row r="23" spans="1:12" s="110" customFormat="1" ht="15" customHeight="1" x14ac:dyDescent="0.2">
      <c r="A23" s="120"/>
      <c r="B23" s="121" t="s">
        <v>111</v>
      </c>
      <c r="C23" s="258"/>
      <c r="E23" s="113">
        <v>16.271479952044757</v>
      </c>
      <c r="F23" s="115">
        <v>2443</v>
      </c>
      <c r="G23" s="114">
        <v>2501</v>
      </c>
      <c r="H23" s="114">
        <v>2485</v>
      </c>
      <c r="I23" s="114">
        <v>2501</v>
      </c>
      <c r="J23" s="140">
        <v>2452</v>
      </c>
      <c r="K23" s="114">
        <v>-9</v>
      </c>
      <c r="L23" s="116">
        <v>-0.36704730831973897</v>
      </c>
    </row>
    <row r="24" spans="1:12" s="110" customFormat="1" ht="15" customHeight="1" x14ac:dyDescent="0.2">
      <c r="A24" s="120"/>
      <c r="B24" s="119"/>
      <c r="C24" s="258" t="s">
        <v>106</v>
      </c>
      <c r="E24" s="113">
        <v>56.365124846500201</v>
      </c>
      <c r="F24" s="115">
        <v>1377</v>
      </c>
      <c r="G24" s="114">
        <v>1416</v>
      </c>
      <c r="H24" s="114">
        <v>1418</v>
      </c>
      <c r="I24" s="114">
        <v>1434</v>
      </c>
      <c r="J24" s="140">
        <v>1409</v>
      </c>
      <c r="K24" s="114">
        <v>-32</v>
      </c>
      <c r="L24" s="116">
        <v>-2.2711142654364798</v>
      </c>
    </row>
    <row r="25" spans="1:12" s="110" customFormat="1" ht="15" customHeight="1" x14ac:dyDescent="0.2">
      <c r="A25" s="120"/>
      <c r="B25" s="119"/>
      <c r="C25" s="258" t="s">
        <v>107</v>
      </c>
      <c r="E25" s="113">
        <v>43.634875153499799</v>
      </c>
      <c r="F25" s="115">
        <v>1066</v>
      </c>
      <c r="G25" s="114">
        <v>1085</v>
      </c>
      <c r="H25" s="114">
        <v>1067</v>
      </c>
      <c r="I25" s="114">
        <v>1067</v>
      </c>
      <c r="J25" s="140">
        <v>1043</v>
      </c>
      <c r="K25" s="114">
        <v>23</v>
      </c>
      <c r="L25" s="116">
        <v>2.2051773729626079</v>
      </c>
    </row>
    <row r="26" spans="1:12" s="110" customFormat="1" ht="15" customHeight="1" x14ac:dyDescent="0.2">
      <c r="A26" s="120"/>
      <c r="C26" s="121" t="s">
        <v>187</v>
      </c>
      <c r="D26" s="110" t="s">
        <v>188</v>
      </c>
      <c r="E26" s="113">
        <v>1.4852804049553749</v>
      </c>
      <c r="F26" s="115">
        <v>223</v>
      </c>
      <c r="G26" s="114">
        <v>235</v>
      </c>
      <c r="H26" s="114">
        <v>238</v>
      </c>
      <c r="I26" s="114">
        <v>215</v>
      </c>
      <c r="J26" s="140">
        <v>203</v>
      </c>
      <c r="K26" s="114">
        <v>20</v>
      </c>
      <c r="L26" s="116">
        <v>9.8522167487684733</v>
      </c>
    </row>
    <row r="27" spans="1:12" s="110" customFormat="1" ht="15" customHeight="1" x14ac:dyDescent="0.2">
      <c r="A27" s="120"/>
      <c r="B27" s="119"/>
      <c r="D27" s="259" t="s">
        <v>106</v>
      </c>
      <c r="E27" s="113">
        <v>50.672645739910315</v>
      </c>
      <c r="F27" s="115">
        <v>113</v>
      </c>
      <c r="G27" s="114">
        <v>118</v>
      </c>
      <c r="H27" s="114">
        <v>121</v>
      </c>
      <c r="I27" s="114">
        <v>104</v>
      </c>
      <c r="J27" s="140">
        <v>107</v>
      </c>
      <c r="K27" s="114">
        <v>6</v>
      </c>
      <c r="L27" s="116">
        <v>5.6074766355140184</v>
      </c>
    </row>
    <row r="28" spans="1:12" s="110" customFormat="1" ht="15" customHeight="1" x14ac:dyDescent="0.2">
      <c r="A28" s="120"/>
      <c r="B28" s="119"/>
      <c r="D28" s="259" t="s">
        <v>107</v>
      </c>
      <c r="E28" s="113">
        <v>49.327354260089685</v>
      </c>
      <c r="F28" s="115">
        <v>110</v>
      </c>
      <c r="G28" s="114">
        <v>117</v>
      </c>
      <c r="H28" s="114">
        <v>117</v>
      </c>
      <c r="I28" s="114">
        <v>111</v>
      </c>
      <c r="J28" s="140">
        <v>96</v>
      </c>
      <c r="K28" s="114">
        <v>14</v>
      </c>
      <c r="L28" s="116">
        <v>14.583333333333334</v>
      </c>
    </row>
    <row r="29" spans="1:12" s="110" customFormat="1" ht="24" customHeight="1" x14ac:dyDescent="0.2">
      <c r="A29" s="604" t="s">
        <v>189</v>
      </c>
      <c r="B29" s="605"/>
      <c r="C29" s="605"/>
      <c r="D29" s="606"/>
      <c r="E29" s="113">
        <v>89.556414013587315</v>
      </c>
      <c r="F29" s="115">
        <v>13446</v>
      </c>
      <c r="G29" s="114">
        <v>13902</v>
      </c>
      <c r="H29" s="114">
        <v>14011</v>
      </c>
      <c r="I29" s="114">
        <v>14208</v>
      </c>
      <c r="J29" s="140">
        <v>13968</v>
      </c>
      <c r="K29" s="114">
        <v>-522</v>
      </c>
      <c r="L29" s="116">
        <v>-3.7371134020618557</v>
      </c>
    </row>
    <row r="30" spans="1:12" s="110" customFormat="1" ht="15" customHeight="1" x14ac:dyDescent="0.2">
      <c r="A30" s="120"/>
      <c r="B30" s="119"/>
      <c r="C30" s="258" t="s">
        <v>106</v>
      </c>
      <c r="E30" s="113">
        <v>41.97530864197531</v>
      </c>
      <c r="F30" s="115">
        <v>5644</v>
      </c>
      <c r="G30" s="114">
        <v>5786</v>
      </c>
      <c r="H30" s="114">
        <v>5848</v>
      </c>
      <c r="I30" s="114">
        <v>5963</v>
      </c>
      <c r="J30" s="140">
        <v>5852</v>
      </c>
      <c r="K30" s="114">
        <v>-208</v>
      </c>
      <c r="L30" s="116">
        <v>-3.5543403964456597</v>
      </c>
    </row>
    <row r="31" spans="1:12" s="110" customFormat="1" ht="15" customHeight="1" x14ac:dyDescent="0.2">
      <c r="A31" s="120"/>
      <c r="B31" s="119"/>
      <c r="C31" s="258" t="s">
        <v>107</v>
      </c>
      <c r="E31" s="113">
        <v>58.02469135802469</v>
      </c>
      <c r="F31" s="115">
        <v>7802</v>
      </c>
      <c r="G31" s="114">
        <v>8116</v>
      </c>
      <c r="H31" s="114">
        <v>8163</v>
      </c>
      <c r="I31" s="114">
        <v>8245</v>
      </c>
      <c r="J31" s="140">
        <v>8116</v>
      </c>
      <c r="K31" s="114">
        <v>-314</v>
      </c>
      <c r="L31" s="116">
        <v>-3.8689009364218827</v>
      </c>
    </row>
    <row r="32" spans="1:12" s="110" customFormat="1" ht="15" customHeight="1" x14ac:dyDescent="0.2">
      <c r="A32" s="120"/>
      <c r="B32" s="119" t="s">
        <v>117</v>
      </c>
      <c r="C32" s="258"/>
      <c r="E32" s="113">
        <v>10.343679232716132</v>
      </c>
      <c r="F32" s="114">
        <v>1553</v>
      </c>
      <c r="G32" s="114">
        <v>1612</v>
      </c>
      <c r="H32" s="114">
        <v>1563</v>
      </c>
      <c r="I32" s="114">
        <v>1604</v>
      </c>
      <c r="J32" s="140">
        <v>1551</v>
      </c>
      <c r="K32" s="114">
        <v>2</v>
      </c>
      <c r="L32" s="116">
        <v>0.12894906511927789</v>
      </c>
    </row>
    <row r="33" spans="1:12" s="110" customFormat="1" ht="15" customHeight="1" x14ac:dyDescent="0.2">
      <c r="A33" s="120"/>
      <c r="B33" s="119"/>
      <c r="C33" s="258" t="s">
        <v>106</v>
      </c>
      <c r="E33" s="113">
        <v>42.047649710238247</v>
      </c>
      <c r="F33" s="114">
        <v>653</v>
      </c>
      <c r="G33" s="114">
        <v>672</v>
      </c>
      <c r="H33" s="114">
        <v>671</v>
      </c>
      <c r="I33" s="114">
        <v>669</v>
      </c>
      <c r="J33" s="140">
        <v>645</v>
      </c>
      <c r="K33" s="114">
        <v>8</v>
      </c>
      <c r="L33" s="116">
        <v>1.2403100775193798</v>
      </c>
    </row>
    <row r="34" spans="1:12" s="110" customFormat="1" ht="15" customHeight="1" x14ac:dyDescent="0.2">
      <c r="A34" s="120"/>
      <c r="B34" s="119"/>
      <c r="C34" s="258" t="s">
        <v>107</v>
      </c>
      <c r="E34" s="113">
        <v>57.952350289761753</v>
      </c>
      <c r="F34" s="114">
        <v>900</v>
      </c>
      <c r="G34" s="114">
        <v>940</v>
      </c>
      <c r="H34" s="114">
        <v>892</v>
      </c>
      <c r="I34" s="114">
        <v>935</v>
      </c>
      <c r="J34" s="140">
        <v>906</v>
      </c>
      <c r="K34" s="114">
        <v>-6</v>
      </c>
      <c r="L34" s="116">
        <v>-0.66225165562913912</v>
      </c>
    </row>
    <row r="35" spans="1:12" s="110" customFormat="1" ht="24" customHeight="1" x14ac:dyDescent="0.2">
      <c r="A35" s="604" t="s">
        <v>192</v>
      </c>
      <c r="B35" s="605"/>
      <c r="C35" s="605"/>
      <c r="D35" s="606"/>
      <c r="E35" s="113">
        <v>20.041294791527907</v>
      </c>
      <c r="F35" s="114">
        <v>3009</v>
      </c>
      <c r="G35" s="114">
        <v>3159</v>
      </c>
      <c r="H35" s="114">
        <v>3193</v>
      </c>
      <c r="I35" s="114">
        <v>3333</v>
      </c>
      <c r="J35" s="114">
        <v>3171</v>
      </c>
      <c r="K35" s="318">
        <v>-162</v>
      </c>
      <c r="L35" s="319">
        <v>-5.1087984862819296</v>
      </c>
    </row>
    <row r="36" spans="1:12" s="110" customFormat="1" ht="15" customHeight="1" x14ac:dyDescent="0.2">
      <c r="A36" s="120"/>
      <c r="B36" s="119"/>
      <c r="C36" s="258" t="s">
        <v>106</v>
      </c>
      <c r="E36" s="113">
        <v>38.650714523097378</v>
      </c>
      <c r="F36" s="114">
        <v>1163</v>
      </c>
      <c r="G36" s="114">
        <v>1193</v>
      </c>
      <c r="H36" s="114">
        <v>1240</v>
      </c>
      <c r="I36" s="114">
        <v>1298</v>
      </c>
      <c r="J36" s="114">
        <v>1229</v>
      </c>
      <c r="K36" s="318">
        <v>-66</v>
      </c>
      <c r="L36" s="116">
        <v>-5.3702196908055333</v>
      </c>
    </row>
    <row r="37" spans="1:12" s="110" customFormat="1" ht="15" customHeight="1" x14ac:dyDescent="0.2">
      <c r="A37" s="120"/>
      <c r="B37" s="119"/>
      <c r="C37" s="258" t="s">
        <v>107</v>
      </c>
      <c r="E37" s="113">
        <v>61.349285476902622</v>
      </c>
      <c r="F37" s="114">
        <v>1846</v>
      </c>
      <c r="G37" s="114">
        <v>1966</v>
      </c>
      <c r="H37" s="114">
        <v>1953</v>
      </c>
      <c r="I37" s="114">
        <v>2035</v>
      </c>
      <c r="J37" s="140">
        <v>1942</v>
      </c>
      <c r="K37" s="114">
        <v>-96</v>
      </c>
      <c r="L37" s="116">
        <v>-4.9433573635427397</v>
      </c>
    </row>
    <row r="38" spans="1:12" s="110" customFormat="1" ht="15" customHeight="1" x14ac:dyDescent="0.2">
      <c r="A38" s="120"/>
      <c r="B38" s="119" t="s">
        <v>328</v>
      </c>
      <c r="C38" s="258"/>
      <c r="E38" s="113">
        <v>61.276142267217267</v>
      </c>
      <c r="F38" s="114">
        <v>9200</v>
      </c>
      <c r="G38" s="114">
        <v>9479</v>
      </c>
      <c r="H38" s="114">
        <v>9515</v>
      </c>
      <c r="I38" s="114">
        <v>9580</v>
      </c>
      <c r="J38" s="140">
        <v>9455</v>
      </c>
      <c r="K38" s="114">
        <v>-255</v>
      </c>
      <c r="L38" s="116">
        <v>-2.6969857218402962</v>
      </c>
    </row>
    <row r="39" spans="1:12" s="110" customFormat="1" ht="15" customHeight="1" x14ac:dyDescent="0.2">
      <c r="A39" s="120"/>
      <c r="B39" s="119"/>
      <c r="C39" s="258" t="s">
        <v>106</v>
      </c>
      <c r="E39" s="113">
        <v>44.021739130434781</v>
      </c>
      <c r="F39" s="115">
        <v>4050</v>
      </c>
      <c r="G39" s="114">
        <v>4152</v>
      </c>
      <c r="H39" s="114">
        <v>4185</v>
      </c>
      <c r="I39" s="114">
        <v>4229</v>
      </c>
      <c r="J39" s="140">
        <v>4183</v>
      </c>
      <c r="K39" s="114">
        <v>-133</v>
      </c>
      <c r="L39" s="116">
        <v>-3.1795362180253406</v>
      </c>
    </row>
    <row r="40" spans="1:12" s="110" customFormat="1" ht="15" customHeight="1" x14ac:dyDescent="0.2">
      <c r="A40" s="120"/>
      <c r="B40" s="119"/>
      <c r="C40" s="258" t="s">
        <v>107</v>
      </c>
      <c r="E40" s="113">
        <v>55.978260869565219</v>
      </c>
      <c r="F40" s="115">
        <v>5150</v>
      </c>
      <c r="G40" s="114">
        <v>5327</v>
      </c>
      <c r="H40" s="114">
        <v>5330</v>
      </c>
      <c r="I40" s="114">
        <v>5351</v>
      </c>
      <c r="J40" s="140">
        <v>5272</v>
      </c>
      <c r="K40" s="114">
        <v>-122</v>
      </c>
      <c r="L40" s="116">
        <v>-2.314112291350531</v>
      </c>
    </row>
    <row r="41" spans="1:12" s="110" customFormat="1" ht="15" customHeight="1" x14ac:dyDescent="0.2">
      <c r="A41" s="120"/>
      <c r="B41" s="320" t="s">
        <v>516</v>
      </c>
      <c r="C41" s="258"/>
      <c r="E41" s="113">
        <v>6.9668309577727454</v>
      </c>
      <c r="F41" s="115">
        <v>1046</v>
      </c>
      <c r="G41" s="114">
        <v>1060</v>
      </c>
      <c r="H41" s="114">
        <v>1061</v>
      </c>
      <c r="I41" s="114">
        <v>1046</v>
      </c>
      <c r="J41" s="140">
        <v>992</v>
      </c>
      <c r="K41" s="114">
        <v>54</v>
      </c>
      <c r="L41" s="116">
        <v>5.443548387096774</v>
      </c>
    </row>
    <row r="42" spans="1:12" s="110" customFormat="1" ht="15" customHeight="1" x14ac:dyDescent="0.2">
      <c r="A42" s="120"/>
      <c r="B42" s="119"/>
      <c r="C42" s="268" t="s">
        <v>106</v>
      </c>
      <c r="D42" s="182"/>
      <c r="E42" s="113">
        <v>45.793499043977057</v>
      </c>
      <c r="F42" s="115">
        <v>479</v>
      </c>
      <c r="G42" s="114">
        <v>482</v>
      </c>
      <c r="H42" s="114">
        <v>475</v>
      </c>
      <c r="I42" s="114">
        <v>471</v>
      </c>
      <c r="J42" s="140">
        <v>448</v>
      </c>
      <c r="K42" s="114">
        <v>31</v>
      </c>
      <c r="L42" s="116">
        <v>6.9196428571428568</v>
      </c>
    </row>
    <row r="43" spans="1:12" s="110" customFormat="1" ht="15" customHeight="1" x14ac:dyDescent="0.2">
      <c r="A43" s="120"/>
      <c r="B43" s="119"/>
      <c r="C43" s="268" t="s">
        <v>107</v>
      </c>
      <c r="D43" s="182"/>
      <c r="E43" s="113">
        <v>54.206500956022943</v>
      </c>
      <c r="F43" s="115">
        <v>567</v>
      </c>
      <c r="G43" s="114">
        <v>578</v>
      </c>
      <c r="H43" s="114">
        <v>586</v>
      </c>
      <c r="I43" s="114">
        <v>575</v>
      </c>
      <c r="J43" s="140">
        <v>544</v>
      </c>
      <c r="K43" s="114">
        <v>23</v>
      </c>
      <c r="L43" s="116">
        <v>4.2279411764705879</v>
      </c>
    </row>
    <row r="44" spans="1:12" s="110" customFormat="1" ht="15" customHeight="1" x14ac:dyDescent="0.2">
      <c r="A44" s="120"/>
      <c r="B44" s="119" t="s">
        <v>205</v>
      </c>
      <c r="C44" s="268"/>
      <c r="D44" s="182"/>
      <c r="E44" s="113">
        <v>11.715731983482083</v>
      </c>
      <c r="F44" s="115">
        <v>1759</v>
      </c>
      <c r="G44" s="114">
        <v>1832</v>
      </c>
      <c r="H44" s="114">
        <v>1818</v>
      </c>
      <c r="I44" s="114">
        <v>1863</v>
      </c>
      <c r="J44" s="140">
        <v>1918</v>
      </c>
      <c r="K44" s="114">
        <v>-159</v>
      </c>
      <c r="L44" s="116">
        <v>-8.2898852971845667</v>
      </c>
    </row>
    <row r="45" spans="1:12" s="110" customFormat="1" ht="15" customHeight="1" x14ac:dyDescent="0.2">
      <c r="A45" s="120"/>
      <c r="B45" s="119"/>
      <c r="C45" s="268" t="s">
        <v>106</v>
      </c>
      <c r="D45" s="182"/>
      <c r="E45" s="113">
        <v>34.621944286526436</v>
      </c>
      <c r="F45" s="115">
        <v>609</v>
      </c>
      <c r="G45" s="114">
        <v>637</v>
      </c>
      <c r="H45" s="114">
        <v>624</v>
      </c>
      <c r="I45" s="114">
        <v>638</v>
      </c>
      <c r="J45" s="140">
        <v>643</v>
      </c>
      <c r="K45" s="114">
        <v>-34</v>
      </c>
      <c r="L45" s="116">
        <v>-5.2877138413685847</v>
      </c>
    </row>
    <row r="46" spans="1:12" s="110" customFormat="1" ht="15" customHeight="1" x14ac:dyDescent="0.2">
      <c r="A46" s="123"/>
      <c r="B46" s="124"/>
      <c r="C46" s="260" t="s">
        <v>107</v>
      </c>
      <c r="D46" s="261"/>
      <c r="E46" s="125">
        <v>65.378055713473572</v>
      </c>
      <c r="F46" s="143">
        <v>1150</v>
      </c>
      <c r="G46" s="144">
        <v>1195</v>
      </c>
      <c r="H46" s="144">
        <v>1194</v>
      </c>
      <c r="I46" s="144">
        <v>1225</v>
      </c>
      <c r="J46" s="145">
        <v>1275</v>
      </c>
      <c r="K46" s="144">
        <v>-125</v>
      </c>
      <c r="L46" s="146">
        <v>-9.8039215686274517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15014</v>
      </c>
      <c r="E11" s="114">
        <v>15530</v>
      </c>
      <c r="F11" s="114">
        <v>15587</v>
      </c>
      <c r="G11" s="114">
        <v>15822</v>
      </c>
      <c r="H11" s="140">
        <v>15536</v>
      </c>
      <c r="I11" s="115">
        <v>-522</v>
      </c>
      <c r="J11" s="116">
        <v>-3.3599382080329558</v>
      </c>
    </row>
    <row r="12" spans="1:15" s="110" customFormat="1" ht="24.95" customHeight="1" x14ac:dyDescent="0.2">
      <c r="A12" s="193" t="s">
        <v>132</v>
      </c>
      <c r="B12" s="194" t="s">
        <v>133</v>
      </c>
      <c r="C12" s="113">
        <v>1.7183961635806579</v>
      </c>
      <c r="D12" s="115">
        <v>258</v>
      </c>
      <c r="E12" s="114">
        <v>265</v>
      </c>
      <c r="F12" s="114">
        <v>265</v>
      </c>
      <c r="G12" s="114">
        <v>265</v>
      </c>
      <c r="H12" s="140">
        <v>241</v>
      </c>
      <c r="I12" s="115">
        <v>17</v>
      </c>
      <c r="J12" s="116">
        <v>7.0539419087136928</v>
      </c>
    </row>
    <row r="13" spans="1:15" s="110" customFormat="1" ht="24.95" customHeight="1" x14ac:dyDescent="0.2">
      <c r="A13" s="193" t="s">
        <v>134</v>
      </c>
      <c r="B13" s="199" t="s">
        <v>214</v>
      </c>
      <c r="C13" s="113">
        <v>0.71266817636872248</v>
      </c>
      <c r="D13" s="115">
        <v>107</v>
      </c>
      <c r="E13" s="114">
        <v>123</v>
      </c>
      <c r="F13" s="114">
        <v>117</v>
      </c>
      <c r="G13" s="114">
        <v>121</v>
      </c>
      <c r="H13" s="140">
        <v>120</v>
      </c>
      <c r="I13" s="115">
        <v>-13</v>
      </c>
      <c r="J13" s="116">
        <v>-10.833333333333334</v>
      </c>
    </row>
    <row r="14" spans="1:15" s="287" customFormat="1" ht="24.95" customHeight="1" x14ac:dyDescent="0.2">
      <c r="A14" s="193" t="s">
        <v>215</v>
      </c>
      <c r="B14" s="199" t="s">
        <v>137</v>
      </c>
      <c r="C14" s="113">
        <v>16.90422272545624</v>
      </c>
      <c r="D14" s="115">
        <v>2538</v>
      </c>
      <c r="E14" s="114">
        <v>2619</v>
      </c>
      <c r="F14" s="114">
        <v>2711</v>
      </c>
      <c r="G14" s="114">
        <v>2823</v>
      </c>
      <c r="H14" s="140">
        <v>2860</v>
      </c>
      <c r="I14" s="115">
        <v>-322</v>
      </c>
      <c r="J14" s="116">
        <v>-11.258741258741258</v>
      </c>
      <c r="K14" s="110"/>
      <c r="L14" s="110"/>
      <c r="M14" s="110"/>
      <c r="N14" s="110"/>
      <c r="O14" s="110"/>
    </row>
    <row r="15" spans="1:15" s="110" customFormat="1" ht="24.95" customHeight="1" x14ac:dyDescent="0.2">
      <c r="A15" s="193" t="s">
        <v>216</v>
      </c>
      <c r="B15" s="199" t="s">
        <v>217</v>
      </c>
      <c r="C15" s="113">
        <v>3.2436392700146528</v>
      </c>
      <c r="D15" s="115">
        <v>487</v>
      </c>
      <c r="E15" s="114">
        <v>508</v>
      </c>
      <c r="F15" s="114">
        <v>505</v>
      </c>
      <c r="G15" s="114">
        <v>510</v>
      </c>
      <c r="H15" s="140">
        <v>511</v>
      </c>
      <c r="I15" s="115">
        <v>-24</v>
      </c>
      <c r="J15" s="116">
        <v>-4.6966731898238745</v>
      </c>
    </row>
    <row r="16" spans="1:15" s="287" customFormat="1" ht="24.95" customHeight="1" x14ac:dyDescent="0.2">
      <c r="A16" s="193" t="s">
        <v>218</v>
      </c>
      <c r="B16" s="199" t="s">
        <v>141</v>
      </c>
      <c r="C16" s="113">
        <v>11.795657386439323</v>
      </c>
      <c r="D16" s="115">
        <v>1771</v>
      </c>
      <c r="E16" s="114">
        <v>1822</v>
      </c>
      <c r="F16" s="114">
        <v>1909</v>
      </c>
      <c r="G16" s="114">
        <v>1995</v>
      </c>
      <c r="H16" s="140">
        <v>2029</v>
      </c>
      <c r="I16" s="115">
        <v>-258</v>
      </c>
      <c r="J16" s="116">
        <v>-12.715623459832429</v>
      </c>
      <c r="K16" s="110"/>
      <c r="L16" s="110"/>
      <c r="M16" s="110"/>
      <c r="N16" s="110"/>
      <c r="O16" s="110"/>
    </row>
    <row r="17" spans="1:15" s="110" customFormat="1" ht="24.95" customHeight="1" x14ac:dyDescent="0.2">
      <c r="A17" s="193" t="s">
        <v>142</v>
      </c>
      <c r="B17" s="199" t="s">
        <v>220</v>
      </c>
      <c r="C17" s="113">
        <v>1.8649260690022647</v>
      </c>
      <c r="D17" s="115">
        <v>280</v>
      </c>
      <c r="E17" s="114">
        <v>289</v>
      </c>
      <c r="F17" s="114">
        <v>297</v>
      </c>
      <c r="G17" s="114">
        <v>318</v>
      </c>
      <c r="H17" s="140">
        <v>320</v>
      </c>
      <c r="I17" s="115">
        <v>-40</v>
      </c>
      <c r="J17" s="116">
        <v>-12.5</v>
      </c>
    </row>
    <row r="18" spans="1:15" s="287" customFormat="1" ht="24.95" customHeight="1" x14ac:dyDescent="0.2">
      <c r="A18" s="201" t="s">
        <v>144</v>
      </c>
      <c r="B18" s="202" t="s">
        <v>145</v>
      </c>
      <c r="C18" s="113">
        <v>6.2808045823897691</v>
      </c>
      <c r="D18" s="115">
        <v>943</v>
      </c>
      <c r="E18" s="114">
        <v>932</v>
      </c>
      <c r="F18" s="114">
        <v>951</v>
      </c>
      <c r="G18" s="114">
        <v>950</v>
      </c>
      <c r="H18" s="140">
        <v>922</v>
      </c>
      <c r="I18" s="115">
        <v>21</v>
      </c>
      <c r="J18" s="116">
        <v>2.2776572668112798</v>
      </c>
      <c r="K18" s="110"/>
      <c r="L18" s="110"/>
      <c r="M18" s="110"/>
      <c r="N18" s="110"/>
      <c r="O18" s="110"/>
    </row>
    <row r="19" spans="1:15" s="110" customFormat="1" ht="24.95" customHeight="1" x14ac:dyDescent="0.2">
      <c r="A19" s="193" t="s">
        <v>146</v>
      </c>
      <c r="B19" s="199" t="s">
        <v>147</v>
      </c>
      <c r="C19" s="113">
        <v>16.577860663380843</v>
      </c>
      <c r="D19" s="115">
        <v>2489</v>
      </c>
      <c r="E19" s="114">
        <v>2453</v>
      </c>
      <c r="F19" s="114">
        <v>2414</v>
      </c>
      <c r="G19" s="114">
        <v>2395</v>
      </c>
      <c r="H19" s="140">
        <v>2379</v>
      </c>
      <c r="I19" s="115">
        <v>110</v>
      </c>
      <c r="J19" s="116">
        <v>4.6237915090374111</v>
      </c>
    </row>
    <row r="20" spans="1:15" s="287" customFormat="1" ht="24.95" customHeight="1" x14ac:dyDescent="0.2">
      <c r="A20" s="193" t="s">
        <v>148</v>
      </c>
      <c r="B20" s="199" t="s">
        <v>149</v>
      </c>
      <c r="C20" s="113">
        <v>5.4216065005994407</v>
      </c>
      <c r="D20" s="115">
        <v>814</v>
      </c>
      <c r="E20" s="114">
        <v>836</v>
      </c>
      <c r="F20" s="114">
        <v>846</v>
      </c>
      <c r="G20" s="114">
        <v>861</v>
      </c>
      <c r="H20" s="140">
        <v>854</v>
      </c>
      <c r="I20" s="115">
        <v>-40</v>
      </c>
      <c r="J20" s="116">
        <v>-4.6838407494145198</v>
      </c>
      <c r="K20" s="110"/>
      <c r="L20" s="110"/>
      <c r="M20" s="110"/>
      <c r="N20" s="110"/>
      <c r="O20" s="110"/>
    </row>
    <row r="21" spans="1:15" s="110" customFormat="1" ht="24.95" customHeight="1" x14ac:dyDescent="0.2">
      <c r="A21" s="201" t="s">
        <v>150</v>
      </c>
      <c r="B21" s="202" t="s">
        <v>151</v>
      </c>
      <c r="C21" s="113">
        <v>10.243772479019581</v>
      </c>
      <c r="D21" s="115">
        <v>1538</v>
      </c>
      <c r="E21" s="114">
        <v>1761</v>
      </c>
      <c r="F21" s="114">
        <v>1749</v>
      </c>
      <c r="G21" s="114">
        <v>1767</v>
      </c>
      <c r="H21" s="140">
        <v>1682</v>
      </c>
      <c r="I21" s="115">
        <v>-144</v>
      </c>
      <c r="J21" s="116">
        <v>-8.5612366230677761</v>
      </c>
    </row>
    <row r="22" spans="1:15" s="110" customFormat="1" ht="24.95" customHeight="1" x14ac:dyDescent="0.2">
      <c r="A22" s="201" t="s">
        <v>152</v>
      </c>
      <c r="B22" s="199" t="s">
        <v>153</v>
      </c>
      <c r="C22" s="113">
        <v>0.93246303450113233</v>
      </c>
      <c r="D22" s="115">
        <v>140</v>
      </c>
      <c r="E22" s="114">
        <v>142</v>
      </c>
      <c r="F22" s="114">
        <v>139</v>
      </c>
      <c r="G22" s="114">
        <v>138</v>
      </c>
      <c r="H22" s="140">
        <v>133</v>
      </c>
      <c r="I22" s="115">
        <v>7</v>
      </c>
      <c r="J22" s="116">
        <v>5.2631578947368425</v>
      </c>
    </row>
    <row r="23" spans="1:15" s="110" customFormat="1" ht="24.95" customHeight="1" x14ac:dyDescent="0.2">
      <c r="A23" s="193" t="s">
        <v>154</v>
      </c>
      <c r="B23" s="199" t="s">
        <v>155</v>
      </c>
      <c r="C23" s="113">
        <v>1.3121086985480219</v>
      </c>
      <c r="D23" s="115">
        <v>197</v>
      </c>
      <c r="E23" s="114">
        <v>199</v>
      </c>
      <c r="F23" s="114">
        <v>193</v>
      </c>
      <c r="G23" s="114">
        <v>187</v>
      </c>
      <c r="H23" s="140">
        <v>187</v>
      </c>
      <c r="I23" s="115">
        <v>10</v>
      </c>
      <c r="J23" s="116">
        <v>5.3475935828877006</v>
      </c>
    </row>
    <row r="24" spans="1:15" s="110" customFormat="1" ht="24.95" customHeight="1" x14ac:dyDescent="0.2">
      <c r="A24" s="193" t="s">
        <v>156</v>
      </c>
      <c r="B24" s="199" t="s">
        <v>221</v>
      </c>
      <c r="C24" s="113">
        <v>7.1733049154122819</v>
      </c>
      <c r="D24" s="115">
        <v>1077</v>
      </c>
      <c r="E24" s="114">
        <v>1085</v>
      </c>
      <c r="F24" s="114">
        <v>1102</v>
      </c>
      <c r="G24" s="114">
        <v>1081</v>
      </c>
      <c r="H24" s="140">
        <v>1063</v>
      </c>
      <c r="I24" s="115">
        <v>14</v>
      </c>
      <c r="J24" s="116">
        <v>1.3170272812793979</v>
      </c>
    </row>
    <row r="25" spans="1:15" s="110" customFormat="1" ht="24.95" customHeight="1" x14ac:dyDescent="0.2">
      <c r="A25" s="193" t="s">
        <v>222</v>
      </c>
      <c r="B25" s="204" t="s">
        <v>159</v>
      </c>
      <c r="C25" s="113">
        <v>10.383641934194751</v>
      </c>
      <c r="D25" s="115">
        <v>1559</v>
      </c>
      <c r="E25" s="114">
        <v>1669</v>
      </c>
      <c r="F25" s="114">
        <v>1633</v>
      </c>
      <c r="G25" s="114">
        <v>1692</v>
      </c>
      <c r="H25" s="140">
        <v>1649</v>
      </c>
      <c r="I25" s="115">
        <v>-90</v>
      </c>
      <c r="J25" s="116">
        <v>-5.4578532443905399</v>
      </c>
    </row>
    <row r="26" spans="1:15" s="110" customFormat="1" ht="24.95" customHeight="1" x14ac:dyDescent="0.2">
      <c r="A26" s="201">
        <v>782.78300000000002</v>
      </c>
      <c r="B26" s="203" t="s">
        <v>160</v>
      </c>
      <c r="C26" s="113">
        <v>0.14652990542160649</v>
      </c>
      <c r="D26" s="115">
        <v>22</v>
      </c>
      <c r="E26" s="114">
        <v>24</v>
      </c>
      <c r="F26" s="114">
        <v>25</v>
      </c>
      <c r="G26" s="114">
        <v>24</v>
      </c>
      <c r="H26" s="140">
        <v>24</v>
      </c>
      <c r="I26" s="115">
        <v>-2</v>
      </c>
      <c r="J26" s="116">
        <v>-8.3333333333333339</v>
      </c>
    </row>
    <row r="27" spans="1:15" s="110" customFormat="1" ht="24.95" customHeight="1" x14ac:dyDescent="0.2">
      <c r="A27" s="193" t="s">
        <v>161</v>
      </c>
      <c r="B27" s="199" t="s">
        <v>162</v>
      </c>
      <c r="C27" s="113">
        <v>3.163713867057413</v>
      </c>
      <c r="D27" s="115">
        <v>475</v>
      </c>
      <c r="E27" s="114">
        <v>477</v>
      </c>
      <c r="F27" s="114">
        <v>487</v>
      </c>
      <c r="G27" s="114">
        <v>497</v>
      </c>
      <c r="H27" s="140">
        <v>477</v>
      </c>
      <c r="I27" s="115">
        <v>-2</v>
      </c>
      <c r="J27" s="116">
        <v>-0.41928721174004191</v>
      </c>
    </row>
    <row r="28" spans="1:15" s="110" customFormat="1" ht="24.95" customHeight="1" x14ac:dyDescent="0.2">
      <c r="A28" s="193" t="s">
        <v>163</v>
      </c>
      <c r="B28" s="199" t="s">
        <v>164</v>
      </c>
      <c r="C28" s="113">
        <v>1.7250566138270946</v>
      </c>
      <c r="D28" s="115">
        <v>259</v>
      </c>
      <c r="E28" s="114">
        <v>268</v>
      </c>
      <c r="F28" s="114">
        <v>262</v>
      </c>
      <c r="G28" s="114">
        <v>266</v>
      </c>
      <c r="H28" s="140">
        <v>250</v>
      </c>
      <c r="I28" s="115">
        <v>9</v>
      </c>
      <c r="J28" s="116">
        <v>3.6</v>
      </c>
    </row>
    <row r="29" spans="1:15" s="110" customFormat="1" ht="24.95" customHeight="1" x14ac:dyDescent="0.2">
      <c r="A29" s="193">
        <v>86</v>
      </c>
      <c r="B29" s="199" t="s">
        <v>165</v>
      </c>
      <c r="C29" s="113">
        <v>5.308378846410017</v>
      </c>
      <c r="D29" s="115">
        <v>797</v>
      </c>
      <c r="E29" s="114">
        <v>804</v>
      </c>
      <c r="F29" s="114">
        <v>807</v>
      </c>
      <c r="G29" s="114">
        <v>814</v>
      </c>
      <c r="H29" s="140">
        <v>798</v>
      </c>
      <c r="I29" s="115">
        <v>-1</v>
      </c>
      <c r="J29" s="116">
        <v>-0.12531328320802004</v>
      </c>
    </row>
    <row r="30" spans="1:15" s="110" customFormat="1" ht="24.95" customHeight="1" x14ac:dyDescent="0.2">
      <c r="A30" s="193">
        <v>87.88</v>
      </c>
      <c r="B30" s="204" t="s">
        <v>166</v>
      </c>
      <c r="C30" s="113">
        <v>2.3644598374850139</v>
      </c>
      <c r="D30" s="115">
        <v>355</v>
      </c>
      <c r="E30" s="114">
        <v>352</v>
      </c>
      <c r="F30" s="114">
        <v>352</v>
      </c>
      <c r="G30" s="114">
        <v>339</v>
      </c>
      <c r="H30" s="140">
        <v>345</v>
      </c>
      <c r="I30" s="115">
        <v>10</v>
      </c>
      <c r="J30" s="116">
        <v>2.8985507246376812</v>
      </c>
    </row>
    <row r="31" spans="1:15" s="110" customFormat="1" ht="24.95" customHeight="1" x14ac:dyDescent="0.2">
      <c r="A31" s="193" t="s">
        <v>167</v>
      </c>
      <c r="B31" s="199" t="s">
        <v>168</v>
      </c>
      <c r="C31" s="113">
        <v>9.6310110563474094</v>
      </c>
      <c r="D31" s="115">
        <v>1446</v>
      </c>
      <c r="E31" s="114">
        <v>1521</v>
      </c>
      <c r="F31" s="114">
        <v>1534</v>
      </c>
      <c r="G31" s="114">
        <v>1602</v>
      </c>
      <c r="H31" s="140">
        <v>1552</v>
      </c>
      <c r="I31" s="115">
        <v>-106</v>
      </c>
      <c r="J31" s="116">
        <v>-6.8298969072164946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1.7183961635806579</v>
      </c>
      <c r="D34" s="115">
        <v>258</v>
      </c>
      <c r="E34" s="114">
        <v>265</v>
      </c>
      <c r="F34" s="114">
        <v>265</v>
      </c>
      <c r="G34" s="114">
        <v>265</v>
      </c>
      <c r="H34" s="140">
        <v>241</v>
      </c>
      <c r="I34" s="115">
        <v>17</v>
      </c>
      <c r="J34" s="116">
        <v>7.0539419087136928</v>
      </c>
    </row>
    <row r="35" spans="1:10" s="110" customFormat="1" ht="24.95" customHeight="1" x14ac:dyDescent="0.2">
      <c r="A35" s="292" t="s">
        <v>171</v>
      </c>
      <c r="B35" s="293" t="s">
        <v>172</v>
      </c>
      <c r="C35" s="113">
        <v>23.897695484214733</v>
      </c>
      <c r="D35" s="115">
        <v>3588</v>
      </c>
      <c r="E35" s="114">
        <v>3674</v>
      </c>
      <c r="F35" s="114">
        <v>3779</v>
      </c>
      <c r="G35" s="114">
        <v>3894</v>
      </c>
      <c r="H35" s="140">
        <v>3902</v>
      </c>
      <c r="I35" s="115">
        <v>-314</v>
      </c>
      <c r="J35" s="116">
        <v>-8.0471553049718096</v>
      </c>
    </row>
    <row r="36" spans="1:10" s="110" customFormat="1" ht="24.95" customHeight="1" x14ac:dyDescent="0.2">
      <c r="A36" s="294" t="s">
        <v>173</v>
      </c>
      <c r="B36" s="295" t="s">
        <v>174</v>
      </c>
      <c r="C36" s="125">
        <v>74.383908352204614</v>
      </c>
      <c r="D36" s="143">
        <v>11168</v>
      </c>
      <c r="E36" s="144">
        <v>11591</v>
      </c>
      <c r="F36" s="144">
        <v>11543</v>
      </c>
      <c r="G36" s="144">
        <v>11663</v>
      </c>
      <c r="H36" s="145">
        <v>11393</v>
      </c>
      <c r="I36" s="143">
        <v>-225</v>
      </c>
      <c r="J36" s="146">
        <v>-1.9748968664969717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15014</v>
      </c>
      <c r="F11" s="264">
        <v>15530</v>
      </c>
      <c r="G11" s="264">
        <v>15587</v>
      </c>
      <c r="H11" s="264">
        <v>15822</v>
      </c>
      <c r="I11" s="265">
        <v>15536</v>
      </c>
      <c r="J11" s="263">
        <v>-522</v>
      </c>
      <c r="K11" s="266">
        <v>-3.3599382080329558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43.919008925003332</v>
      </c>
      <c r="E13" s="115">
        <v>6594</v>
      </c>
      <c r="F13" s="114">
        <v>6875</v>
      </c>
      <c r="G13" s="114">
        <v>6841</v>
      </c>
      <c r="H13" s="114">
        <v>7023</v>
      </c>
      <c r="I13" s="140">
        <v>6920</v>
      </c>
      <c r="J13" s="115">
        <v>-326</v>
      </c>
      <c r="K13" s="116">
        <v>-4.7109826589595372</v>
      </c>
    </row>
    <row r="14" spans="1:15" ht="15.95" customHeight="1" x14ac:dyDescent="0.2">
      <c r="A14" s="306" t="s">
        <v>230</v>
      </c>
      <c r="B14" s="307"/>
      <c r="C14" s="308"/>
      <c r="D14" s="113">
        <v>45.950446250166515</v>
      </c>
      <c r="E14" s="115">
        <v>6899</v>
      </c>
      <c r="F14" s="114">
        <v>7087</v>
      </c>
      <c r="G14" s="114">
        <v>7169</v>
      </c>
      <c r="H14" s="114">
        <v>7191</v>
      </c>
      <c r="I14" s="140">
        <v>7087</v>
      </c>
      <c r="J14" s="115">
        <v>-188</v>
      </c>
      <c r="K14" s="116">
        <v>-2.652744461690419</v>
      </c>
    </row>
    <row r="15" spans="1:15" ht="15.95" customHeight="1" x14ac:dyDescent="0.2">
      <c r="A15" s="306" t="s">
        <v>231</v>
      </c>
      <c r="B15" s="307"/>
      <c r="C15" s="308"/>
      <c r="D15" s="113">
        <v>5.6480618089782872</v>
      </c>
      <c r="E15" s="115">
        <v>848</v>
      </c>
      <c r="F15" s="114">
        <v>849</v>
      </c>
      <c r="G15" s="114">
        <v>867</v>
      </c>
      <c r="H15" s="114">
        <v>862</v>
      </c>
      <c r="I15" s="140">
        <v>815</v>
      </c>
      <c r="J15" s="115">
        <v>33</v>
      </c>
      <c r="K15" s="116">
        <v>4.0490797546012267</v>
      </c>
    </row>
    <row r="16" spans="1:15" ht="15.95" customHeight="1" x14ac:dyDescent="0.2">
      <c r="A16" s="306" t="s">
        <v>232</v>
      </c>
      <c r="B16" s="307"/>
      <c r="C16" s="308"/>
      <c r="D16" s="113">
        <v>1.9248701212201944</v>
      </c>
      <c r="E16" s="115">
        <v>289</v>
      </c>
      <c r="F16" s="114">
        <v>308</v>
      </c>
      <c r="G16" s="114">
        <v>299</v>
      </c>
      <c r="H16" s="114">
        <v>325</v>
      </c>
      <c r="I16" s="140">
        <v>302</v>
      </c>
      <c r="J16" s="115">
        <v>-13</v>
      </c>
      <c r="K16" s="116">
        <v>-4.3046357615894042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1.4852804049553749</v>
      </c>
      <c r="E18" s="115">
        <v>223</v>
      </c>
      <c r="F18" s="114">
        <v>226</v>
      </c>
      <c r="G18" s="114">
        <v>224</v>
      </c>
      <c r="H18" s="114">
        <v>219</v>
      </c>
      <c r="I18" s="140">
        <v>209</v>
      </c>
      <c r="J18" s="115">
        <v>14</v>
      </c>
      <c r="K18" s="116">
        <v>6.6985645933014357</v>
      </c>
    </row>
    <row r="19" spans="1:11" ht="14.1" customHeight="1" x14ac:dyDescent="0.2">
      <c r="A19" s="306" t="s">
        <v>235</v>
      </c>
      <c r="B19" s="307" t="s">
        <v>236</v>
      </c>
      <c r="C19" s="308"/>
      <c r="D19" s="113">
        <v>1.2654855468229653</v>
      </c>
      <c r="E19" s="115">
        <v>190</v>
      </c>
      <c r="F19" s="114">
        <v>193</v>
      </c>
      <c r="G19" s="114">
        <v>188</v>
      </c>
      <c r="H19" s="114">
        <v>185</v>
      </c>
      <c r="I19" s="140">
        <v>177</v>
      </c>
      <c r="J19" s="115">
        <v>13</v>
      </c>
      <c r="K19" s="116">
        <v>7.3446327683615822</v>
      </c>
    </row>
    <row r="20" spans="1:11" ht="14.1" customHeight="1" x14ac:dyDescent="0.2">
      <c r="A20" s="306">
        <v>12</v>
      </c>
      <c r="B20" s="307" t="s">
        <v>237</v>
      </c>
      <c r="C20" s="308"/>
      <c r="D20" s="113">
        <v>1.2854668975622752</v>
      </c>
      <c r="E20" s="115">
        <v>193</v>
      </c>
      <c r="F20" s="114">
        <v>190</v>
      </c>
      <c r="G20" s="114">
        <v>189</v>
      </c>
      <c r="H20" s="114">
        <v>188</v>
      </c>
      <c r="I20" s="140">
        <v>162</v>
      </c>
      <c r="J20" s="115">
        <v>31</v>
      </c>
      <c r="K20" s="116">
        <v>19.135802469135804</v>
      </c>
    </row>
    <row r="21" spans="1:11" ht="14.1" customHeight="1" x14ac:dyDescent="0.2">
      <c r="A21" s="306">
        <v>21</v>
      </c>
      <c r="B21" s="307" t="s">
        <v>238</v>
      </c>
      <c r="C21" s="308"/>
      <c r="D21" s="113">
        <v>9.9906753696549888E-2</v>
      </c>
      <c r="E21" s="115">
        <v>15</v>
      </c>
      <c r="F21" s="114">
        <v>15</v>
      </c>
      <c r="G21" s="114">
        <v>16</v>
      </c>
      <c r="H21" s="114">
        <v>18</v>
      </c>
      <c r="I21" s="140">
        <v>17</v>
      </c>
      <c r="J21" s="115">
        <v>-2</v>
      </c>
      <c r="K21" s="116">
        <v>-11.764705882352942</v>
      </c>
    </row>
    <row r="22" spans="1:11" ht="14.1" customHeight="1" x14ac:dyDescent="0.2">
      <c r="A22" s="306">
        <v>22</v>
      </c>
      <c r="B22" s="307" t="s">
        <v>239</v>
      </c>
      <c r="C22" s="308"/>
      <c r="D22" s="113">
        <v>1.425336352737445</v>
      </c>
      <c r="E22" s="115">
        <v>214</v>
      </c>
      <c r="F22" s="114">
        <v>218</v>
      </c>
      <c r="G22" s="114">
        <v>230</v>
      </c>
      <c r="H22" s="114">
        <v>251</v>
      </c>
      <c r="I22" s="140">
        <v>249</v>
      </c>
      <c r="J22" s="115">
        <v>-35</v>
      </c>
      <c r="K22" s="116">
        <v>-14.056224899598394</v>
      </c>
    </row>
    <row r="23" spans="1:11" ht="14.1" customHeight="1" x14ac:dyDescent="0.2">
      <c r="A23" s="306">
        <v>23</v>
      </c>
      <c r="B23" s="307" t="s">
        <v>240</v>
      </c>
      <c r="C23" s="308"/>
      <c r="D23" s="113">
        <v>0.43958971626481952</v>
      </c>
      <c r="E23" s="115">
        <v>66</v>
      </c>
      <c r="F23" s="114">
        <v>74</v>
      </c>
      <c r="G23" s="114">
        <v>74</v>
      </c>
      <c r="H23" s="114">
        <v>74</v>
      </c>
      <c r="I23" s="140">
        <v>74</v>
      </c>
      <c r="J23" s="115">
        <v>-8</v>
      </c>
      <c r="K23" s="116">
        <v>-10.810810810810811</v>
      </c>
    </row>
    <row r="24" spans="1:11" ht="14.1" customHeight="1" x14ac:dyDescent="0.2">
      <c r="A24" s="306">
        <v>24</v>
      </c>
      <c r="B24" s="307" t="s">
        <v>241</v>
      </c>
      <c r="C24" s="308"/>
      <c r="D24" s="113">
        <v>4.5624084188091114</v>
      </c>
      <c r="E24" s="115">
        <v>685</v>
      </c>
      <c r="F24" s="114">
        <v>697</v>
      </c>
      <c r="G24" s="114">
        <v>744</v>
      </c>
      <c r="H24" s="114">
        <v>786</v>
      </c>
      <c r="I24" s="140">
        <v>820</v>
      </c>
      <c r="J24" s="115">
        <v>-135</v>
      </c>
      <c r="K24" s="116">
        <v>-16.463414634146343</v>
      </c>
    </row>
    <row r="25" spans="1:11" ht="14.1" customHeight="1" x14ac:dyDescent="0.2">
      <c r="A25" s="306">
        <v>25</v>
      </c>
      <c r="B25" s="307" t="s">
        <v>242</v>
      </c>
      <c r="C25" s="308"/>
      <c r="D25" s="113">
        <v>3.7897961902224591</v>
      </c>
      <c r="E25" s="115">
        <v>569</v>
      </c>
      <c r="F25" s="114">
        <v>584</v>
      </c>
      <c r="G25" s="114">
        <v>591</v>
      </c>
      <c r="H25" s="114">
        <v>598</v>
      </c>
      <c r="I25" s="140">
        <v>613</v>
      </c>
      <c r="J25" s="115">
        <v>-44</v>
      </c>
      <c r="K25" s="116">
        <v>-7.1778140293637849</v>
      </c>
    </row>
    <row r="26" spans="1:11" ht="14.1" customHeight="1" x14ac:dyDescent="0.2">
      <c r="A26" s="306">
        <v>26</v>
      </c>
      <c r="B26" s="307" t="s">
        <v>243</v>
      </c>
      <c r="C26" s="308"/>
      <c r="D26" s="113">
        <v>1.3720527507659517</v>
      </c>
      <c r="E26" s="115">
        <v>206</v>
      </c>
      <c r="F26" s="114">
        <v>223</v>
      </c>
      <c r="G26" s="114">
        <v>240</v>
      </c>
      <c r="H26" s="114">
        <v>251</v>
      </c>
      <c r="I26" s="140">
        <v>265</v>
      </c>
      <c r="J26" s="115">
        <v>-59</v>
      </c>
      <c r="K26" s="116">
        <v>-22.264150943396228</v>
      </c>
    </row>
    <row r="27" spans="1:11" ht="14.1" customHeight="1" x14ac:dyDescent="0.2">
      <c r="A27" s="306">
        <v>27</v>
      </c>
      <c r="B27" s="307" t="s">
        <v>244</v>
      </c>
      <c r="C27" s="308"/>
      <c r="D27" s="113">
        <v>0.81257493006527237</v>
      </c>
      <c r="E27" s="115">
        <v>122</v>
      </c>
      <c r="F27" s="114">
        <v>113</v>
      </c>
      <c r="G27" s="114">
        <v>113</v>
      </c>
      <c r="H27" s="114">
        <v>110</v>
      </c>
      <c r="I27" s="140">
        <v>113</v>
      </c>
      <c r="J27" s="115">
        <v>9</v>
      </c>
      <c r="K27" s="116">
        <v>7.9646017699115044</v>
      </c>
    </row>
    <row r="28" spans="1:11" ht="14.1" customHeight="1" x14ac:dyDescent="0.2">
      <c r="A28" s="306">
        <v>28</v>
      </c>
      <c r="B28" s="307" t="s">
        <v>245</v>
      </c>
      <c r="C28" s="308"/>
      <c r="D28" s="113">
        <v>0.35300386306114295</v>
      </c>
      <c r="E28" s="115">
        <v>53</v>
      </c>
      <c r="F28" s="114">
        <v>56</v>
      </c>
      <c r="G28" s="114">
        <v>56</v>
      </c>
      <c r="H28" s="114">
        <v>59</v>
      </c>
      <c r="I28" s="140">
        <v>59</v>
      </c>
      <c r="J28" s="115">
        <v>-6</v>
      </c>
      <c r="K28" s="116">
        <v>-10.169491525423728</v>
      </c>
    </row>
    <row r="29" spans="1:11" ht="14.1" customHeight="1" x14ac:dyDescent="0.2">
      <c r="A29" s="306">
        <v>29</v>
      </c>
      <c r="B29" s="307" t="s">
        <v>246</v>
      </c>
      <c r="C29" s="308"/>
      <c r="D29" s="113">
        <v>3.163713867057413</v>
      </c>
      <c r="E29" s="115">
        <v>475</v>
      </c>
      <c r="F29" s="114">
        <v>509</v>
      </c>
      <c r="G29" s="114">
        <v>504</v>
      </c>
      <c r="H29" s="114">
        <v>507</v>
      </c>
      <c r="I29" s="140">
        <v>501</v>
      </c>
      <c r="J29" s="115">
        <v>-26</v>
      </c>
      <c r="K29" s="116">
        <v>-5.1896207584830343</v>
      </c>
    </row>
    <row r="30" spans="1:11" ht="14.1" customHeight="1" x14ac:dyDescent="0.2">
      <c r="A30" s="306" t="s">
        <v>247</v>
      </c>
      <c r="B30" s="307" t="s">
        <v>248</v>
      </c>
      <c r="C30" s="308"/>
      <c r="D30" s="113">
        <v>0.66604502464366588</v>
      </c>
      <c r="E30" s="115">
        <v>100</v>
      </c>
      <c r="F30" s="114">
        <v>103</v>
      </c>
      <c r="G30" s="114" t="s">
        <v>513</v>
      </c>
      <c r="H30" s="114">
        <v>123</v>
      </c>
      <c r="I30" s="140" t="s">
        <v>513</v>
      </c>
      <c r="J30" s="115" t="s">
        <v>513</v>
      </c>
      <c r="K30" s="116" t="s">
        <v>513</v>
      </c>
    </row>
    <row r="31" spans="1:11" ht="14.1" customHeight="1" x14ac:dyDescent="0.2">
      <c r="A31" s="306" t="s">
        <v>249</v>
      </c>
      <c r="B31" s="307" t="s">
        <v>250</v>
      </c>
      <c r="C31" s="308"/>
      <c r="D31" s="113">
        <v>2.4976688424137472</v>
      </c>
      <c r="E31" s="115">
        <v>375</v>
      </c>
      <c r="F31" s="114">
        <v>406</v>
      </c>
      <c r="G31" s="114">
        <v>393</v>
      </c>
      <c r="H31" s="114">
        <v>384</v>
      </c>
      <c r="I31" s="140">
        <v>385</v>
      </c>
      <c r="J31" s="115">
        <v>-10</v>
      </c>
      <c r="K31" s="116">
        <v>-2.5974025974025974</v>
      </c>
    </row>
    <row r="32" spans="1:11" ht="14.1" customHeight="1" x14ac:dyDescent="0.2">
      <c r="A32" s="306">
        <v>31</v>
      </c>
      <c r="B32" s="307" t="s">
        <v>251</v>
      </c>
      <c r="C32" s="308"/>
      <c r="D32" s="113">
        <v>0.19315305714666312</v>
      </c>
      <c r="E32" s="115">
        <v>29</v>
      </c>
      <c r="F32" s="114">
        <v>34</v>
      </c>
      <c r="G32" s="114">
        <v>31</v>
      </c>
      <c r="H32" s="114">
        <v>30</v>
      </c>
      <c r="I32" s="140">
        <v>28</v>
      </c>
      <c r="J32" s="115">
        <v>1</v>
      </c>
      <c r="K32" s="116">
        <v>3.5714285714285716</v>
      </c>
    </row>
    <row r="33" spans="1:11" ht="14.1" customHeight="1" x14ac:dyDescent="0.2">
      <c r="A33" s="306">
        <v>32</v>
      </c>
      <c r="B33" s="307" t="s">
        <v>252</v>
      </c>
      <c r="C33" s="308"/>
      <c r="D33" s="113">
        <v>1.7117357133342215</v>
      </c>
      <c r="E33" s="115">
        <v>257</v>
      </c>
      <c r="F33" s="114">
        <v>269</v>
      </c>
      <c r="G33" s="114">
        <v>278</v>
      </c>
      <c r="H33" s="114">
        <v>270</v>
      </c>
      <c r="I33" s="140">
        <v>243</v>
      </c>
      <c r="J33" s="115">
        <v>14</v>
      </c>
      <c r="K33" s="116">
        <v>5.761316872427984</v>
      </c>
    </row>
    <row r="34" spans="1:11" ht="14.1" customHeight="1" x14ac:dyDescent="0.2">
      <c r="A34" s="306">
        <v>33</v>
      </c>
      <c r="B34" s="307" t="s">
        <v>253</v>
      </c>
      <c r="C34" s="308"/>
      <c r="D34" s="113">
        <v>0.95244438524044228</v>
      </c>
      <c r="E34" s="115">
        <v>143</v>
      </c>
      <c r="F34" s="114">
        <v>153</v>
      </c>
      <c r="G34" s="114">
        <v>160</v>
      </c>
      <c r="H34" s="114">
        <v>167</v>
      </c>
      <c r="I34" s="140">
        <v>156</v>
      </c>
      <c r="J34" s="115">
        <v>-13</v>
      </c>
      <c r="K34" s="116">
        <v>-8.3333333333333339</v>
      </c>
    </row>
    <row r="35" spans="1:11" ht="14.1" customHeight="1" x14ac:dyDescent="0.2">
      <c r="A35" s="306">
        <v>34</v>
      </c>
      <c r="B35" s="307" t="s">
        <v>254</v>
      </c>
      <c r="C35" s="308"/>
      <c r="D35" s="113">
        <v>4.8621286798987615</v>
      </c>
      <c r="E35" s="115">
        <v>730</v>
      </c>
      <c r="F35" s="114">
        <v>737</v>
      </c>
      <c r="G35" s="114">
        <v>738</v>
      </c>
      <c r="H35" s="114">
        <v>742</v>
      </c>
      <c r="I35" s="140">
        <v>731</v>
      </c>
      <c r="J35" s="115">
        <v>-1</v>
      </c>
      <c r="K35" s="116">
        <v>-0.13679890560875513</v>
      </c>
    </row>
    <row r="36" spans="1:11" ht="14.1" customHeight="1" x14ac:dyDescent="0.2">
      <c r="A36" s="306">
        <v>41</v>
      </c>
      <c r="B36" s="307" t="s">
        <v>255</v>
      </c>
      <c r="C36" s="308"/>
      <c r="D36" s="113">
        <v>7.3264952710803244E-2</v>
      </c>
      <c r="E36" s="115">
        <v>11</v>
      </c>
      <c r="F36" s="114">
        <v>11</v>
      </c>
      <c r="G36" s="114">
        <v>13</v>
      </c>
      <c r="H36" s="114">
        <v>13</v>
      </c>
      <c r="I36" s="140">
        <v>12</v>
      </c>
      <c r="J36" s="115">
        <v>-1</v>
      </c>
      <c r="K36" s="116">
        <v>-8.3333333333333339</v>
      </c>
    </row>
    <row r="37" spans="1:11" ht="14.1" customHeight="1" x14ac:dyDescent="0.2">
      <c r="A37" s="306">
        <v>42</v>
      </c>
      <c r="B37" s="307" t="s">
        <v>256</v>
      </c>
      <c r="C37" s="308"/>
      <c r="D37" s="113">
        <v>3.3302251232183298E-2</v>
      </c>
      <c r="E37" s="115">
        <v>5</v>
      </c>
      <c r="F37" s="114">
        <v>5</v>
      </c>
      <c r="G37" s="114">
        <v>5</v>
      </c>
      <c r="H37" s="114">
        <v>4</v>
      </c>
      <c r="I37" s="140">
        <v>4</v>
      </c>
      <c r="J37" s="115">
        <v>1</v>
      </c>
      <c r="K37" s="116">
        <v>25</v>
      </c>
    </row>
    <row r="38" spans="1:11" ht="14.1" customHeight="1" x14ac:dyDescent="0.2">
      <c r="A38" s="306">
        <v>43</v>
      </c>
      <c r="B38" s="307" t="s">
        <v>257</v>
      </c>
      <c r="C38" s="308"/>
      <c r="D38" s="113">
        <v>0.41960836552550951</v>
      </c>
      <c r="E38" s="115">
        <v>63</v>
      </c>
      <c r="F38" s="114">
        <v>58</v>
      </c>
      <c r="G38" s="114">
        <v>52</v>
      </c>
      <c r="H38" s="114">
        <v>57</v>
      </c>
      <c r="I38" s="140">
        <v>54</v>
      </c>
      <c r="J38" s="115">
        <v>9</v>
      </c>
      <c r="K38" s="116">
        <v>16.666666666666668</v>
      </c>
    </row>
    <row r="39" spans="1:11" ht="14.1" customHeight="1" x14ac:dyDescent="0.2">
      <c r="A39" s="306">
        <v>51</v>
      </c>
      <c r="B39" s="307" t="s">
        <v>258</v>
      </c>
      <c r="C39" s="308"/>
      <c r="D39" s="113">
        <v>5.2284534434527776</v>
      </c>
      <c r="E39" s="115">
        <v>785</v>
      </c>
      <c r="F39" s="114">
        <v>793</v>
      </c>
      <c r="G39" s="114">
        <v>782</v>
      </c>
      <c r="H39" s="114">
        <v>860</v>
      </c>
      <c r="I39" s="140">
        <v>861</v>
      </c>
      <c r="J39" s="115">
        <v>-76</v>
      </c>
      <c r="K39" s="116">
        <v>-8.8269454123112663</v>
      </c>
    </row>
    <row r="40" spans="1:11" ht="14.1" customHeight="1" x14ac:dyDescent="0.2">
      <c r="A40" s="306" t="s">
        <v>259</v>
      </c>
      <c r="B40" s="307" t="s">
        <v>260</v>
      </c>
      <c r="C40" s="308"/>
      <c r="D40" s="113">
        <v>5.0486212867989879</v>
      </c>
      <c r="E40" s="115">
        <v>758</v>
      </c>
      <c r="F40" s="114">
        <v>767</v>
      </c>
      <c r="G40" s="114">
        <v>756</v>
      </c>
      <c r="H40" s="114">
        <v>833</v>
      </c>
      <c r="I40" s="140">
        <v>828</v>
      </c>
      <c r="J40" s="115">
        <v>-70</v>
      </c>
      <c r="K40" s="116">
        <v>-8.454106280193237</v>
      </c>
    </row>
    <row r="41" spans="1:11" ht="14.1" customHeight="1" x14ac:dyDescent="0.2">
      <c r="A41" s="306"/>
      <c r="B41" s="307" t="s">
        <v>261</v>
      </c>
      <c r="C41" s="308"/>
      <c r="D41" s="113">
        <v>4.4891434660983078</v>
      </c>
      <c r="E41" s="115">
        <v>674</v>
      </c>
      <c r="F41" s="114">
        <v>685</v>
      </c>
      <c r="G41" s="114">
        <v>665</v>
      </c>
      <c r="H41" s="114">
        <v>694</v>
      </c>
      <c r="I41" s="140">
        <v>690</v>
      </c>
      <c r="J41" s="115">
        <v>-16</v>
      </c>
      <c r="K41" s="116">
        <v>-2.318840579710145</v>
      </c>
    </row>
    <row r="42" spans="1:11" ht="14.1" customHeight="1" x14ac:dyDescent="0.2">
      <c r="A42" s="306">
        <v>52</v>
      </c>
      <c r="B42" s="307" t="s">
        <v>262</v>
      </c>
      <c r="C42" s="308"/>
      <c r="D42" s="113">
        <v>5.5614759557746103</v>
      </c>
      <c r="E42" s="115">
        <v>835</v>
      </c>
      <c r="F42" s="114">
        <v>852</v>
      </c>
      <c r="G42" s="114">
        <v>870</v>
      </c>
      <c r="H42" s="114">
        <v>857</v>
      </c>
      <c r="I42" s="140">
        <v>841</v>
      </c>
      <c r="J42" s="115">
        <v>-6</v>
      </c>
      <c r="K42" s="116">
        <v>-0.71343638525564801</v>
      </c>
    </row>
    <row r="43" spans="1:11" ht="14.1" customHeight="1" x14ac:dyDescent="0.2">
      <c r="A43" s="306" t="s">
        <v>263</v>
      </c>
      <c r="B43" s="307" t="s">
        <v>264</v>
      </c>
      <c r="C43" s="308"/>
      <c r="D43" s="113">
        <v>5.2550952444385244</v>
      </c>
      <c r="E43" s="115">
        <v>789</v>
      </c>
      <c r="F43" s="114">
        <v>802</v>
      </c>
      <c r="G43" s="114">
        <v>813</v>
      </c>
      <c r="H43" s="114">
        <v>802</v>
      </c>
      <c r="I43" s="140">
        <v>801</v>
      </c>
      <c r="J43" s="115">
        <v>-12</v>
      </c>
      <c r="K43" s="116">
        <v>-1.4981273408239701</v>
      </c>
    </row>
    <row r="44" spans="1:11" ht="14.1" customHeight="1" x14ac:dyDescent="0.2">
      <c r="A44" s="306">
        <v>53</v>
      </c>
      <c r="B44" s="307" t="s">
        <v>265</v>
      </c>
      <c r="C44" s="308"/>
      <c r="D44" s="113">
        <v>2.6375382975889172</v>
      </c>
      <c r="E44" s="115">
        <v>396</v>
      </c>
      <c r="F44" s="114">
        <v>394</v>
      </c>
      <c r="G44" s="114">
        <v>403</v>
      </c>
      <c r="H44" s="114">
        <v>391</v>
      </c>
      <c r="I44" s="140">
        <v>340</v>
      </c>
      <c r="J44" s="115">
        <v>56</v>
      </c>
      <c r="K44" s="116">
        <v>16.470588235294116</v>
      </c>
    </row>
    <row r="45" spans="1:11" ht="14.1" customHeight="1" x14ac:dyDescent="0.2">
      <c r="A45" s="306" t="s">
        <v>266</v>
      </c>
      <c r="B45" s="307" t="s">
        <v>267</v>
      </c>
      <c r="C45" s="308"/>
      <c r="D45" s="113">
        <v>2.6042360463567338</v>
      </c>
      <c r="E45" s="115">
        <v>391</v>
      </c>
      <c r="F45" s="114">
        <v>388</v>
      </c>
      <c r="G45" s="114">
        <v>398</v>
      </c>
      <c r="H45" s="114">
        <v>385</v>
      </c>
      <c r="I45" s="140">
        <v>336</v>
      </c>
      <c r="J45" s="115">
        <v>55</v>
      </c>
      <c r="K45" s="116">
        <v>16.36904761904762</v>
      </c>
    </row>
    <row r="46" spans="1:11" ht="14.1" customHeight="1" x14ac:dyDescent="0.2">
      <c r="A46" s="306">
        <v>54</v>
      </c>
      <c r="B46" s="307" t="s">
        <v>268</v>
      </c>
      <c r="C46" s="308"/>
      <c r="D46" s="113">
        <v>13.141068336219529</v>
      </c>
      <c r="E46" s="115">
        <v>1973</v>
      </c>
      <c r="F46" s="114">
        <v>2017</v>
      </c>
      <c r="G46" s="114">
        <v>2007</v>
      </c>
      <c r="H46" s="114">
        <v>2044</v>
      </c>
      <c r="I46" s="140">
        <v>2022</v>
      </c>
      <c r="J46" s="115">
        <v>-49</v>
      </c>
      <c r="K46" s="116">
        <v>-2.4233432245301683</v>
      </c>
    </row>
    <row r="47" spans="1:11" ht="14.1" customHeight="1" x14ac:dyDescent="0.2">
      <c r="A47" s="306">
        <v>61</v>
      </c>
      <c r="B47" s="307" t="s">
        <v>269</v>
      </c>
      <c r="C47" s="308"/>
      <c r="D47" s="113">
        <v>0.73930997735446913</v>
      </c>
      <c r="E47" s="115">
        <v>111</v>
      </c>
      <c r="F47" s="114">
        <v>104</v>
      </c>
      <c r="G47" s="114">
        <v>105</v>
      </c>
      <c r="H47" s="114">
        <v>107</v>
      </c>
      <c r="I47" s="140">
        <v>109</v>
      </c>
      <c r="J47" s="115">
        <v>2</v>
      </c>
      <c r="K47" s="116">
        <v>1.834862385321101</v>
      </c>
    </row>
    <row r="48" spans="1:11" ht="14.1" customHeight="1" x14ac:dyDescent="0.2">
      <c r="A48" s="306">
        <v>62</v>
      </c>
      <c r="B48" s="307" t="s">
        <v>270</v>
      </c>
      <c r="C48" s="308"/>
      <c r="D48" s="113">
        <v>9.511122951911549</v>
      </c>
      <c r="E48" s="115">
        <v>1428</v>
      </c>
      <c r="F48" s="114">
        <v>1410</v>
      </c>
      <c r="G48" s="114">
        <v>1382</v>
      </c>
      <c r="H48" s="114">
        <v>1350</v>
      </c>
      <c r="I48" s="140">
        <v>1340</v>
      </c>
      <c r="J48" s="115">
        <v>88</v>
      </c>
      <c r="K48" s="116">
        <v>6.5671641791044779</v>
      </c>
    </row>
    <row r="49" spans="1:11" ht="14.1" customHeight="1" x14ac:dyDescent="0.2">
      <c r="A49" s="306">
        <v>63</v>
      </c>
      <c r="B49" s="307" t="s">
        <v>271</v>
      </c>
      <c r="C49" s="308"/>
      <c r="D49" s="113">
        <v>9.7908618622618881</v>
      </c>
      <c r="E49" s="115">
        <v>1470</v>
      </c>
      <c r="F49" s="114">
        <v>1744</v>
      </c>
      <c r="G49" s="114">
        <v>1709</v>
      </c>
      <c r="H49" s="114">
        <v>1775</v>
      </c>
      <c r="I49" s="140">
        <v>1685</v>
      </c>
      <c r="J49" s="115">
        <v>-215</v>
      </c>
      <c r="K49" s="116">
        <v>-12.759643916913946</v>
      </c>
    </row>
    <row r="50" spans="1:11" ht="14.1" customHeight="1" x14ac:dyDescent="0.2">
      <c r="A50" s="306" t="s">
        <v>272</v>
      </c>
      <c r="B50" s="307" t="s">
        <v>273</v>
      </c>
      <c r="C50" s="308"/>
      <c r="D50" s="113">
        <v>0.74597042760090582</v>
      </c>
      <c r="E50" s="115">
        <v>112</v>
      </c>
      <c r="F50" s="114">
        <v>124</v>
      </c>
      <c r="G50" s="114">
        <v>111</v>
      </c>
      <c r="H50" s="114">
        <v>106</v>
      </c>
      <c r="I50" s="140">
        <v>100</v>
      </c>
      <c r="J50" s="115">
        <v>12</v>
      </c>
      <c r="K50" s="116">
        <v>12</v>
      </c>
    </row>
    <row r="51" spans="1:11" ht="14.1" customHeight="1" x14ac:dyDescent="0.2">
      <c r="A51" s="306" t="s">
        <v>274</v>
      </c>
      <c r="B51" s="307" t="s">
        <v>275</v>
      </c>
      <c r="C51" s="308"/>
      <c r="D51" s="113">
        <v>8.5986412681497271</v>
      </c>
      <c r="E51" s="115">
        <v>1291</v>
      </c>
      <c r="F51" s="114">
        <v>1546</v>
      </c>
      <c r="G51" s="114">
        <v>1515</v>
      </c>
      <c r="H51" s="114">
        <v>1583</v>
      </c>
      <c r="I51" s="140">
        <v>1505</v>
      </c>
      <c r="J51" s="115">
        <v>-214</v>
      </c>
      <c r="K51" s="116">
        <v>-14.219269102990033</v>
      </c>
    </row>
    <row r="52" spans="1:11" ht="14.1" customHeight="1" x14ac:dyDescent="0.2">
      <c r="A52" s="306">
        <v>71</v>
      </c>
      <c r="B52" s="307" t="s">
        <v>276</v>
      </c>
      <c r="C52" s="308"/>
      <c r="D52" s="113">
        <v>11.695750632742774</v>
      </c>
      <c r="E52" s="115">
        <v>1756</v>
      </c>
      <c r="F52" s="114">
        <v>1790</v>
      </c>
      <c r="G52" s="114">
        <v>1819</v>
      </c>
      <c r="H52" s="114">
        <v>1837</v>
      </c>
      <c r="I52" s="140">
        <v>1808</v>
      </c>
      <c r="J52" s="115">
        <v>-52</v>
      </c>
      <c r="K52" s="116">
        <v>-2.8761061946902653</v>
      </c>
    </row>
    <row r="53" spans="1:11" ht="14.1" customHeight="1" x14ac:dyDescent="0.2">
      <c r="A53" s="306" t="s">
        <v>277</v>
      </c>
      <c r="B53" s="307" t="s">
        <v>278</v>
      </c>
      <c r="C53" s="308"/>
      <c r="D53" s="113">
        <v>1.0923138404156121</v>
      </c>
      <c r="E53" s="115">
        <v>164</v>
      </c>
      <c r="F53" s="114">
        <v>166</v>
      </c>
      <c r="G53" s="114">
        <v>196</v>
      </c>
      <c r="H53" s="114">
        <v>189</v>
      </c>
      <c r="I53" s="140">
        <v>175</v>
      </c>
      <c r="J53" s="115">
        <v>-11</v>
      </c>
      <c r="K53" s="116">
        <v>-6.2857142857142856</v>
      </c>
    </row>
    <row r="54" spans="1:11" ht="14.1" customHeight="1" x14ac:dyDescent="0.2">
      <c r="A54" s="306" t="s">
        <v>279</v>
      </c>
      <c r="B54" s="307" t="s">
        <v>280</v>
      </c>
      <c r="C54" s="308"/>
      <c r="D54" s="113">
        <v>10.376981483948315</v>
      </c>
      <c r="E54" s="115">
        <v>1558</v>
      </c>
      <c r="F54" s="114">
        <v>1587</v>
      </c>
      <c r="G54" s="114">
        <v>1586</v>
      </c>
      <c r="H54" s="114">
        <v>1609</v>
      </c>
      <c r="I54" s="140">
        <v>1601</v>
      </c>
      <c r="J54" s="115">
        <v>-43</v>
      </c>
      <c r="K54" s="116">
        <v>-2.6858213616489692</v>
      </c>
    </row>
    <row r="55" spans="1:11" ht="14.1" customHeight="1" x14ac:dyDescent="0.2">
      <c r="A55" s="306">
        <v>72</v>
      </c>
      <c r="B55" s="307" t="s">
        <v>281</v>
      </c>
      <c r="C55" s="308"/>
      <c r="D55" s="113">
        <v>1.4186759024910085</v>
      </c>
      <c r="E55" s="115">
        <v>213</v>
      </c>
      <c r="F55" s="114">
        <v>211</v>
      </c>
      <c r="G55" s="114">
        <v>206</v>
      </c>
      <c r="H55" s="114">
        <v>207</v>
      </c>
      <c r="I55" s="140">
        <v>206</v>
      </c>
      <c r="J55" s="115">
        <v>7</v>
      </c>
      <c r="K55" s="116">
        <v>3.3980582524271843</v>
      </c>
    </row>
    <row r="56" spans="1:11" ht="14.1" customHeight="1" x14ac:dyDescent="0.2">
      <c r="A56" s="306" t="s">
        <v>282</v>
      </c>
      <c r="B56" s="307" t="s">
        <v>283</v>
      </c>
      <c r="C56" s="308"/>
      <c r="D56" s="113">
        <v>0.18649260690022645</v>
      </c>
      <c r="E56" s="115">
        <v>28</v>
      </c>
      <c r="F56" s="114">
        <v>26</v>
      </c>
      <c r="G56" s="114">
        <v>29</v>
      </c>
      <c r="H56" s="114">
        <v>27</v>
      </c>
      <c r="I56" s="140">
        <v>27</v>
      </c>
      <c r="J56" s="115">
        <v>1</v>
      </c>
      <c r="K56" s="116">
        <v>3.7037037037037037</v>
      </c>
    </row>
    <row r="57" spans="1:11" ht="14.1" customHeight="1" x14ac:dyDescent="0.2">
      <c r="A57" s="306" t="s">
        <v>284</v>
      </c>
      <c r="B57" s="307" t="s">
        <v>285</v>
      </c>
      <c r="C57" s="308"/>
      <c r="D57" s="113">
        <v>0.8458771812974557</v>
      </c>
      <c r="E57" s="115">
        <v>127</v>
      </c>
      <c r="F57" s="114">
        <v>127</v>
      </c>
      <c r="G57" s="114">
        <v>120</v>
      </c>
      <c r="H57" s="114">
        <v>126</v>
      </c>
      <c r="I57" s="140">
        <v>124</v>
      </c>
      <c r="J57" s="115">
        <v>3</v>
      </c>
      <c r="K57" s="116">
        <v>2.4193548387096775</v>
      </c>
    </row>
    <row r="58" spans="1:11" ht="14.1" customHeight="1" x14ac:dyDescent="0.2">
      <c r="A58" s="306">
        <v>73</v>
      </c>
      <c r="B58" s="307" t="s">
        <v>286</v>
      </c>
      <c r="C58" s="308"/>
      <c r="D58" s="113">
        <v>0.72598907686159586</v>
      </c>
      <c r="E58" s="115">
        <v>109</v>
      </c>
      <c r="F58" s="114">
        <v>108</v>
      </c>
      <c r="G58" s="114">
        <v>109</v>
      </c>
      <c r="H58" s="114">
        <v>103</v>
      </c>
      <c r="I58" s="140">
        <v>102</v>
      </c>
      <c r="J58" s="115">
        <v>7</v>
      </c>
      <c r="K58" s="116">
        <v>6.8627450980392153</v>
      </c>
    </row>
    <row r="59" spans="1:11" ht="14.1" customHeight="1" x14ac:dyDescent="0.2">
      <c r="A59" s="306" t="s">
        <v>287</v>
      </c>
      <c r="B59" s="307" t="s">
        <v>288</v>
      </c>
      <c r="C59" s="308"/>
      <c r="D59" s="113">
        <v>0.57279872119355268</v>
      </c>
      <c r="E59" s="115">
        <v>86</v>
      </c>
      <c r="F59" s="114">
        <v>86</v>
      </c>
      <c r="G59" s="114">
        <v>83</v>
      </c>
      <c r="H59" s="114">
        <v>78</v>
      </c>
      <c r="I59" s="140">
        <v>78</v>
      </c>
      <c r="J59" s="115">
        <v>8</v>
      </c>
      <c r="K59" s="116">
        <v>10.256410256410257</v>
      </c>
    </row>
    <row r="60" spans="1:11" ht="14.1" customHeight="1" x14ac:dyDescent="0.2">
      <c r="A60" s="306">
        <v>81</v>
      </c>
      <c r="B60" s="307" t="s">
        <v>289</v>
      </c>
      <c r="C60" s="308"/>
      <c r="D60" s="113">
        <v>2.9305981084321302</v>
      </c>
      <c r="E60" s="115">
        <v>440</v>
      </c>
      <c r="F60" s="114">
        <v>454</v>
      </c>
      <c r="G60" s="114">
        <v>465</v>
      </c>
      <c r="H60" s="114">
        <v>458</v>
      </c>
      <c r="I60" s="140">
        <v>451</v>
      </c>
      <c r="J60" s="115">
        <v>-11</v>
      </c>
      <c r="K60" s="116">
        <v>-2.4390243902439024</v>
      </c>
    </row>
    <row r="61" spans="1:11" ht="14.1" customHeight="1" x14ac:dyDescent="0.2">
      <c r="A61" s="306" t="s">
        <v>290</v>
      </c>
      <c r="B61" s="307" t="s">
        <v>291</v>
      </c>
      <c r="C61" s="308"/>
      <c r="D61" s="113">
        <v>1.2188623950979087</v>
      </c>
      <c r="E61" s="115">
        <v>183</v>
      </c>
      <c r="F61" s="114">
        <v>187</v>
      </c>
      <c r="G61" s="114">
        <v>190</v>
      </c>
      <c r="H61" s="114">
        <v>195</v>
      </c>
      <c r="I61" s="140">
        <v>185</v>
      </c>
      <c r="J61" s="115">
        <v>-2</v>
      </c>
      <c r="K61" s="116">
        <v>-1.0810810810810811</v>
      </c>
    </row>
    <row r="62" spans="1:11" ht="14.1" customHeight="1" x14ac:dyDescent="0.2">
      <c r="A62" s="306" t="s">
        <v>292</v>
      </c>
      <c r="B62" s="307" t="s">
        <v>293</v>
      </c>
      <c r="C62" s="308"/>
      <c r="D62" s="113">
        <v>1.0590115891834289</v>
      </c>
      <c r="E62" s="115">
        <v>159</v>
      </c>
      <c r="F62" s="114">
        <v>159</v>
      </c>
      <c r="G62" s="114">
        <v>167</v>
      </c>
      <c r="H62" s="114">
        <v>163</v>
      </c>
      <c r="I62" s="140">
        <v>170</v>
      </c>
      <c r="J62" s="115">
        <v>-11</v>
      </c>
      <c r="K62" s="116">
        <v>-6.4705882352941178</v>
      </c>
    </row>
    <row r="63" spans="1:11" ht="14.1" customHeight="1" x14ac:dyDescent="0.2">
      <c r="A63" s="306"/>
      <c r="B63" s="307" t="s">
        <v>294</v>
      </c>
      <c r="C63" s="308"/>
      <c r="D63" s="113">
        <v>0.92580258425469564</v>
      </c>
      <c r="E63" s="115">
        <v>139</v>
      </c>
      <c r="F63" s="114">
        <v>139</v>
      </c>
      <c r="G63" s="114">
        <v>147</v>
      </c>
      <c r="H63" s="114">
        <v>144</v>
      </c>
      <c r="I63" s="140">
        <v>150</v>
      </c>
      <c r="J63" s="115">
        <v>-11</v>
      </c>
      <c r="K63" s="116">
        <v>-7.333333333333333</v>
      </c>
    </row>
    <row r="64" spans="1:11" ht="14.1" customHeight="1" x14ac:dyDescent="0.2">
      <c r="A64" s="306" t="s">
        <v>295</v>
      </c>
      <c r="B64" s="307" t="s">
        <v>296</v>
      </c>
      <c r="C64" s="308"/>
      <c r="D64" s="113">
        <v>5.3283601971493275E-2</v>
      </c>
      <c r="E64" s="115">
        <v>8</v>
      </c>
      <c r="F64" s="114">
        <v>8</v>
      </c>
      <c r="G64" s="114">
        <v>7</v>
      </c>
      <c r="H64" s="114">
        <v>8</v>
      </c>
      <c r="I64" s="140">
        <v>8</v>
      </c>
      <c r="J64" s="115">
        <v>0</v>
      </c>
      <c r="K64" s="116">
        <v>0</v>
      </c>
    </row>
    <row r="65" spans="1:11" ht="14.1" customHeight="1" x14ac:dyDescent="0.2">
      <c r="A65" s="306" t="s">
        <v>297</v>
      </c>
      <c r="B65" s="307" t="s">
        <v>298</v>
      </c>
      <c r="C65" s="308"/>
      <c r="D65" s="113">
        <v>0.38630611429332623</v>
      </c>
      <c r="E65" s="115">
        <v>58</v>
      </c>
      <c r="F65" s="114">
        <v>66</v>
      </c>
      <c r="G65" s="114">
        <v>66</v>
      </c>
      <c r="H65" s="114">
        <v>58</v>
      </c>
      <c r="I65" s="140">
        <v>55</v>
      </c>
      <c r="J65" s="115">
        <v>3</v>
      </c>
      <c r="K65" s="116">
        <v>5.4545454545454541</v>
      </c>
    </row>
    <row r="66" spans="1:11" ht="14.1" customHeight="1" x14ac:dyDescent="0.2">
      <c r="A66" s="306">
        <v>82</v>
      </c>
      <c r="B66" s="307" t="s">
        <v>299</v>
      </c>
      <c r="C66" s="308"/>
      <c r="D66" s="113">
        <v>1.6251498601305447</v>
      </c>
      <c r="E66" s="115">
        <v>244</v>
      </c>
      <c r="F66" s="114">
        <v>250</v>
      </c>
      <c r="G66" s="114">
        <v>256</v>
      </c>
      <c r="H66" s="114">
        <v>251</v>
      </c>
      <c r="I66" s="140">
        <v>245</v>
      </c>
      <c r="J66" s="115">
        <v>-1</v>
      </c>
      <c r="K66" s="116">
        <v>-0.40816326530612246</v>
      </c>
    </row>
    <row r="67" spans="1:11" ht="14.1" customHeight="1" x14ac:dyDescent="0.2">
      <c r="A67" s="306" t="s">
        <v>300</v>
      </c>
      <c r="B67" s="307" t="s">
        <v>301</v>
      </c>
      <c r="C67" s="308"/>
      <c r="D67" s="113">
        <v>0.59944052217929933</v>
      </c>
      <c r="E67" s="115">
        <v>90</v>
      </c>
      <c r="F67" s="114">
        <v>90</v>
      </c>
      <c r="G67" s="114">
        <v>95</v>
      </c>
      <c r="H67" s="114">
        <v>91</v>
      </c>
      <c r="I67" s="140">
        <v>93</v>
      </c>
      <c r="J67" s="115">
        <v>-3</v>
      </c>
      <c r="K67" s="116">
        <v>-3.225806451612903</v>
      </c>
    </row>
    <row r="68" spans="1:11" ht="14.1" customHeight="1" x14ac:dyDescent="0.2">
      <c r="A68" s="306" t="s">
        <v>302</v>
      </c>
      <c r="B68" s="307" t="s">
        <v>303</v>
      </c>
      <c r="C68" s="308"/>
      <c r="D68" s="113">
        <v>0.65938457439722931</v>
      </c>
      <c r="E68" s="115">
        <v>99</v>
      </c>
      <c r="F68" s="114">
        <v>106</v>
      </c>
      <c r="G68" s="114">
        <v>106</v>
      </c>
      <c r="H68" s="114">
        <v>103</v>
      </c>
      <c r="I68" s="140">
        <v>101</v>
      </c>
      <c r="J68" s="115">
        <v>-2</v>
      </c>
      <c r="K68" s="116">
        <v>-1.9801980198019802</v>
      </c>
    </row>
    <row r="69" spans="1:11" ht="14.1" customHeight="1" x14ac:dyDescent="0.2">
      <c r="A69" s="306">
        <v>83</v>
      </c>
      <c r="B69" s="307" t="s">
        <v>304</v>
      </c>
      <c r="C69" s="308"/>
      <c r="D69" s="113">
        <v>2.4577061409351271</v>
      </c>
      <c r="E69" s="115">
        <v>369</v>
      </c>
      <c r="F69" s="114">
        <v>366</v>
      </c>
      <c r="G69" s="114">
        <v>366</v>
      </c>
      <c r="H69" s="114">
        <v>376</v>
      </c>
      <c r="I69" s="140">
        <v>373</v>
      </c>
      <c r="J69" s="115">
        <v>-4</v>
      </c>
      <c r="K69" s="116">
        <v>-1.0723860589812333</v>
      </c>
    </row>
    <row r="70" spans="1:11" ht="14.1" customHeight="1" x14ac:dyDescent="0.2">
      <c r="A70" s="306" t="s">
        <v>305</v>
      </c>
      <c r="B70" s="307" t="s">
        <v>306</v>
      </c>
      <c r="C70" s="308"/>
      <c r="D70" s="113">
        <v>1.3387504995337685</v>
      </c>
      <c r="E70" s="115">
        <v>201</v>
      </c>
      <c r="F70" s="114">
        <v>195</v>
      </c>
      <c r="G70" s="114">
        <v>193</v>
      </c>
      <c r="H70" s="114">
        <v>206</v>
      </c>
      <c r="I70" s="140">
        <v>199</v>
      </c>
      <c r="J70" s="115">
        <v>2</v>
      </c>
      <c r="K70" s="116">
        <v>1.0050251256281406</v>
      </c>
    </row>
    <row r="71" spans="1:11" ht="14.1" customHeight="1" x14ac:dyDescent="0.2">
      <c r="A71" s="306"/>
      <c r="B71" s="307" t="s">
        <v>307</v>
      </c>
      <c r="C71" s="308"/>
      <c r="D71" s="113">
        <v>0.9391234847475689</v>
      </c>
      <c r="E71" s="115">
        <v>141</v>
      </c>
      <c r="F71" s="114">
        <v>136</v>
      </c>
      <c r="G71" s="114">
        <v>137</v>
      </c>
      <c r="H71" s="114">
        <v>149</v>
      </c>
      <c r="I71" s="140">
        <v>143</v>
      </c>
      <c r="J71" s="115">
        <v>-2</v>
      </c>
      <c r="K71" s="116">
        <v>-1.3986013986013985</v>
      </c>
    </row>
    <row r="72" spans="1:11" ht="14.1" customHeight="1" x14ac:dyDescent="0.2">
      <c r="A72" s="306">
        <v>84</v>
      </c>
      <c r="B72" s="307" t="s">
        <v>308</v>
      </c>
      <c r="C72" s="308"/>
      <c r="D72" s="113">
        <v>1.5985080591447982</v>
      </c>
      <c r="E72" s="115">
        <v>240</v>
      </c>
      <c r="F72" s="114">
        <v>239</v>
      </c>
      <c r="G72" s="114">
        <v>231</v>
      </c>
      <c r="H72" s="114">
        <v>233</v>
      </c>
      <c r="I72" s="140">
        <v>220</v>
      </c>
      <c r="J72" s="115">
        <v>20</v>
      </c>
      <c r="K72" s="116">
        <v>9.0909090909090917</v>
      </c>
    </row>
    <row r="73" spans="1:11" ht="14.1" customHeight="1" x14ac:dyDescent="0.2">
      <c r="A73" s="306" t="s">
        <v>309</v>
      </c>
      <c r="B73" s="307" t="s">
        <v>310</v>
      </c>
      <c r="C73" s="308"/>
      <c r="D73" s="113">
        <v>4.6623151725056614E-2</v>
      </c>
      <c r="E73" s="115">
        <v>7</v>
      </c>
      <c r="F73" s="114">
        <v>6</v>
      </c>
      <c r="G73" s="114">
        <v>4</v>
      </c>
      <c r="H73" s="114" t="s">
        <v>513</v>
      </c>
      <c r="I73" s="140" t="s">
        <v>513</v>
      </c>
      <c r="J73" s="115" t="s">
        <v>513</v>
      </c>
      <c r="K73" s="116" t="s">
        <v>513</v>
      </c>
    </row>
    <row r="74" spans="1:11" ht="14.1" customHeight="1" x14ac:dyDescent="0.2">
      <c r="A74" s="306" t="s">
        <v>311</v>
      </c>
      <c r="B74" s="307" t="s">
        <v>312</v>
      </c>
      <c r="C74" s="308"/>
      <c r="D74" s="113">
        <v>8.6585853203676566E-2</v>
      </c>
      <c r="E74" s="115">
        <v>13</v>
      </c>
      <c r="F74" s="114">
        <v>11</v>
      </c>
      <c r="G74" s="114">
        <v>10</v>
      </c>
      <c r="H74" s="114">
        <v>12</v>
      </c>
      <c r="I74" s="140">
        <v>11</v>
      </c>
      <c r="J74" s="115">
        <v>2</v>
      </c>
      <c r="K74" s="116">
        <v>18.181818181818183</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v>0.15319035566804315</v>
      </c>
      <c r="E76" s="115">
        <v>23</v>
      </c>
      <c r="F76" s="114">
        <v>23</v>
      </c>
      <c r="G76" s="114">
        <v>26</v>
      </c>
      <c r="H76" s="114">
        <v>25</v>
      </c>
      <c r="I76" s="140">
        <v>25</v>
      </c>
      <c r="J76" s="115">
        <v>-2</v>
      </c>
      <c r="K76" s="116">
        <v>-8</v>
      </c>
    </row>
    <row r="77" spans="1:11" ht="14.1" customHeight="1" x14ac:dyDescent="0.2">
      <c r="A77" s="306">
        <v>92</v>
      </c>
      <c r="B77" s="307" t="s">
        <v>316</v>
      </c>
      <c r="C77" s="308"/>
      <c r="D77" s="113">
        <v>0.40628746503263619</v>
      </c>
      <c r="E77" s="115">
        <v>61</v>
      </c>
      <c r="F77" s="114">
        <v>63</v>
      </c>
      <c r="G77" s="114">
        <v>58</v>
      </c>
      <c r="H77" s="114">
        <v>61</v>
      </c>
      <c r="I77" s="140">
        <v>62</v>
      </c>
      <c r="J77" s="115">
        <v>-1</v>
      </c>
      <c r="K77" s="116">
        <v>-1.6129032258064515</v>
      </c>
    </row>
    <row r="78" spans="1:11" ht="14.1" customHeight="1" x14ac:dyDescent="0.2">
      <c r="A78" s="306">
        <v>93</v>
      </c>
      <c r="B78" s="307" t="s">
        <v>317</v>
      </c>
      <c r="C78" s="308"/>
      <c r="D78" s="113">
        <v>0.16651125616091647</v>
      </c>
      <c r="E78" s="115">
        <v>25</v>
      </c>
      <c r="F78" s="114">
        <v>26</v>
      </c>
      <c r="G78" s="114">
        <v>25</v>
      </c>
      <c r="H78" s="114">
        <v>20</v>
      </c>
      <c r="I78" s="140">
        <v>20</v>
      </c>
      <c r="J78" s="115">
        <v>5</v>
      </c>
      <c r="K78" s="116">
        <v>25</v>
      </c>
    </row>
    <row r="79" spans="1:11" ht="14.1" customHeight="1" x14ac:dyDescent="0.2">
      <c r="A79" s="306">
        <v>94</v>
      </c>
      <c r="B79" s="307" t="s">
        <v>318</v>
      </c>
      <c r="C79" s="308"/>
      <c r="D79" s="113">
        <v>0.61942187291860928</v>
      </c>
      <c r="E79" s="115">
        <v>93</v>
      </c>
      <c r="F79" s="114">
        <v>103</v>
      </c>
      <c r="G79" s="114">
        <v>99</v>
      </c>
      <c r="H79" s="114">
        <v>102</v>
      </c>
      <c r="I79" s="140">
        <v>104</v>
      </c>
      <c r="J79" s="115">
        <v>-11</v>
      </c>
      <c r="K79" s="116">
        <v>-10.576923076923077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2.557612894631677</v>
      </c>
      <c r="E81" s="143">
        <v>384</v>
      </c>
      <c r="F81" s="144">
        <v>411</v>
      </c>
      <c r="G81" s="144">
        <v>411</v>
      </c>
      <c r="H81" s="144">
        <v>421</v>
      </c>
      <c r="I81" s="145">
        <v>412</v>
      </c>
      <c r="J81" s="143">
        <v>-28</v>
      </c>
      <c r="K81" s="146">
        <v>-6.7961165048543686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3450</v>
      </c>
      <c r="G12" s="536">
        <v>2919</v>
      </c>
      <c r="H12" s="536">
        <v>5251</v>
      </c>
      <c r="I12" s="536">
        <v>2907</v>
      </c>
      <c r="J12" s="537">
        <v>4014</v>
      </c>
      <c r="K12" s="538">
        <v>-564</v>
      </c>
      <c r="L12" s="349">
        <v>-14.050822122571002</v>
      </c>
    </row>
    <row r="13" spans="1:17" s="110" customFormat="1" ht="15" customHeight="1" x14ac:dyDescent="0.2">
      <c r="A13" s="350" t="s">
        <v>344</v>
      </c>
      <c r="B13" s="351" t="s">
        <v>345</v>
      </c>
      <c r="C13" s="347"/>
      <c r="D13" s="347"/>
      <c r="E13" s="348"/>
      <c r="F13" s="536">
        <v>1926</v>
      </c>
      <c r="G13" s="536">
        <v>1500</v>
      </c>
      <c r="H13" s="536">
        <v>2912</v>
      </c>
      <c r="I13" s="536">
        <v>1647</v>
      </c>
      <c r="J13" s="537">
        <v>2264</v>
      </c>
      <c r="K13" s="538">
        <v>-338</v>
      </c>
      <c r="L13" s="349">
        <v>-14.929328621908127</v>
      </c>
    </row>
    <row r="14" spans="1:17" s="110" customFormat="1" ht="22.5" customHeight="1" x14ac:dyDescent="0.2">
      <c r="A14" s="350"/>
      <c r="B14" s="351" t="s">
        <v>346</v>
      </c>
      <c r="C14" s="347"/>
      <c r="D14" s="347"/>
      <c r="E14" s="348"/>
      <c r="F14" s="536">
        <v>1524</v>
      </c>
      <c r="G14" s="536">
        <v>1419</v>
      </c>
      <c r="H14" s="536">
        <v>2339</v>
      </c>
      <c r="I14" s="536">
        <v>1260</v>
      </c>
      <c r="J14" s="537">
        <v>1750</v>
      </c>
      <c r="K14" s="538">
        <v>-226</v>
      </c>
      <c r="L14" s="349">
        <v>-12.914285714285715</v>
      </c>
    </row>
    <row r="15" spans="1:17" s="110" customFormat="1" ht="15" customHeight="1" x14ac:dyDescent="0.2">
      <c r="A15" s="350" t="s">
        <v>347</v>
      </c>
      <c r="B15" s="351" t="s">
        <v>108</v>
      </c>
      <c r="C15" s="347"/>
      <c r="D15" s="347"/>
      <c r="E15" s="348"/>
      <c r="F15" s="536">
        <v>901</v>
      </c>
      <c r="G15" s="536">
        <v>817</v>
      </c>
      <c r="H15" s="536">
        <v>2699</v>
      </c>
      <c r="I15" s="536">
        <v>697</v>
      </c>
      <c r="J15" s="537">
        <v>1031</v>
      </c>
      <c r="K15" s="538">
        <v>-130</v>
      </c>
      <c r="L15" s="349">
        <v>-12.609117361784675</v>
      </c>
    </row>
    <row r="16" spans="1:17" s="110" customFormat="1" ht="15" customHeight="1" x14ac:dyDescent="0.2">
      <c r="A16" s="350"/>
      <c r="B16" s="351" t="s">
        <v>109</v>
      </c>
      <c r="C16" s="347"/>
      <c r="D16" s="347"/>
      <c r="E16" s="348"/>
      <c r="F16" s="536">
        <v>2177</v>
      </c>
      <c r="G16" s="536">
        <v>1858</v>
      </c>
      <c r="H16" s="536">
        <v>2258</v>
      </c>
      <c r="I16" s="536">
        <v>1937</v>
      </c>
      <c r="J16" s="537">
        <v>2607</v>
      </c>
      <c r="K16" s="538">
        <v>-430</v>
      </c>
      <c r="L16" s="349">
        <v>-16.494054468738014</v>
      </c>
    </row>
    <row r="17" spans="1:12" s="110" customFormat="1" ht="15" customHeight="1" x14ac:dyDescent="0.2">
      <c r="A17" s="350"/>
      <c r="B17" s="351" t="s">
        <v>110</v>
      </c>
      <c r="C17" s="347"/>
      <c r="D17" s="347"/>
      <c r="E17" s="348"/>
      <c r="F17" s="536">
        <v>330</v>
      </c>
      <c r="G17" s="536">
        <v>220</v>
      </c>
      <c r="H17" s="536">
        <v>262</v>
      </c>
      <c r="I17" s="536">
        <v>245</v>
      </c>
      <c r="J17" s="537">
        <v>327</v>
      </c>
      <c r="K17" s="538">
        <v>3</v>
      </c>
      <c r="L17" s="349">
        <v>0.91743119266055051</v>
      </c>
    </row>
    <row r="18" spans="1:12" s="110" customFormat="1" ht="15" customHeight="1" x14ac:dyDescent="0.2">
      <c r="A18" s="350"/>
      <c r="B18" s="351" t="s">
        <v>111</v>
      </c>
      <c r="C18" s="347"/>
      <c r="D18" s="347"/>
      <c r="E18" s="348"/>
      <c r="F18" s="536">
        <v>42</v>
      </c>
      <c r="G18" s="536">
        <v>24</v>
      </c>
      <c r="H18" s="536">
        <v>32</v>
      </c>
      <c r="I18" s="536">
        <v>28</v>
      </c>
      <c r="J18" s="537">
        <v>49</v>
      </c>
      <c r="K18" s="538">
        <v>-7</v>
      </c>
      <c r="L18" s="349">
        <v>-14.285714285714286</v>
      </c>
    </row>
    <row r="19" spans="1:12" s="110" customFormat="1" ht="15" customHeight="1" x14ac:dyDescent="0.2">
      <c r="A19" s="118" t="s">
        <v>113</v>
      </c>
      <c r="B19" s="119" t="s">
        <v>181</v>
      </c>
      <c r="C19" s="347"/>
      <c r="D19" s="347"/>
      <c r="E19" s="348"/>
      <c r="F19" s="536">
        <v>2603</v>
      </c>
      <c r="G19" s="536">
        <v>2163</v>
      </c>
      <c r="H19" s="536">
        <v>4339</v>
      </c>
      <c r="I19" s="536">
        <v>2187</v>
      </c>
      <c r="J19" s="537">
        <v>3020</v>
      </c>
      <c r="K19" s="538">
        <v>-417</v>
      </c>
      <c r="L19" s="349">
        <v>-13.80794701986755</v>
      </c>
    </row>
    <row r="20" spans="1:12" s="110" customFormat="1" ht="15" customHeight="1" x14ac:dyDescent="0.2">
      <c r="A20" s="118"/>
      <c r="B20" s="119" t="s">
        <v>182</v>
      </c>
      <c r="C20" s="347"/>
      <c r="D20" s="347"/>
      <c r="E20" s="348"/>
      <c r="F20" s="536">
        <v>847</v>
      </c>
      <c r="G20" s="536">
        <v>756</v>
      </c>
      <c r="H20" s="536">
        <v>912</v>
      </c>
      <c r="I20" s="536">
        <v>720</v>
      </c>
      <c r="J20" s="537">
        <v>994</v>
      </c>
      <c r="K20" s="538">
        <v>-147</v>
      </c>
      <c r="L20" s="349">
        <v>-14.788732394366198</v>
      </c>
    </row>
    <row r="21" spans="1:12" s="110" customFormat="1" ht="15" customHeight="1" x14ac:dyDescent="0.2">
      <c r="A21" s="118" t="s">
        <v>113</v>
      </c>
      <c r="B21" s="119" t="s">
        <v>116</v>
      </c>
      <c r="C21" s="347"/>
      <c r="D21" s="347"/>
      <c r="E21" s="348"/>
      <c r="F21" s="536">
        <v>2473</v>
      </c>
      <c r="G21" s="536">
        <v>2104</v>
      </c>
      <c r="H21" s="536">
        <v>4094</v>
      </c>
      <c r="I21" s="536">
        <v>2031</v>
      </c>
      <c r="J21" s="537">
        <v>2958</v>
      </c>
      <c r="K21" s="538">
        <v>-485</v>
      </c>
      <c r="L21" s="349">
        <v>-16.396213657876945</v>
      </c>
    </row>
    <row r="22" spans="1:12" s="110" customFormat="1" ht="15" customHeight="1" x14ac:dyDescent="0.2">
      <c r="A22" s="118"/>
      <c r="B22" s="119" t="s">
        <v>117</v>
      </c>
      <c r="C22" s="347"/>
      <c r="D22" s="347"/>
      <c r="E22" s="348"/>
      <c r="F22" s="536">
        <v>976</v>
      </c>
      <c r="G22" s="536">
        <v>814</v>
      </c>
      <c r="H22" s="536">
        <v>1156</v>
      </c>
      <c r="I22" s="536">
        <v>875</v>
      </c>
      <c r="J22" s="537">
        <v>1055</v>
      </c>
      <c r="K22" s="538">
        <v>-79</v>
      </c>
      <c r="L22" s="349">
        <v>-7.4881516587677721</v>
      </c>
    </row>
    <row r="23" spans="1:12" s="110" customFormat="1" ht="15" customHeight="1" x14ac:dyDescent="0.2">
      <c r="A23" s="352" t="s">
        <v>347</v>
      </c>
      <c r="B23" s="353" t="s">
        <v>193</v>
      </c>
      <c r="C23" s="354"/>
      <c r="D23" s="354"/>
      <c r="E23" s="355"/>
      <c r="F23" s="539">
        <v>71</v>
      </c>
      <c r="G23" s="539">
        <v>210</v>
      </c>
      <c r="H23" s="539">
        <v>1243</v>
      </c>
      <c r="I23" s="539">
        <v>68</v>
      </c>
      <c r="J23" s="540">
        <v>91</v>
      </c>
      <c r="K23" s="541">
        <v>-20</v>
      </c>
      <c r="L23" s="356">
        <v>-21.978021978021978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31.5</v>
      </c>
      <c r="G25" s="542">
        <v>32.799999999999997</v>
      </c>
      <c r="H25" s="542">
        <v>37.299999999999997</v>
      </c>
      <c r="I25" s="542">
        <v>35.6</v>
      </c>
      <c r="J25" s="542">
        <v>32.6</v>
      </c>
      <c r="K25" s="543" t="s">
        <v>349</v>
      </c>
      <c r="L25" s="364">
        <v>-1.1000000000000014</v>
      </c>
    </row>
    <row r="26" spans="1:12" s="110" customFormat="1" ht="15" customHeight="1" x14ac:dyDescent="0.2">
      <c r="A26" s="365" t="s">
        <v>105</v>
      </c>
      <c r="B26" s="366" t="s">
        <v>345</v>
      </c>
      <c r="C26" s="362"/>
      <c r="D26" s="362"/>
      <c r="E26" s="363"/>
      <c r="F26" s="542">
        <v>27.8</v>
      </c>
      <c r="G26" s="542">
        <v>27.1</v>
      </c>
      <c r="H26" s="542">
        <v>32.5</v>
      </c>
      <c r="I26" s="542">
        <v>29.9</v>
      </c>
      <c r="J26" s="544">
        <v>27.6</v>
      </c>
      <c r="K26" s="543" t="s">
        <v>349</v>
      </c>
      <c r="L26" s="364">
        <v>0.19999999999999929</v>
      </c>
    </row>
    <row r="27" spans="1:12" s="110" customFormat="1" ht="15" customHeight="1" x14ac:dyDescent="0.2">
      <c r="A27" s="365"/>
      <c r="B27" s="366" t="s">
        <v>346</v>
      </c>
      <c r="C27" s="362"/>
      <c r="D27" s="362"/>
      <c r="E27" s="363"/>
      <c r="F27" s="542">
        <v>36.200000000000003</v>
      </c>
      <c r="G27" s="542">
        <v>38.9</v>
      </c>
      <c r="H27" s="542">
        <v>43.1</v>
      </c>
      <c r="I27" s="542">
        <v>43.1</v>
      </c>
      <c r="J27" s="542">
        <v>39.1</v>
      </c>
      <c r="K27" s="543" t="s">
        <v>349</v>
      </c>
      <c r="L27" s="364">
        <v>-2.8999999999999986</v>
      </c>
    </row>
    <row r="28" spans="1:12" s="110" customFormat="1" ht="15" customHeight="1" x14ac:dyDescent="0.2">
      <c r="A28" s="365" t="s">
        <v>113</v>
      </c>
      <c r="B28" s="366" t="s">
        <v>108</v>
      </c>
      <c r="C28" s="362"/>
      <c r="D28" s="362"/>
      <c r="E28" s="363"/>
      <c r="F28" s="542">
        <v>45.9</v>
      </c>
      <c r="G28" s="542">
        <v>48</v>
      </c>
      <c r="H28" s="542">
        <v>50.9</v>
      </c>
      <c r="I28" s="542">
        <v>47.4</v>
      </c>
      <c r="J28" s="542">
        <v>43.4</v>
      </c>
      <c r="K28" s="543" t="s">
        <v>349</v>
      </c>
      <c r="L28" s="364">
        <v>2.5</v>
      </c>
    </row>
    <row r="29" spans="1:12" s="110" customFormat="1" ht="11.25" x14ac:dyDescent="0.2">
      <c r="A29" s="365"/>
      <c r="B29" s="366" t="s">
        <v>109</v>
      </c>
      <c r="C29" s="362"/>
      <c r="D29" s="362"/>
      <c r="E29" s="363"/>
      <c r="F29" s="542">
        <v>27.4</v>
      </c>
      <c r="G29" s="542">
        <v>28.5</v>
      </c>
      <c r="H29" s="542">
        <v>29.2</v>
      </c>
      <c r="I29" s="542">
        <v>32.4</v>
      </c>
      <c r="J29" s="544">
        <v>30.1</v>
      </c>
      <c r="K29" s="543" t="s">
        <v>349</v>
      </c>
      <c r="L29" s="364">
        <v>-2.7000000000000028</v>
      </c>
    </row>
    <row r="30" spans="1:12" s="110" customFormat="1" ht="15" customHeight="1" x14ac:dyDescent="0.2">
      <c r="A30" s="365"/>
      <c r="B30" s="366" t="s">
        <v>110</v>
      </c>
      <c r="C30" s="362"/>
      <c r="D30" s="362"/>
      <c r="E30" s="363"/>
      <c r="F30" s="542">
        <v>23.3</v>
      </c>
      <c r="G30" s="542">
        <v>24.5</v>
      </c>
      <c r="H30" s="542">
        <v>30.2</v>
      </c>
      <c r="I30" s="542">
        <v>32.799999999999997</v>
      </c>
      <c r="J30" s="542">
        <v>22.4</v>
      </c>
      <c r="K30" s="543" t="s">
        <v>349</v>
      </c>
      <c r="L30" s="364">
        <v>0.90000000000000213</v>
      </c>
    </row>
    <row r="31" spans="1:12" s="110" customFormat="1" ht="15" customHeight="1" x14ac:dyDescent="0.2">
      <c r="A31" s="365"/>
      <c r="B31" s="366" t="s">
        <v>111</v>
      </c>
      <c r="C31" s="362"/>
      <c r="D31" s="362"/>
      <c r="E31" s="363"/>
      <c r="F31" s="542">
        <v>26.2</v>
      </c>
      <c r="G31" s="542">
        <v>45.8</v>
      </c>
      <c r="H31" s="542">
        <v>56.2</v>
      </c>
      <c r="I31" s="542">
        <v>10.7</v>
      </c>
      <c r="J31" s="542">
        <v>26.5</v>
      </c>
      <c r="K31" s="543" t="s">
        <v>349</v>
      </c>
      <c r="L31" s="364">
        <v>-0.30000000000000071</v>
      </c>
    </row>
    <row r="32" spans="1:12" s="110" customFormat="1" ht="15" customHeight="1" x14ac:dyDescent="0.2">
      <c r="A32" s="367" t="s">
        <v>113</v>
      </c>
      <c r="B32" s="368" t="s">
        <v>181</v>
      </c>
      <c r="C32" s="362"/>
      <c r="D32" s="362"/>
      <c r="E32" s="363"/>
      <c r="F32" s="542">
        <v>30.1</v>
      </c>
      <c r="G32" s="542">
        <v>30.7</v>
      </c>
      <c r="H32" s="542">
        <v>35.6</v>
      </c>
      <c r="I32" s="542">
        <v>34.200000000000003</v>
      </c>
      <c r="J32" s="544">
        <v>32.799999999999997</v>
      </c>
      <c r="K32" s="543" t="s">
        <v>349</v>
      </c>
      <c r="L32" s="364">
        <v>-2.6999999999999957</v>
      </c>
    </row>
    <row r="33" spans="1:12" s="110" customFormat="1" ht="15" customHeight="1" x14ac:dyDescent="0.2">
      <c r="A33" s="367"/>
      <c r="B33" s="368" t="s">
        <v>182</v>
      </c>
      <c r="C33" s="362"/>
      <c r="D33" s="362"/>
      <c r="E33" s="363"/>
      <c r="F33" s="542">
        <v>35.6</v>
      </c>
      <c r="G33" s="542">
        <v>38.200000000000003</v>
      </c>
      <c r="H33" s="542">
        <v>43</v>
      </c>
      <c r="I33" s="542">
        <v>39.6</v>
      </c>
      <c r="J33" s="542">
        <v>31.9</v>
      </c>
      <c r="K33" s="543" t="s">
        <v>349</v>
      </c>
      <c r="L33" s="364">
        <v>3.7000000000000028</v>
      </c>
    </row>
    <row r="34" spans="1:12" s="369" customFormat="1" ht="15" customHeight="1" x14ac:dyDescent="0.2">
      <c r="A34" s="367" t="s">
        <v>113</v>
      </c>
      <c r="B34" s="368" t="s">
        <v>116</v>
      </c>
      <c r="C34" s="362"/>
      <c r="D34" s="362"/>
      <c r="E34" s="363"/>
      <c r="F34" s="542">
        <v>27.7</v>
      </c>
      <c r="G34" s="542">
        <v>30.7</v>
      </c>
      <c r="H34" s="542">
        <v>35.9</v>
      </c>
      <c r="I34" s="542">
        <v>32.700000000000003</v>
      </c>
      <c r="J34" s="542">
        <v>27.9</v>
      </c>
      <c r="K34" s="543" t="s">
        <v>349</v>
      </c>
      <c r="L34" s="364">
        <v>-0.19999999999999929</v>
      </c>
    </row>
    <row r="35" spans="1:12" s="369" customFormat="1" ht="11.25" x14ac:dyDescent="0.2">
      <c r="A35" s="370"/>
      <c r="B35" s="371" t="s">
        <v>117</v>
      </c>
      <c r="C35" s="372"/>
      <c r="D35" s="372"/>
      <c r="E35" s="373"/>
      <c r="F35" s="545">
        <v>40.700000000000003</v>
      </c>
      <c r="G35" s="545">
        <v>38.1</v>
      </c>
      <c r="H35" s="545">
        <v>41.5</v>
      </c>
      <c r="I35" s="545">
        <v>42.2</v>
      </c>
      <c r="J35" s="546">
        <v>45.5</v>
      </c>
      <c r="K35" s="547" t="s">
        <v>349</v>
      </c>
      <c r="L35" s="374">
        <v>-4.7999999999999972</v>
      </c>
    </row>
    <row r="36" spans="1:12" s="369" customFormat="1" ht="15.95" customHeight="1" x14ac:dyDescent="0.2">
      <c r="A36" s="375" t="s">
        <v>350</v>
      </c>
      <c r="B36" s="376"/>
      <c r="C36" s="377"/>
      <c r="D36" s="376"/>
      <c r="E36" s="378"/>
      <c r="F36" s="548">
        <v>3354</v>
      </c>
      <c r="G36" s="548">
        <v>2678</v>
      </c>
      <c r="H36" s="548">
        <v>3811</v>
      </c>
      <c r="I36" s="548">
        <v>2819</v>
      </c>
      <c r="J36" s="548">
        <v>3892</v>
      </c>
      <c r="K36" s="549">
        <v>-538</v>
      </c>
      <c r="L36" s="380">
        <v>-13.823227132579651</v>
      </c>
    </row>
    <row r="37" spans="1:12" s="369" customFormat="1" ht="15.95" customHeight="1" x14ac:dyDescent="0.2">
      <c r="A37" s="381"/>
      <c r="B37" s="382" t="s">
        <v>113</v>
      </c>
      <c r="C37" s="382" t="s">
        <v>351</v>
      </c>
      <c r="D37" s="382"/>
      <c r="E37" s="383"/>
      <c r="F37" s="548">
        <v>1056</v>
      </c>
      <c r="G37" s="548">
        <v>878</v>
      </c>
      <c r="H37" s="548">
        <v>1423</v>
      </c>
      <c r="I37" s="548">
        <v>1003</v>
      </c>
      <c r="J37" s="548">
        <v>1268</v>
      </c>
      <c r="K37" s="549">
        <v>-212</v>
      </c>
      <c r="L37" s="380">
        <v>-16.719242902208201</v>
      </c>
    </row>
    <row r="38" spans="1:12" s="369" customFormat="1" ht="15.95" customHeight="1" x14ac:dyDescent="0.2">
      <c r="A38" s="381"/>
      <c r="B38" s="384" t="s">
        <v>105</v>
      </c>
      <c r="C38" s="384" t="s">
        <v>106</v>
      </c>
      <c r="D38" s="385"/>
      <c r="E38" s="383"/>
      <c r="F38" s="548">
        <v>1877</v>
      </c>
      <c r="G38" s="548">
        <v>1385</v>
      </c>
      <c r="H38" s="548">
        <v>2079</v>
      </c>
      <c r="I38" s="548">
        <v>1609</v>
      </c>
      <c r="J38" s="550">
        <v>2205</v>
      </c>
      <c r="K38" s="549">
        <v>-328</v>
      </c>
      <c r="L38" s="380">
        <v>-14.875283446712018</v>
      </c>
    </row>
    <row r="39" spans="1:12" s="369" customFormat="1" ht="15.95" customHeight="1" x14ac:dyDescent="0.2">
      <c r="A39" s="381"/>
      <c r="B39" s="385"/>
      <c r="C39" s="382" t="s">
        <v>352</v>
      </c>
      <c r="D39" s="385"/>
      <c r="E39" s="383"/>
      <c r="F39" s="548">
        <v>522</v>
      </c>
      <c r="G39" s="548">
        <v>375</v>
      </c>
      <c r="H39" s="548">
        <v>676</v>
      </c>
      <c r="I39" s="548">
        <v>481</v>
      </c>
      <c r="J39" s="548">
        <v>609</v>
      </c>
      <c r="K39" s="549">
        <v>-87</v>
      </c>
      <c r="L39" s="380">
        <v>-14.285714285714286</v>
      </c>
    </row>
    <row r="40" spans="1:12" s="369" customFormat="1" ht="15.95" customHeight="1" x14ac:dyDescent="0.2">
      <c r="A40" s="381"/>
      <c r="B40" s="384"/>
      <c r="C40" s="384" t="s">
        <v>107</v>
      </c>
      <c r="D40" s="385"/>
      <c r="E40" s="383"/>
      <c r="F40" s="548">
        <v>1477</v>
      </c>
      <c r="G40" s="548">
        <v>1293</v>
      </c>
      <c r="H40" s="548">
        <v>1732</v>
      </c>
      <c r="I40" s="548">
        <v>1210</v>
      </c>
      <c r="J40" s="548">
        <v>1687</v>
      </c>
      <c r="K40" s="549">
        <v>-210</v>
      </c>
      <c r="L40" s="380">
        <v>-12.448132780082988</v>
      </c>
    </row>
    <row r="41" spans="1:12" s="369" customFormat="1" ht="24" customHeight="1" x14ac:dyDescent="0.2">
      <c r="A41" s="381"/>
      <c r="B41" s="385"/>
      <c r="C41" s="382" t="s">
        <v>352</v>
      </c>
      <c r="D41" s="385"/>
      <c r="E41" s="383"/>
      <c r="F41" s="548">
        <v>534</v>
      </c>
      <c r="G41" s="548">
        <v>503</v>
      </c>
      <c r="H41" s="548">
        <v>747</v>
      </c>
      <c r="I41" s="548">
        <v>522</v>
      </c>
      <c r="J41" s="550">
        <v>659</v>
      </c>
      <c r="K41" s="549">
        <v>-125</v>
      </c>
      <c r="L41" s="380">
        <v>-18.96813353566009</v>
      </c>
    </row>
    <row r="42" spans="1:12" s="110" customFormat="1" ht="15" customHeight="1" x14ac:dyDescent="0.2">
      <c r="A42" s="381"/>
      <c r="B42" s="384" t="s">
        <v>113</v>
      </c>
      <c r="C42" s="384" t="s">
        <v>353</v>
      </c>
      <c r="D42" s="385"/>
      <c r="E42" s="383"/>
      <c r="F42" s="548">
        <v>814</v>
      </c>
      <c r="G42" s="548">
        <v>610</v>
      </c>
      <c r="H42" s="548">
        <v>1372</v>
      </c>
      <c r="I42" s="548">
        <v>633</v>
      </c>
      <c r="J42" s="548">
        <v>924</v>
      </c>
      <c r="K42" s="549">
        <v>-110</v>
      </c>
      <c r="L42" s="380">
        <v>-11.904761904761905</v>
      </c>
    </row>
    <row r="43" spans="1:12" s="110" customFormat="1" ht="15" customHeight="1" x14ac:dyDescent="0.2">
      <c r="A43" s="381"/>
      <c r="B43" s="385"/>
      <c r="C43" s="382" t="s">
        <v>352</v>
      </c>
      <c r="D43" s="385"/>
      <c r="E43" s="383"/>
      <c r="F43" s="548">
        <v>374</v>
      </c>
      <c r="G43" s="548">
        <v>293</v>
      </c>
      <c r="H43" s="548">
        <v>699</v>
      </c>
      <c r="I43" s="548">
        <v>300</v>
      </c>
      <c r="J43" s="548">
        <v>401</v>
      </c>
      <c r="K43" s="549">
        <v>-27</v>
      </c>
      <c r="L43" s="380">
        <v>-6.7331670822942646</v>
      </c>
    </row>
    <row r="44" spans="1:12" s="110" customFormat="1" ht="15" customHeight="1" x14ac:dyDescent="0.2">
      <c r="A44" s="381"/>
      <c r="B44" s="384"/>
      <c r="C44" s="366" t="s">
        <v>109</v>
      </c>
      <c r="D44" s="385"/>
      <c r="E44" s="383"/>
      <c r="F44" s="548">
        <v>2168</v>
      </c>
      <c r="G44" s="548">
        <v>1824</v>
      </c>
      <c r="H44" s="548">
        <v>2145</v>
      </c>
      <c r="I44" s="548">
        <v>1914</v>
      </c>
      <c r="J44" s="550">
        <v>2593</v>
      </c>
      <c r="K44" s="549">
        <v>-425</v>
      </c>
      <c r="L44" s="380">
        <v>-16.390281527188584</v>
      </c>
    </row>
    <row r="45" spans="1:12" s="110" customFormat="1" ht="15" customHeight="1" x14ac:dyDescent="0.2">
      <c r="A45" s="381"/>
      <c r="B45" s="385"/>
      <c r="C45" s="382" t="s">
        <v>352</v>
      </c>
      <c r="D45" s="385"/>
      <c r="E45" s="383"/>
      <c r="F45" s="548">
        <v>594</v>
      </c>
      <c r="G45" s="548">
        <v>520</v>
      </c>
      <c r="H45" s="548">
        <v>627</v>
      </c>
      <c r="I45" s="548">
        <v>620</v>
      </c>
      <c r="J45" s="548">
        <v>781</v>
      </c>
      <c r="K45" s="549">
        <v>-187</v>
      </c>
      <c r="L45" s="380">
        <v>-23.943661971830984</v>
      </c>
    </row>
    <row r="46" spans="1:12" s="110" customFormat="1" ht="15" customHeight="1" x14ac:dyDescent="0.2">
      <c r="A46" s="381"/>
      <c r="B46" s="384"/>
      <c r="C46" s="366" t="s">
        <v>110</v>
      </c>
      <c r="D46" s="385"/>
      <c r="E46" s="383"/>
      <c r="F46" s="548">
        <v>330</v>
      </c>
      <c r="G46" s="548">
        <v>220</v>
      </c>
      <c r="H46" s="548">
        <v>262</v>
      </c>
      <c r="I46" s="548">
        <v>244</v>
      </c>
      <c r="J46" s="548">
        <v>326</v>
      </c>
      <c r="K46" s="549">
        <v>4</v>
      </c>
      <c r="L46" s="380">
        <v>1.2269938650306749</v>
      </c>
    </row>
    <row r="47" spans="1:12" s="110" customFormat="1" ht="15" customHeight="1" x14ac:dyDescent="0.2">
      <c r="A47" s="381"/>
      <c r="B47" s="385"/>
      <c r="C47" s="382" t="s">
        <v>352</v>
      </c>
      <c r="D47" s="385"/>
      <c r="E47" s="383"/>
      <c r="F47" s="548">
        <v>77</v>
      </c>
      <c r="G47" s="548">
        <v>54</v>
      </c>
      <c r="H47" s="548">
        <v>79</v>
      </c>
      <c r="I47" s="548">
        <v>80</v>
      </c>
      <c r="J47" s="550">
        <v>73</v>
      </c>
      <c r="K47" s="549">
        <v>4</v>
      </c>
      <c r="L47" s="380">
        <v>5.4794520547945202</v>
      </c>
    </row>
    <row r="48" spans="1:12" s="110" customFormat="1" ht="15" customHeight="1" x14ac:dyDescent="0.2">
      <c r="A48" s="381"/>
      <c r="B48" s="385"/>
      <c r="C48" s="366" t="s">
        <v>111</v>
      </c>
      <c r="D48" s="386"/>
      <c r="E48" s="387"/>
      <c r="F48" s="548">
        <v>42</v>
      </c>
      <c r="G48" s="548">
        <v>24</v>
      </c>
      <c r="H48" s="548">
        <v>32</v>
      </c>
      <c r="I48" s="548">
        <v>28</v>
      </c>
      <c r="J48" s="548">
        <v>49</v>
      </c>
      <c r="K48" s="549">
        <v>-7</v>
      </c>
      <c r="L48" s="380">
        <v>-14.285714285714286</v>
      </c>
    </row>
    <row r="49" spans="1:12" s="110" customFormat="1" ht="15" customHeight="1" x14ac:dyDescent="0.2">
      <c r="A49" s="381"/>
      <c r="B49" s="385"/>
      <c r="C49" s="382" t="s">
        <v>352</v>
      </c>
      <c r="D49" s="385"/>
      <c r="E49" s="383"/>
      <c r="F49" s="548">
        <v>11</v>
      </c>
      <c r="G49" s="548">
        <v>11</v>
      </c>
      <c r="H49" s="548">
        <v>18</v>
      </c>
      <c r="I49" s="548">
        <v>3</v>
      </c>
      <c r="J49" s="548">
        <v>13</v>
      </c>
      <c r="K49" s="549">
        <v>-2</v>
      </c>
      <c r="L49" s="380">
        <v>-15.384615384615385</v>
      </c>
    </row>
    <row r="50" spans="1:12" s="110" customFormat="1" ht="15" customHeight="1" x14ac:dyDescent="0.2">
      <c r="A50" s="381"/>
      <c r="B50" s="384" t="s">
        <v>113</v>
      </c>
      <c r="C50" s="382" t="s">
        <v>181</v>
      </c>
      <c r="D50" s="385"/>
      <c r="E50" s="383"/>
      <c r="F50" s="548">
        <v>2512</v>
      </c>
      <c r="G50" s="548">
        <v>1929</v>
      </c>
      <c r="H50" s="548">
        <v>2927</v>
      </c>
      <c r="I50" s="548">
        <v>2106</v>
      </c>
      <c r="J50" s="550">
        <v>2904</v>
      </c>
      <c r="K50" s="549">
        <v>-392</v>
      </c>
      <c r="L50" s="380">
        <v>-13.49862258953168</v>
      </c>
    </row>
    <row r="51" spans="1:12" s="110" customFormat="1" ht="15" customHeight="1" x14ac:dyDescent="0.2">
      <c r="A51" s="381"/>
      <c r="B51" s="385"/>
      <c r="C51" s="382" t="s">
        <v>352</v>
      </c>
      <c r="D51" s="385"/>
      <c r="E51" s="383"/>
      <c r="F51" s="548">
        <v>756</v>
      </c>
      <c r="G51" s="548">
        <v>592</v>
      </c>
      <c r="H51" s="548">
        <v>1043</v>
      </c>
      <c r="I51" s="548">
        <v>721</v>
      </c>
      <c r="J51" s="548">
        <v>953</v>
      </c>
      <c r="K51" s="549">
        <v>-197</v>
      </c>
      <c r="L51" s="380">
        <v>-20.671563483735572</v>
      </c>
    </row>
    <row r="52" spans="1:12" s="110" customFormat="1" ht="15" customHeight="1" x14ac:dyDescent="0.2">
      <c r="A52" s="381"/>
      <c r="B52" s="384"/>
      <c r="C52" s="382" t="s">
        <v>182</v>
      </c>
      <c r="D52" s="385"/>
      <c r="E52" s="383"/>
      <c r="F52" s="548">
        <v>842</v>
      </c>
      <c r="G52" s="548">
        <v>749</v>
      </c>
      <c r="H52" s="548">
        <v>884</v>
      </c>
      <c r="I52" s="548">
        <v>713</v>
      </c>
      <c r="J52" s="548">
        <v>988</v>
      </c>
      <c r="K52" s="549">
        <v>-146</v>
      </c>
      <c r="L52" s="380">
        <v>-14.777327935222672</v>
      </c>
    </row>
    <row r="53" spans="1:12" s="269" customFormat="1" ht="11.25" customHeight="1" x14ac:dyDescent="0.2">
      <c r="A53" s="381"/>
      <c r="B53" s="385"/>
      <c r="C53" s="382" t="s">
        <v>352</v>
      </c>
      <c r="D53" s="385"/>
      <c r="E53" s="383"/>
      <c r="F53" s="548">
        <v>300</v>
      </c>
      <c r="G53" s="548">
        <v>286</v>
      </c>
      <c r="H53" s="548">
        <v>380</v>
      </c>
      <c r="I53" s="548">
        <v>282</v>
      </c>
      <c r="J53" s="550">
        <v>315</v>
      </c>
      <c r="K53" s="549">
        <v>-15</v>
      </c>
      <c r="L53" s="380">
        <v>-4.7619047619047619</v>
      </c>
    </row>
    <row r="54" spans="1:12" s="151" customFormat="1" ht="12.75" customHeight="1" x14ac:dyDescent="0.2">
      <c r="A54" s="381"/>
      <c r="B54" s="384" t="s">
        <v>113</v>
      </c>
      <c r="C54" s="384" t="s">
        <v>116</v>
      </c>
      <c r="D54" s="385"/>
      <c r="E54" s="383"/>
      <c r="F54" s="548">
        <v>2393</v>
      </c>
      <c r="G54" s="548">
        <v>1921</v>
      </c>
      <c r="H54" s="548">
        <v>2827</v>
      </c>
      <c r="I54" s="548">
        <v>1965</v>
      </c>
      <c r="J54" s="548">
        <v>2855</v>
      </c>
      <c r="K54" s="549">
        <v>-462</v>
      </c>
      <c r="L54" s="380">
        <v>-16.182136602451838</v>
      </c>
    </row>
    <row r="55" spans="1:12" ht="11.25" x14ac:dyDescent="0.2">
      <c r="A55" s="381"/>
      <c r="B55" s="385"/>
      <c r="C55" s="382" t="s">
        <v>352</v>
      </c>
      <c r="D55" s="385"/>
      <c r="E55" s="383"/>
      <c r="F55" s="548">
        <v>664</v>
      </c>
      <c r="G55" s="548">
        <v>589</v>
      </c>
      <c r="H55" s="548">
        <v>1015</v>
      </c>
      <c r="I55" s="548">
        <v>643</v>
      </c>
      <c r="J55" s="548">
        <v>797</v>
      </c>
      <c r="K55" s="549">
        <v>-133</v>
      </c>
      <c r="L55" s="380">
        <v>-16.687578419071517</v>
      </c>
    </row>
    <row r="56" spans="1:12" ht="14.25" customHeight="1" x14ac:dyDescent="0.2">
      <c r="A56" s="381"/>
      <c r="B56" s="385"/>
      <c r="C56" s="384" t="s">
        <v>117</v>
      </c>
      <c r="D56" s="385"/>
      <c r="E56" s="383"/>
      <c r="F56" s="548">
        <v>960</v>
      </c>
      <c r="G56" s="548">
        <v>756</v>
      </c>
      <c r="H56" s="548">
        <v>984</v>
      </c>
      <c r="I56" s="548">
        <v>853</v>
      </c>
      <c r="J56" s="548">
        <v>1036</v>
      </c>
      <c r="K56" s="549">
        <v>-76</v>
      </c>
      <c r="L56" s="380">
        <v>-7.3359073359073363</v>
      </c>
    </row>
    <row r="57" spans="1:12" ht="18.75" customHeight="1" x14ac:dyDescent="0.2">
      <c r="A57" s="388"/>
      <c r="B57" s="389"/>
      <c r="C57" s="390" t="s">
        <v>352</v>
      </c>
      <c r="D57" s="389"/>
      <c r="E57" s="391"/>
      <c r="F57" s="551">
        <v>391</v>
      </c>
      <c r="G57" s="552">
        <v>288</v>
      </c>
      <c r="H57" s="552">
        <v>408</v>
      </c>
      <c r="I57" s="552">
        <v>360</v>
      </c>
      <c r="J57" s="552">
        <v>471</v>
      </c>
      <c r="K57" s="553">
        <f t="shared" ref="K57" si="0">IF(OR(F57=".",J57=".")=TRUE,".",IF(OR(F57="*",J57="*")=TRUE,"*",IF(AND(F57="-",J57="-")=TRUE,"-",IF(AND(ISNUMBER(J57),ISNUMBER(F57))=TRUE,IF(F57-J57=0,0,F57-J57),IF(ISNUMBER(F57)=TRUE,F57,-J57)))))</f>
        <v>-80</v>
      </c>
      <c r="L57" s="392">
        <f t="shared" ref="L57" si="1">IF(K57 =".",".",IF(K57 ="*","*",IF(K57="-","-",IF(K57=0,0,IF(OR(J57="-",J57=".",F57="-",F57=".")=TRUE,"X",IF(J57=0,"0,0",IF(ABS(K57*100/J57)&gt;250,".X",(K57*100/J57))))))))</f>
        <v>-16.985138004246284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3450</v>
      </c>
      <c r="E11" s="114">
        <v>2919</v>
      </c>
      <c r="F11" s="114">
        <v>5251</v>
      </c>
      <c r="G11" s="114">
        <v>2907</v>
      </c>
      <c r="H11" s="140">
        <v>4014</v>
      </c>
      <c r="I11" s="115">
        <v>-564</v>
      </c>
      <c r="J11" s="116">
        <v>-14.050822122571002</v>
      </c>
    </row>
    <row r="12" spans="1:15" s="110" customFormat="1" ht="24.95" customHeight="1" x14ac:dyDescent="0.2">
      <c r="A12" s="193" t="s">
        <v>132</v>
      </c>
      <c r="B12" s="194" t="s">
        <v>133</v>
      </c>
      <c r="C12" s="113">
        <v>1.1594202898550725</v>
      </c>
      <c r="D12" s="115">
        <v>40</v>
      </c>
      <c r="E12" s="114">
        <v>9</v>
      </c>
      <c r="F12" s="114">
        <v>32</v>
      </c>
      <c r="G12" s="114">
        <v>18</v>
      </c>
      <c r="H12" s="140">
        <v>47</v>
      </c>
      <c r="I12" s="115">
        <v>-7</v>
      </c>
      <c r="J12" s="116">
        <v>-14.893617021276595</v>
      </c>
    </row>
    <row r="13" spans="1:15" s="110" customFormat="1" ht="24.95" customHeight="1" x14ac:dyDescent="0.2">
      <c r="A13" s="193" t="s">
        <v>134</v>
      </c>
      <c r="B13" s="199" t="s">
        <v>214</v>
      </c>
      <c r="C13" s="113">
        <v>1.1594202898550725</v>
      </c>
      <c r="D13" s="115">
        <v>40</v>
      </c>
      <c r="E13" s="114">
        <v>21</v>
      </c>
      <c r="F13" s="114">
        <v>68</v>
      </c>
      <c r="G13" s="114">
        <v>50</v>
      </c>
      <c r="H13" s="140">
        <v>44</v>
      </c>
      <c r="I13" s="115">
        <v>-4</v>
      </c>
      <c r="J13" s="116">
        <v>-9.0909090909090917</v>
      </c>
    </row>
    <row r="14" spans="1:15" s="287" customFormat="1" ht="24.95" customHeight="1" x14ac:dyDescent="0.2">
      <c r="A14" s="193" t="s">
        <v>215</v>
      </c>
      <c r="B14" s="199" t="s">
        <v>137</v>
      </c>
      <c r="C14" s="113">
        <v>28.985507246376812</v>
      </c>
      <c r="D14" s="115">
        <v>1000</v>
      </c>
      <c r="E14" s="114">
        <v>734</v>
      </c>
      <c r="F14" s="114">
        <v>1676</v>
      </c>
      <c r="G14" s="114">
        <v>727</v>
      </c>
      <c r="H14" s="140">
        <v>1387</v>
      </c>
      <c r="I14" s="115">
        <v>-387</v>
      </c>
      <c r="J14" s="116">
        <v>-27.901946647440518</v>
      </c>
      <c r="K14" s="110"/>
      <c r="L14" s="110"/>
      <c r="M14" s="110"/>
      <c r="N14" s="110"/>
      <c r="O14" s="110"/>
    </row>
    <row r="15" spans="1:15" s="110" customFormat="1" ht="24.95" customHeight="1" x14ac:dyDescent="0.2">
      <c r="A15" s="193" t="s">
        <v>216</v>
      </c>
      <c r="B15" s="199" t="s">
        <v>217</v>
      </c>
      <c r="C15" s="113">
        <v>5.27536231884058</v>
      </c>
      <c r="D15" s="115">
        <v>182</v>
      </c>
      <c r="E15" s="114">
        <v>85</v>
      </c>
      <c r="F15" s="114">
        <v>114</v>
      </c>
      <c r="G15" s="114">
        <v>72</v>
      </c>
      <c r="H15" s="140">
        <v>80</v>
      </c>
      <c r="I15" s="115">
        <v>102</v>
      </c>
      <c r="J15" s="116">
        <v>127.5</v>
      </c>
    </row>
    <row r="16" spans="1:15" s="287" customFormat="1" ht="24.95" customHeight="1" x14ac:dyDescent="0.2">
      <c r="A16" s="193" t="s">
        <v>218</v>
      </c>
      <c r="B16" s="199" t="s">
        <v>141</v>
      </c>
      <c r="C16" s="113">
        <v>20.927536231884059</v>
      </c>
      <c r="D16" s="115">
        <v>722</v>
      </c>
      <c r="E16" s="114">
        <v>593</v>
      </c>
      <c r="F16" s="114">
        <v>1380</v>
      </c>
      <c r="G16" s="114">
        <v>575</v>
      </c>
      <c r="H16" s="140">
        <v>1201</v>
      </c>
      <c r="I16" s="115">
        <v>-479</v>
      </c>
      <c r="J16" s="116">
        <v>-39.883430474604495</v>
      </c>
      <c r="K16" s="110"/>
      <c r="L16" s="110"/>
      <c r="M16" s="110"/>
      <c r="N16" s="110"/>
      <c r="O16" s="110"/>
    </row>
    <row r="17" spans="1:15" s="110" customFormat="1" ht="24.95" customHeight="1" x14ac:dyDescent="0.2">
      <c r="A17" s="193" t="s">
        <v>142</v>
      </c>
      <c r="B17" s="199" t="s">
        <v>220</v>
      </c>
      <c r="C17" s="113">
        <v>2.7826086956521738</v>
      </c>
      <c r="D17" s="115">
        <v>96</v>
      </c>
      <c r="E17" s="114">
        <v>56</v>
      </c>
      <c r="F17" s="114">
        <v>182</v>
      </c>
      <c r="G17" s="114">
        <v>80</v>
      </c>
      <c r="H17" s="140">
        <v>106</v>
      </c>
      <c r="I17" s="115">
        <v>-10</v>
      </c>
      <c r="J17" s="116">
        <v>-9.433962264150944</v>
      </c>
    </row>
    <row r="18" spans="1:15" s="287" customFormat="1" ht="24.95" customHeight="1" x14ac:dyDescent="0.2">
      <c r="A18" s="201" t="s">
        <v>144</v>
      </c>
      <c r="B18" s="202" t="s">
        <v>145</v>
      </c>
      <c r="C18" s="113">
        <v>7.5652173913043477</v>
      </c>
      <c r="D18" s="115">
        <v>261</v>
      </c>
      <c r="E18" s="114">
        <v>167</v>
      </c>
      <c r="F18" s="114">
        <v>375</v>
      </c>
      <c r="G18" s="114">
        <v>298</v>
      </c>
      <c r="H18" s="140">
        <v>267</v>
      </c>
      <c r="I18" s="115">
        <v>-6</v>
      </c>
      <c r="J18" s="116">
        <v>-2.2471910112359552</v>
      </c>
      <c r="K18" s="110"/>
      <c r="L18" s="110"/>
      <c r="M18" s="110"/>
      <c r="N18" s="110"/>
      <c r="O18" s="110"/>
    </row>
    <row r="19" spans="1:15" s="110" customFormat="1" ht="24.95" customHeight="1" x14ac:dyDescent="0.2">
      <c r="A19" s="193" t="s">
        <v>146</v>
      </c>
      <c r="B19" s="199" t="s">
        <v>147</v>
      </c>
      <c r="C19" s="113">
        <v>11.362318840579711</v>
      </c>
      <c r="D19" s="115">
        <v>392</v>
      </c>
      <c r="E19" s="114">
        <v>441</v>
      </c>
      <c r="F19" s="114">
        <v>652</v>
      </c>
      <c r="G19" s="114">
        <v>329</v>
      </c>
      <c r="H19" s="140">
        <v>479</v>
      </c>
      <c r="I19" s="115">
        <v>-87</v>
      </c>
      <c r="J19" s="116">
        <v>-18.162839248434238</v>
      </c>
    </row>
    <row r="20" spans="1:15" s="287" customFormat="1" ht="24.95" customHeight="1" x14ac:dyDescent="0.2">
      <c r="A20" s="193" t="s">
        <v>148</v>
      </c>
      <c r="B20" s="199" t="s">
        <v>149</v>
      </c>
      <c r="C20" s="113">
        <v>4.1159420289855069</v>
      </c>
      <c r="D20" s="115">
        <v>142</v>
      </c>
      <c r="E20" s="114">
        <v>248</v>
      </c>
      <c r="F20" s="114">
        <v>257</v>
      </c>
      <c r="G20" s="114">
        <v>172</v>
      </c>
      <c r="H20" s="140">
        <v>172</v>
      </c>
      <c r="I20" s="115">
        <v>-30</v>
      </c>
      <c r="J20" s="116">
        <v>-17.441860465116278</v>
      </c>
      <c r="K20" s="110"/>
      <c r="L20" s="110"/>
      <c r="M20" s="110"/>
      <c r="N20" s="110"/>
      <c r="O20" s="110"/>
    </row>
    <row r="21" spans="1:15" s="110" customFormat="1" ht="24.95" customHeight="1" x14ac:dyDescent="0.2">
      <c r="A21" s="201" t="s">
        <v>150</v>
      </c>
      <c r="B21" s="202" t="s">
        <v>151</v>
      </c>
      <c r="C21" s="113">
        <v>5.27536231884058</v>
      </c>
      <c r="D21" s="115">
        <v>182</v>
      </c>
      <c r="E21" s="114">
        <v>132</v>
      </c>
      <c r="F21" s="114">
        <v>143</v>
      </c>
      <c r="G21" s="114">
        <v>152</v>
      </c>
      <c r="H21" s="140">
        <v>189</v>
      </c>
      <c r="I21" s="115">
        <v>-7</v>
      </c>
      <c r="J21" s="116">
        <v>-3.7037037037037037</v>
      </c>
    </row>
    <row r="22" spans="1:15" s="110" customFormat="1" ht="24.95" customHeight="1" x14ac:dyDescent="0.2">
      <c r="A22" s="201" t="s">
        <v>152</v>
      </c>
      <c r="B22" s="199" t="s">
        <v>153</v>
      </c>
      <c r="C22" s="113">
        <v>3.8260869565217392</v>
      </c>
      <c r="D22" s="115">
        <v>132</v>
      </c>
      <c r="E22" s="114">
        <v>55</v>
      </c>
      <c r="F22" s="114">
        <v>85</v>
      </c>
      <c r="G22" s="114">
        <v>41</v>
      </c>
      <c r="H22" s="140">
        <v>54</v>
      </c>
      <c r="I22" s="115">
        <v>78</v>
      </c>
      <c r="J22" s="116">
        <v>144.44444444444446</v>
      </c>
    </row>
    <row r="23" spans="1:15" s="110" customFormat="1" ht="24.95" customHeight="1" x14ac:dyDescent="0.2">
      <c r="A23" s="193" t="s">
        <v>154</v>
      </c>
      <c r="B23" s="199" t="s">
        <v>155</v>
      </c>
      <c r="C23" s="113">
        <v>0.86956521739130432</v>
      </c>
      <c r="D23" s="115">
        <v>30</v>
      </c>
      <c r="E23" s="114">
        <v>31</v>
      </c>
      <c r="F23" s="114">
        <v>49</v>
      </c>
      <c r="G23" s="114">
        <v>30</v>
      </c>
      <c r="H23" s="140">
        <v>33</v>
      </c>
      <c r="I23" s="115">
        <v>-3</v>
      </c>
      <c r="J23" s="116">
        <v>-9.0909090909090917</v>
      </c>
    </row>
    <row r="24" spans="1:15" s="110" customFormat="1" ht="24.95" customHeight="1" x14ac:dyDescent="0.2">
      <c r="A24" s="193" t="s">
        <v>156</v>
      </c>
      <c r="B24" s="199" t="s">
        <v>221</v>
      </c>
      <c r="C24" s="113">
        <v>3.8840579710144927</v>
      </c>
      <c r="D24" s="115">
        <v>134</v>
      </c>
      <c r="E24" s="114">
        <v>128</v>
      </c>
      <c r="F24" s="114">
        <v>198</v>
      </c>
      <c r="G24" s="114">
        <v>100</v>
      </c>
      <c r="H24" s="140">
        <v>145</v>
      </c>
      <c r="I24" s="115">
        <v>-11</v>
      </c>
      <c r="J24" s="116">
        <v>-7.5862068965517242</v>
      </c>
    </row>
    <row r="25" spans="1:15" s="110" customFormat="1" ht="24.95" customHeight="1" x14ac:dyDescent="0.2">
      <c r="A25" s="193" t="s">
        <v>222</v>
      </c>
      <c r="B25" s="204" t="s">
        <v>159</v>
      </c>
      <c r="C25" s="113">
        <v>3.36231884057971</v>
      </c>
      <c r="D25" s="115">
        <v>116</v>
      </c>
      <c r="E25" s="114">
        <v>65</v>
      </c>
      <c r="F25" s="114">
        <v>149</v>
      </c>
      <c r="G25" s="114">
        <v>137</v>
      </c>
      <c r="H25" s="140">
        <v>119</v>
      </c>
      <c r="I25" s="115">
        <v>-3</v>
      </c>
      <c r="J25" s="116">
        <v>-2.5210084033613445</v>
      </c>
    </row>
    <row r="26" spans="1:15" s="110" customFormat="1" ht="24.95" customHeight="1" x14ac:dyDescent="0.2">
      <c r="A26" s="201">
        <v>782.78300000000002</v>
      </c>
      <c r="B26" s="203" t="s">
        <v>160</v>
      </c>
      <c r="C26" s="113">
        <v>10.260869565217391</v>
      </c>
      <c r="D26" s="115">
        <v>354</v>
      </c>
      <c r="E26" s="114">
        <v>245</v>
      </c>
      <c r="F26" s="114">
        <v>369</v>
      </c>
      <c r="G26" s="114">
        <v>298</v>
      </c>
      <c r="H26" s="140">
        <v>361</v>
      </c>
      <c r="I26" s="115">
        <v>-7</v>
      </c>
      <c r="J26" s="116">
        <v>-1.9390581717451523</v>
      </c>
    </row>
    <row r="27" spans="1:15" s="110" customFormat="1" ht="24.95" customHeight="1" x14ac:dyDescent="0.2">
      <c r="A27" s="193" t="s">
        <v>161</v>
      </c>
      <c r="B27" s="199" t="s">
        <v>162</v>
      </c>
      <c r="C27" s="113">
        <v>3.3333333333333335</v>
      </c>
      <c r="D27" s="115">
        <v>115</v>
      </c>
      <c r="E27" s="114">
        <v>126</v>
      </c>
      <c r="F27" s="114">
        <v>216</v>
      </c>
      <c r="G27" s="114">
        <v>92</v>
      </c>
      <c r="H27" s="140">
        <v>112</v>
      </c>
      <c r="I27" s="115">
        <v>3</v>
      </c>
      <c r="J27" s="116">
        <v>2.6785714285714284</v>
      </c>
    </row>
    <row r="28" spans="1:15" s="110" customFormat="1" ht="24.95" customHeight="1" x14ac:dyDescent="0.2">
      <c r="A28" s="193" t="s">
        <v>163</v>
      </c>
      <c r="B28" s="199" t="s">
        <v>164</v>
      </c>
      <c r="C28" s="113">
        <v>2.1739130434782608</v>
      </c>
      <c r="D28" s="115">
        <v>75</v>
      </c>
      <c r="E28" s="114">
        <v>61</v>
      </c>
      <c r="F28" s="114">
        <v>236</v>
      </c>
      <c r="G28" s="114">
        <v>37</v>
      </c>
      <c r="H28" s="140">
        <v>82</v>
      </c>
      <c r="I28" s="115">
        <v>-7</v>
      </c>
      <c r="J28" s="116">
        <v>-8.536585365853659</v>
      </c>
    </row>
    <row r="29" spans="1:15" s="110" customFormat="1" ht="24.95" customHeight="1" x14ac:dyDescent="0.2">
      <c r="A29" s="193">
        <v>86</v>
      </c>
      <c r="B29" s="199" t="s">
        <v>165</v>
      </c>
      <c r="C29" s="113">
        <v>5.27536231884058</v>
      </c>
      <c r="D29" s="115">
        <v>182</v>
      </c>
      <c r="E29" s="114">
        <v>203</v>
      </c>
      <c r="F29" s="114">
        <v>269</v>
      </c>
      <c r="G29" s="114">
        <v>185</v>
      </c>
      <c r="H29" s="140">
        <v>223</v>
      </c>
      <c r="I29" s="115">
        <v>-41</v>
      </c>
      <c r="J29" s="116">
        <v>-18.385650224215247</v>
      </c>
    </row>
    <row r="30" spans="1:15" s="110" customFormat="1" ht="24.95" customHeight="1" x14ac:dyDescent="0.2">
      <c r="A30" s="193">
        <v>87.88</v>
      </c>
      <c r="B30" s="204" t="s">
        <v>166</v>
      </c>
      <c r="C30" s="113">
        <v>3.3333333333333335</v>
      </c>
      <c r="D30" s="115">
        <v>115</v>
      </c>
      <c r="E30" s="114">
        <v>141</v>
      </c>
      <c r="F30" s="114">
        <v>251</v>
      </c>
      <c r="G30" s="114">
        <v>109</v>
      </c>
      <c r="H30" s="140">
        <v>122</v>
      </c>
      <c r="I30" s="115">
        <v>-7</v>
      </c>
      <c r="J30" s="116">
        <v>-5.7377049180327866</v>
      </c>
    </row>
    <row r="31" spans="1:15" s="110" customFormat="1" ht="24.95" customHeight="1" x14ac:dyDescent="0.2">
      <c r="A31" s="193" t="s">
        <v>167</v>
      </c>
      <c r="B31" s="199" t="s">
        <v>168</v>
      </c>
      <c r="C31" s="113">
        <v>4.0579710144927539</v>
      </c>
      <c r="D31" s="115">
        <v>140</v>
      </c>
      <c r="E31" s="114">
        <v>112</v>
      </c>
      <c r="F31" s="114">
        <v>224</v>
      </c>
      <c r="G31" s="114">
        <v>132</v>
      </c>
      <c r="H31" s="140">
        <v>177</v>
      </c>
      <c r="I31" s="115">
        <v>-37</v>
      </c>
      <c r="J31" s="116">
        <v>-20.903954802259886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1.1594202898550725</v>
      </c>
      <c r="D34" s="115">
        <v>40</v>
      </c>
      <c r="E34" s="114">
        <v>9</v>
      </c>
      <c r="F34" s="114">
        <v>32</v>
      </c>
      <c r="G34" s="114">
        <v>18</v>
      </c>
      <c r="H34" s="140">
        <v>47</v>
      </c>
      <c r="I34" s="115">
        <v>-7</v>
      </c>
      <c r="J34" s="116">
        <v>-14.893617021276595</v>
      </c>
    </row>
    <row r="35" spans="1:10" s="110" customFormat="1" ht="24.95" customHeight="1" x14ac:dyDescent="0.2">
      <c r="A35" s="292" t="s">
        <v>171</v>
      </c>
      <c r="B35" s="293" t="s">
        <v>172</v>
      </c>
      <c r="C35" s="113">
        <v>37.710144927536234</v>
      </c>
      <c r="D35" s="115">
        <v>1301</v>
      </c>
      <c r="E35" s="114">
        <v>922</v>
      </c>
      <c r="F35" s="114">
        <v>2119</v>
      </c>
      <c r="G35" s="114">
        <v>1075</v>
      </c>
      <c r="H35" s="140">
        <v>1698</v>
      </c>
      <c r="I35" s="115">
        <v>-397</v>
      </c>
      <c r="J35" s="116">
        <v>-23.380447585394581</v>
      </c>
    </row>
    <row r="36" spans="1:10" s="110" customFormat="1" ht="24.95" customHeight="1" x14ac:dyDescent="0.2">
      <c r="A36" s="294" t="s">
        <v>173</v>
      </c>
      <c r="B36" s="295" t="s">
        <v>174</v>
      </c>
      <c r="C36" s="125">
        <v>61.130434782608695</v>
      </c>
      <c r="D36" s="143">
        <v>2109</v>
      </c>
      <c r="E36" s="144">
        <v>1988</v>
      </c>
      <c r="F36" s="144">
        <v>3098</v>
      </c>
      <c r="G36" s="144">
        <v>1814</v>
      </c>
      <c r="H36" s="145">
        <v>2268</v>
      </c>
      <c r="I36" s="143">
        <v>-159</v>
      </c>
      <c r="J36" s="146">
        <v>-7.0105820105820102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3450</v>
      </c>
      <c r="F11" s="264">
        <v>2919</v>
      </c>
      <c r="G11" s="264">
        <v>5251</v>
      </c>
      <c r="H11" s="264">
        <v>2907</v>
      </c>
      <c r="I11" s="265">
        <v>4014</v>
      </c>
      <c r="J11" s="263">
        <v>-564</v>
      </c>
      <c r="K11" s="266">
        <v>-14.050822122571002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31.188405797101449</v>
      </c>
      <c r="E13" s="115">
        <v>1076</v>
      </c>
      <c r="F13" s="114">
        <v>881</v>
      </c>
      <c r="G13" s="114">
        <v>1383</v>
      </c>
      <c r="H13" s="114">
        <v>1005</v>
      </c>
      <c r="I13" s="140">
        <v>1183</v>
      </c>
      <c r="J13" s="115">
        <v>-107</v>
      </c>
      <c r="K13" s="116">
        <v>-9.0448013524936606</v>
      </c>
    </row>
    <row r="14" spans="1:15" ht="15.95" customHeight="1" x14ac:dyDescent="0.2">
      <c r="A14" s="306" t="s">
        <v>230</v>
      </c>
      <c r="B14" s="307"/>
      <c r="C14" s="308"/>
      <c r="D14" s="113">
        <v>52.289855072463766</v>
      </c>
      <c r="E14" s="115">
        <v>1804</v>
      </c>
      <c r="F14" s="114">
        <v>1488</v>
      </c>
      <c r="G14" s="114">
        <v>3217</v>
      </c>
      <c r="H14" s="114">
        <v>1433</v>
      </c>
      <c r="I14" s="140">
        <v>2165</v>
      </c>
      <c r="J14" s="115">
        <v>-361</v>
      </c>
      <c r="K14" s="116">
        <v>-16.674364896073904</v>
      </c>
    </row>
    <row r="15" spans="1:15" ht="15.95" customHeight="1" x14ac:dyDescent="0.2">
      <c r="A15" s="306" t="s">
        <v>231</v>
      </c>
      <c r="B15" s="307"/>
      <c r="C15" s="308"/>
      <c r="D15" s="113">
        <v>9.5942028985507246</v>
      </c>
      <c r="E15" s="115">
        <v>331</v>
      </c>
      <c r="F15" s="114">
        <v>316</v>
      </c>
      <c r="G15" s="114">
        <v>325</v>
      </c>
      <c r="H15" s="114">
        <v>284</v>
      </c>
      <c r="I15" s="140">
        <v>367</v>
      </c>
      <c r="J15" s="115">
        <v>-36</v>
      </c>
      <c r="K15" s="116">
        <v>-9.8092643051771109</v>
      </c>
    </row>
    <row r="16" spans="1:15" ht="15.95" customHeight="1" x14ac:dyDescent="0.2">
      <c r="A16" s="306" t="s">
        <v>232</v>
      </c>
      <c r="B16" s="307"/>
      <c r="C16" s="308"/>
      <c r="D16" s="113">
        <v>6.9275362318840576</v>
      </c>
      <c r="E16" s="115">
        <v>239</v>
      </c>
      <c r="F16" s="114">
        <v>234</v>
      </c>
      <c r="G16" s="114">
        <v>326</v>
      </c>
      <c r="H16" s="114">
        <v>185</v>
      </c>
      <c r="I16" s="140">
        <v>298</v>
      </c>
      <c r="J16" s="115">
        <v>-59</v>
      </c>
      <c r="K16" s="116">
        <v>-19.798657718120804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1.0724637681159421</v>
      </c>
      <c r="E18" s="115">
        <v>37</v>
      </c>
      <c r="F18" s="114">
        <v>12</v>
      </c>
      <c r="G18" s="114">
        <v>30</v>
      </c>
      <c r="H18" s="114">
        <v>12</v>
      </c>
      <c r="I18" s="140">
        <v>52</v>
      </c>
      <c r="J18" s="115">
        <v>-15</v>
      </c>
      <c r="K18" s="116">
        <v>-28.846153846153847</v>
      </c>
    </row>
    <row r="19" spans="1:11" ht="14.1" customHeight="1" x14ac:dyDescent="0.2">
      <c r="A19" s="306" t="s">
        <v>235</v>
      </c>
      <c r="B19" s="307" t="s">
        <v>236</v>
      </c>
      <c r="C19" s="308"/>
      <c r="D19" s="113">
        <v>0.20289855072463769</v>
      </c>
      <c r="E19" s="115">
        <v>7</v>
      </c>
      <c r="F19" s="114">
        <v>8</v>
      </c>
      <c r="G19" s="114">
        <v>20</v>
      </c>
      <c r="H19" s="114">
        <v>4</v>
      </c>
      <c r="I19" s="140">
        <v>7</v>
      </c>
      <c r="J19" s="115">
        <v>0</v>
      </c>
      <c r="K19" s="116">
        <v>0</v>
      </c>
    </row>
    <row r="20" spans="1:11" ht="14.1" customHeight="1" x14ac:dyDescent="0.2">
      <c r="A20" s="306">
        <v>12</v>
      </c>
      <c r="B20" s="307" t="s">
        <v>237</v>
      </c>
      <c r="C20" s="308"/>
      <c r="D20" s="113">
        <v>0.89855072463768115</v>
      </c>
      <c r="E20" s="115">
        <v>31</v>
      </c>
      <c r="F20" s="114">
        <v>17</v>
      </c>
      <c r="G20" s="114">
        <v>56</v>
      </c>
      <c r="H20" s="114">
        <v>35</v>
      </c>
      <c r="I20" s="140">
        <v>37</v>
      </c>
      <c r="J20" s="115">
        <v>-6</v>
      </c>
      <c r="K20" s="116">
        <v>-16.216216216216218</v>
      </c>
    </row>
    <row r="21" spans="1:11" ht="14.1" customHeight="1" x14ac:dyDescent="0.2">
      <c r="A21" s="306">
        <v>21</v>
      </c>
      <c r="B21" s="307" t="s">
        <v>238</v>
      </c>
      <c r="C21" s="308"/>
      <c r="D21" s="113">
        <v>0.11594202898550725</v>
      </c>
      <c r="E21" s="115">
        <v>4</v>
      </c>
      <c r="F21" s="114" t="s">
        <v>513</v>
      </c>
      <c r="G21" s="114">
        <v>5</v>
      </c>
      <c r="H21" s="114">
        <v>5</v>
      </c>
      <c r="I21" s="140">
        <v>13</v>
      </c>
      <c r="J21" s="115">
        <v>-9</v>
      </c>
      <c r="K21" s="116">
        <v>-69.230769230769226</v>
      </c>
    </row>
    <row r="22" spans="1:11" ht="14.1" customHeight="1" x14ac:dyDescent="0.2">
      <c r="A22" s="306">
        <v>22</v>
      </c>
      <c r="B22" s="307" t="s">
        <v>239</v>
      </c>
      <c r="C22" s="308"/>
      <c r="D22" s="113">
        <v>2.2608695652173911</v>
      </c>
      <c r="E22" s="115">
        <v>78</v>
      </c>
      <c r="F22" s="114">
        <v>69</v>
      </c>
      <c r="G22" s="114">
        <v>186</v>
      </c>
      <c r="H22" s="114">
        <v>71</v>
      </c>
      <c r="I22" s="140">
        <v>85</v>
      </c>
      <c r="J22" s="115">
        <v>-7</v>
      </c>
      <c r="K22" s="116">
        <v>-8.235294117647058</v>
      </c>
    </row>
    <row r="23" spans="1:11" ht="14.1" customHeight="1" x14ac:dyDescent="0.2">
      <c r="A23" s="306">
        <v>23</v>
      </c>
      <c r="B23" s="307" t="s">
        <v>240</v>
      </c>
      <c r="C23" s="308"/>
      <c r="D23" s="113">
        <v>2.6666666666666665</v>
      </c>
      <c r="E23" s="115">
        <v>92</v>
      </c>
      <c r="F23" s="114">
        <v>22</v>
      </c>
      <c r="G23" s="114">
        <v>31</v>
      </c>
      <c r="H23" s="114">
        <v>17</v>
      </c>
      <c r="I23" s="140">
        <v>24</v>
      </c>
      <c r="J23" s="115">
        <v>68</v>
      </c>
      <c r="K23" s="116" t="s">
        <v>514</v>
      </c>
    </row>
    <row r="24" spans="1:11" ht="14.1" customHeight="1" x14ac:dyDescent="0.2">
      <c r="A24" s="306">
        <v>24</v>
      </c>
      <c r="B24" s="307" t="s">
        <v>241</v>
      </c>
      <c r="C24" s="308"/>
      <c r="D24" s="113">
        <v>14.782608695652174</v>
      </c>
      <c r="E24" s="115">
        <v>510</v>
      </c>
      <c r="F24" s="114">
        <v>356</v>
      </c>
      <c r="G24" s="114">
        <v>776</v>
      </c>
      <c r="H24" s="114">
        <v>395</v>
      </c>
      <c r="I24" s="140">
        <v>649</v>
      </c>
      <c r="J24" s="115">
        <v>-139</v>
      </c>
      <c r="K24" s="116">
        <v>-21.417565485362097</v>
      </c>
    </row>
    <row r="25" spans="1:11" ht="14.1" customHeight="1" x14ac:dyDescent="0.2">
      <c r="A25" s="306">
        <v>25</v>
      </c>
      <c r="B25" s="307" t="s">
        <v>242</v>
      </c>
      <c r="C25" s="308"/>
      <c r="D25" s="113">
        <v>6.4927536231884062</v>
      </c>
      <c r="E25" s="115">
        <v>224</v>
      </c>
      <c r="F25" s="114">
        <v>200</v>
      </c>
      <c r="G25" s="114">
        <v>461</v>
      </c>
      <c r="H25" s="114">
        <v>206</v>
      </c>
      <c r="I25" s="140">
        <v>401</v>
      </c>
      <c r="J25" s="115">
        <v>-177</v>
      </c>
      <c r="K25" s="116">
        <v>-44.139650872817953</v>
      </c>
    </row>
    <row r="26" spans="1:11" ht="14.1" customHeight="1" x14ac:dyDescent="0.2">
      <c r="A26" s="306">
        <v>26</v>
      </c>
      <c r="B26" s="307" t="s">
        <v>243</v>
      </c>
      <c r="C26" s="308"/>
      <c r="D26" s="113">
        <v>3.6231884057971016</v>
      </c>
      <c r="E26" s="115">
        <v>125</v>
      </c>
      <c r="F26" s="114">
        <v>71</v>
      </c>
      <c r="G26" s="114">
        <v>231</v>
      </c>
      <c r="H26" s="114">
        <v>60</v>
      </c>
      <c r="I26" s="140">
        <v>113</v>
      </c>
      <c r="J26" s="115">
        <v>12</v>
      </c>
      <c r="K26" s="116">
        <v>10.619469026548673</v>
      </c>
    </row>
    <row r="27" spans="1:11" ht="14.1" customHeight="1" x14ac:dyDescent="0.2">
      <c r="A27" s="306">
        <v>27</v>
      </c>
      <c r="B27" s="307" t="s">
        <v>244</v>
      </c>
      <c r="C27" s="308"/>
      <c r="D27" s="113">
        <v>3.4782608695652173</v>
      </c>
      <c r="E27" s="115">
        <v>120</v>
      </c>
      <c r="F27" s="114">
        <v>135</v>
      </c>
      <c r="G27" s="114">
        <v>127</v>
      </c>
      <c r="H27" s="114">
        <v>96</v>
      </c>
      <c r="I27" s="140">
        <v>139</v>
      </c>
      <c r="J27" s="115">
        <v>-19</v>
      </c>
      <c r="K27" s="116">
        <v>-13.669064748201439</v>
      </c>
    </row>
    <row r="28" spans="1:11" ht="14.1" customHeight="1" x14ac:dyDescent="0.2">
      <c r="A28" s="306">
        <v>28</v>
      </c>
      <c r="B28" s="307" t="s">
        <v>245</v>
      </c>
      <c r="C28" s="308"/>
      <c r="D28" s="113">
        <v>0.55072463768115942</v>
      </c>
      <c r="E28" s="115">
        <v>19</v>
      </c>
      <c r="F28" s="114">
        <v>7</v>
      </c>
      <c r="G28" s="114" t="s">
        <v>513</v>
      </c>
      <c r="H28" s="114" t="s">
        <v>513</v>
      </c>
      <c r="I28" s="140" t="s">
        <v>513</v>
      </c>
      <c r="J28" s="115" t="s">
        <v>513</v>
      </c>
      <c r="K28" s="116" t="s">
        <v>513</v>
      </c>
    </row>
    <row r="29" spans="1:11" ht="14.1" customHeight="1" x14ac:dyDescent="0.2">
      <c r="A29" s="306">
        <v>29</v>
      </c>
      <c r="B29" s="307" t="s">
        <v>246</v>
      </c>
      <c r="C29" s="308"/>
      <c r="D29" s="113">
        <v>3.1014492753623188</v>
      </c>
      <c r="E29" s="115">
        <v>107</v>
      </c>
      <c r="F29" s="114">
        <v>92</v>
      </c>
      <c r="G29" s="114">
        <v>106</v>
      </c>
      <c r="H29" s="114">
        <v>77</v>
      </c>
      <c r="I29" s="140">
        <v>143</v>
      </c>
      <c r="J29" s="115">
        <v>-36</v>
      </c>
      <c r="K29" s="116">
        <v>-25.174825174825173</v>
      </c>
    </row>
    <row r="30" spans="1:11" ht="14.1" customHeight="1" x14ac:dyDescent="0.2">
      <c r="A30" s="306" t="s">
        <v>247</v>
      </c>
      <c r="B30" s="307" t="s">
        <v>248</v>
      </c>
      <c r="C30" s="308"/>
      <c r="D30" s="113">
        <v>0.95652173913043481</v>
      </c>
      <c r="E30" s="115">
        <v>33</v>
      </c>
      <c r="F30" s="114">
        <v>24</v>
      </c>
      <c r="G30" s="114" t="s">
        <v>513</v>
      </c>
      <c r="H30" s="114" t="s">
        <v>513</v>
      </c>
      <c r="I30" s="140">
        <v>57</v>
      </c>
      <c r="J30" s="115">
        <v>-24</v>
      </c>
      <c r="K30" s="116">
        <v>-42.10526315789474</v>
      </c>
    </row>
    <row r="31" spans="1:11" ht="14.1" customHeight="1" x14ac:dyDescent="0.2">
      <c r="A31" s="306" t="s">
        <v>249</v>
      </c>
      <c r="B31" s="307" t="s">
        <v>250</v>
      </c>
      <c r="C31" s="308"/>
      <c r="D31" s="113">
        <v>2.1449275362318843</v>
      </c>
      <c r="E31" s="115">
        <v>74</v>
      </c>
      <c r="F31" s="114">
        <v>68</v>
      </c>
      <c r="G31" s="114">
        <v>65</v>
      </c>
      <c r="H31" s="114">
        <v>47</v>
      </c>
      <c r="I31" s="140">
        <v>86</v>
      </c>
      <c r="J31" s="115">
        <v>-12</v>
      </c>
      <c r="K31" s="116">
        <v>-13.953488372093023</v>
      </c>
    </row>
    <row r="32" spans="1:11" ht="14.1" customHeight="1" x14ac:dyDescent="0.2">
      <c r="A32" s="306">
        <v>31</v>
      </c>
      <c r="B32" s="307" t="s">
        <v>251</v>
      </c>
      <c r="C32" s="308"/>
      <c r="D32" s="113">
        <v>0.40579710144927539</v>
      </c>
      <c r="E32" s="115">
        <v>14</v>
      </c>
      <c r="F32" s="114">
        <v>19</v>
      </c>
      <c r="G32" s="114">
        <v>23</v>
      </c>
      <c r="H32" s="114">
        <v>18</v>
      </c>
      <c r="I32" s="140">
        <v>25</v>
      </c>
      <c r="J32" s="115">
        <v>-11</v>
      </c>
      <c r="K32" s="116">
        <v>-44</v>
      </c>
    </row>
    <row r="33" spans="1:11" ht="14.1" customHeight="1" x14ac:dyDescent="0.2">
      <c r="A33" s="306">
        <v>32</v>
      </c>
      <c r="B33" s="307" t="s">
        <v>252</v>
      </c>
      <c r="C33" s="308"/>
      <c r="D33" s="113">
        <v>3.681159420289855</v>
      </c>
      <c r="E33" s="115">
        <v>127</v>
      </c>
      <c r="F33" s="114">
        <v>53</v>
      </c>
      <c r="G33" s="114">
        <v>143</v>
      </c>
      <c r="H33" s="114">
        <v>145</v>
      </c>
      <c r="I33" s="140">
        <v>99</v>
      </c>
      <c r="J33" s="115">
        <v>28</v>
      </c>
      <c r="K33" s="116">
        <v>28.282828282828284</v>
      </c>
    </row>
    <row r="34" spans="1:11" ht="14.1" customHeight="1" x14ac:dyDescent="0.2">
      <c r="A34" s="306">
        <v>33</v>
      </c>
      <c r="B34" s="307" t="s">
        <v>253</v>
      </c>
      <c r="C34" s="308"/>
      <c r="D34" s="113">
        <v>1.2753623188405796</v>
      </c>
      <c r="E34" s="115">
        <v>44</v>
      </c>
      <c r="F34" s="114">
        <v>34</v>
      </c>
      <c r="G34" s="114">
        <v>112</v>
      </c>
      <c r="H34" s="114">
        <v>56</v>
      </c>
      <c r="I34" s="140">
        <v>50</v>
      </c>
      <c r="J34" s="115">
        <v>-6</v>
      </c>
      <c r="K34" s="116">
        <v>-12</v>
      </c>
    </row>
    <row r="35" spans="1:11" ht="14.1" customHeight="1" x14ac:dyDescent="0.2">
      <c r="A35" s="306">
        <v>34</v>
      </c>
      <c r="B35" s="307" t="s">
        <v>254</v>
      </c>
      <c r="C35" s="308"/>
      <c r="D35" s="113">
        <v>1.5942028985507246</v>
      </c>
      <c r="E35" s="115">
        <v>55</v>
      </c>
      <c r="F35" s="114">
        <v>33</v>
      </c>
      <c r="G35" s="114">
        <v>76</v>
      </c>
      <c r="H35" s="114">
        <v>49</v>
      </c>
      <c r="I35" s="140">
        <v>97</v>
      </c>
      <c r="J35" s="115">
        <v>-42</v>
      </c>
      <c r="K35" s="116">
        <v>-43.298969072164951</v>
      </c>
    </row>
    <row r="36" spans="1:11" ht="14.1" customHeight="1" x14ac:dyDescent="0.2">
      <c r="A36" s="306">
        <v>41</v>
      </c>
      <c r="B36" s="307" t="s">
        <v>255</v>
      </c>
      <c r="C36" s="308"/>
      <c r="D36" s="113">
        <v>0.49275362318840582</v>
      </c>
      <c r="E36" s="115">
        <v>17</v>
      </c>
      <c r="F36" s="114">
        <v>8</v>
      </c>
      <c r="G36" s="114">
        <v>10</v>
      </c>
      <c r="H36" s="114">
        <v>4</v>
      </c>
      <c r="I36" s="140">
        <v>7</v>
      </c>
      <c r="J36" s="115">
        <v>10</v>
      </c>
      <c r="K36" s="116">
        <v>142.85714285714286</v>
      </c>
    </row>
    <row r="37" spans="1:11" ht="14.1" customHeight="1" x14ac:dyDescent="0.2">
      <c r="A37" s="306">
        <v>42</v>
      </c>
      <c r="B37" s="307" t="s">
        <v>256</v>
      </c>
      <c r="C37" s="308"/>
      <c r="D37" s="113">
        <v>0.11594202898550725</v>
      </c>
      <c r="E37" s="115">
        <v>4</v>
      </c>
      <c r="F37" s="114" t="s">
        <v>513</v>
      </c>
      <c r="G37" s="114">
        <v>7</v>
      </c>
      <c r="H37" s="114" t="s">
        <v>513</v>
      </c>
      <c r="I37" s="140" t="s">
        <v>513</v>
      </c>
      <c r="J37" s="115" t="s">
        <v>513</v>
      </c>
      <c r="K37" s="116" t="s">
        <v>513</v>
      </c>
    </row>
    <row r="38" spans="1:11" ht="14.1" customHeight="1" x14ac:dyDescent="0.2">
      <c r="A38" s="306">
        <v>43</v>
      </c>
      <c r="B38" s="307" t="s">
        <v>257</v>
      </c>
      <c r="C38" s="308"/>
      <c r="D38" s="113">
        <v>3.0144927536231885</v>
      </c>
      <c r="E38" s="115">
        <v>104</v>
      </c>
      <c r="F38" s="114">
        <v>46</v>
      </c>
      <c r="G38" s="114">
        <v>84</v>
      </c>
      <c r="H38" s="114">
        <v>38</v>
      </c>
      <c r="I38" s="140">
        <v>62</v>
      </c>
      <c r="J38" s="115">
        <v>42</v>
      </c>
      <c r="K38" s="116">
        <v>67.741935483870961</v>
      </c>
    </row>
    <row r="39" spans="1:11" ht="14.1" customHeight="1" x14ac:dyDescent="0.2">
      <c r="A39" s="306">
        <v>51</v>
      </c>
      <c r="B39" s="307" t="s">
        <v>258</v>
      </c>
      <c r="C39" s="308"/>
      <c r="D39" s="113">
        <v>5.2173913043478262</v>
      </c>
      <c r="E39" s="115">
        <v>180</v>
      </c>
      <c r="F39" s="114">
        <v>219</v>
      </c>
      <c r="G39" s="114">
        <v>303</v>
      </c>
      <c r="H39" s="114">
        <v>201</v>
      </c>
      <c r="I39" s="140">
        <v>244</v>
      </c>
      <c r="J39" s="115">
        <v>-64</v>
      </c>
      <c r="K39" s="116">
        <v>-26.229508196721312</v>
      </c>
    </row>
    <row r="40" spans="1:11" ht="14.1" customHeight="1" x14ac:dyDescent="0.2">
      <c r="A40" s="306" t="s">
        <v>259</v>
      </c>
      <c r="B40" s="307" t="s">
        <v>260</v>
      </c>
      <c r="C40" s="308"/>
      <c r="D40" s="113">
        <v>4.2318840579710146</v>
      </c>
      <c r="E40" s="115">
        <v>146</v>
      </c>
      <c r="F40" s="114">
        <v>199</v>
      </c>
      <c r="G40" s="114">
        <v>277</v>
      </c>
      <c r="H40" s="114">
        <v>157</v>
      </c>
      <c r="I40" s="140">
        <v>216</v>
      </c>
      <c r="J40" s="115">
        <v>-70</v>
      </c>
      <c r="K40" s="116">
        <v>-32.407407407407405</v>
      </c>
    </row>
    <row r="41" spans="1:11" ht="14.1" customHeight="1" x14ac:dyDescent="0.2">
      <c r="A41" s="306"/>
      <c r="B41" s="307" t="s">
        <v>261</v>
      </c>
      <c r="C41" s="308"/>
      <c r="D41" s="113">
        <v>3.4202898550724639</v>
      </c>
      <c r="E41" s="115">
        <v>118</v>
      </c>
      <c r="F41" s="114">
        <v>125</v>
      </c>
      <c r="G41" s="114">
        <v>214</v>
      </c>
      <c r="H41" s="114">
        <v>115</v>
      </c>
      <c r="I41" s="140">
        <v>170</v>
      </c>
      <c r="J41" s="115">
        <v>-52</v>
      </c>
      <c r="K41" s="116">
        <v>-30.588235294117649</v>
      </c>
    </row>
    <row r="42" spans="1:11" ht="14.1" customHeight="1" x14ac:dyDescent="0.2">
      <c r="A42" s="306">
        <v>52</v>
      </c>
      <c r="B42" s="307" t="s">
        <v>262</v>
      </c>
      <c r="C42" s="308"/>
      <c r="D42" s="113">
        <v>3.4782608695652173</v>
      </c>
      <c r="E42" s="115">
        <v>120</v>
      </c>
      <c r="F42" s="114">
        <v>125</v>
      </c>
      <c r="G42" s="114">
        <v>148</v>
      </c>
      <c r="H42" s="114">
        <v>152</v>
      </c>
      <c r="I42" s="140">
        <v>142</v>
      </c>
      <c r="J42" s="115">
        <v>-22</v>
      </c>
      <c r="K42" s="116">
        <v>-15.492957746478874</v>
      </c>
    </row>
    <row r="43" spans="1:11" ht="14.1" customHeight="1" x14ac:dyDescent="0.2">
      <c r="A43" s="306" t="s">
        <v>263</v>
      </c>
      <c r="B43" s="307" t="s">
        <v>264</v>
      </c>
      <c r="C43" s="308"/>
      <c r="D43" s="113">
        <v>2.9275362318840581</v>
      </c>
      <c r="E43" s="115">
        <v>101</v>
      </c>
      <c r="F43" s="114">
        <v>104</v>
      </c>
      <c r="G43" s="114">
        <v>128</v>
      </c>
      <c r="H43" s="114">
        <v>129</v>
      </c>
      <c r="I43" s="140">
        <v>127</v>
      </c>
      <c r="J43" s="115">
        <v>-26</v>
      </c>
      <c r="K43" s="116">
        <v>-20.472440944881889</v>
      </c>
    </row>
    <row r="44" spans="1:11" ht="14.1" customHeight="1" x14ac:dyDescent="0.2">
      <c r="A44" s="306">
        <v>53</v>
      </c>
      <c r="B44" s="307" t="s">
        <v>265</v>
      </c>
      <c r="C44" s="308"/>
      <c r="D44" s="113">
        <v>0.55072463768115942</v>
      </c>
      <c r="E44" s="115">
        <v>19</v>
      </c>
      <c r="F44" s="114">
        <v>15</v>
      </c>
      <c r="G44" s="114">
        <v>28</v>
      </c>
      <c r="H44" s="114">
        <v>36</v>
      </c>
      <c r="I44" s="140">
        <v>20</v>
      </c>
      <c r="J44" s="115">
        <v>-1</v>
      </c>
      <c r="K44" s="116">
        <v>-5</v>
      </c>
    </row>
    <row r="45" spans="1:11" ht="14.1" customHeight="1" x14ac:dyDescent="0.2">
      <c r="A45" s="306" t="s">
        <v>266</v>
      </c>
      <c r="B45" s="307" t="s">
        <v>267</v>
      </c>
      <c r="C45" s="308"/>
      <c r="D45" s="113">
        <v>0.49275362318840582</v>
      </c>
      <c r="E45" s="115">
        <v>17</v>
      </c>
      <c r="F45" s="114">
        <v>14</v>
      </c>
      <c r="G45" s="114">
        <v>27</v>
      </c>
      <c r="H45" s="114">
        <v>33</v>
      </c>
      <c r="I45" s="140">
        <v>18</v>
      </c>
      <c r="J45" s="115">
        <v>-1</v>
      </c>
      <c r="K45" s="116">
        <v>-5.5555555555555554</v>
      </c>
    </row>
    <row r="46" spans="1:11" ht="14.1" customHeight="1" x14ac:dyDescent="0.2">
      <c r="A46" s="306">
        <v>54</v>
      </c>
      <c r="B46" s="307" t="s">
        <v>268</v>
      </c>
      <c r="C46" s="308"/>
      <c r="D46" s="113">
        <v>3.8840579710144927</v>
      </c>
      <c r="E46" s="115">
        <v>134</v>
      </c>
      <c r="F46" s="114">
        <v>89</v>
      </c>
      <c r="G46" s="114">
        <v>163</v>
      </c>
      <c r="H46" s="114">
        <v>137</v>
      </c>
      <c r="I46" s="140">
        <v>165</v>
      </c>
      <c r="J46" s="115">
        <v>-31</v>
      </c>
      <c r="K46" s="116">
        <v>-18.787878787878789</v>
      </c>
    </row>
    <row r="47" spans="1:11" ht="14.1" customHeight="1" x14ac:dyDescent="0.2">
      <c r="A47" s="306">
        <v>61</v>
      </c>
      <c r="B47" s="307" t="s">
        <v>269</v>
      </c>
      <c r="C47" s="308"/>
      <c r="D47" s="113">
        <v>2.2608695652173911</v>
      </c>
      <c r="E47" s="115">
        <v>78</v>
      </c>
      <c r="F47" s="114">
        <v>64</v>
      </c>
      <c r="G47" s="114">
        <v>101</v>
      </c>
      <c r="H47" s="114">
        <v>62</v>
      </c>
      <c r="I47" s="140">
        <v>112</v>
      </c>
      <c r="J47" s="115">
        <v>-34</v>
      </c>
      <c r="K47" s="116">
        <v>-30.357142857142858</v>
      </c>
    </row>
    <row r="48" spans="1:11" ht="14.1" customHeight="1" x14ac:dyDescent="0.2">
      <c r="A48" s="306">
        <v>62</v>
      </c>
      <c r="B48" s="307" t="s">
        <v>270</v>
      </c>
      <c r="C48" s="308"/>
      <c r="D48" s="113">
        <v>6.3768115942028984</v>
      </c>
      <c r="E48" s="115">
        <v>220</v>
      </c>
      <c r="F48" s="114">
        <v>279</v>
      </c>
      <c r="G48" s="114">
        <v>350</v>
      </c>
      <c r="H48" s="114">
        <v>199</v>
      </c>
      <c r="I48" s="140">
        <v>260</v>
      </c>
      <c r="J48" s="115">
        <v>-40</v>
      </c>
      <c r="K48" s="116">
        <v>-15.384615384615385</v>
      </c>
    </row>
    <row r="49" spans="1:11" ht="14.1" customHeight="1" x14ac:dyDescent="0.2">
      <c r="A49" s="306">
        <v>63</v>
      </c>
      <c r="B49" s="307" t="s">
        <v>271</v>
      </c>
      <c r="C49" s="308"/>
      <c r="D49" s="113">
        <v>3.5072463768115942</v>
      </c>
      <c r="E49" s="115">
        <v>121</v>
      </c>
      <c r="F49" s="114">
        <v>108</v>
      </c>
      <c r="G49" s="114">
        <v>144</v>
      </c>
      <c r="H49" s="114">
        <v>116</v>
      </c>
      <c r="I49" s="140">
        <v>125</v>
      </c>
      <c r="J49" s="115">
        <v>-4</v>
      </c>
      <c r="K49" s="116">
        <v>-3.2</v>
      </c>
    </row>
    <row r="50" spans="1:11" ht="14.1" customHeight="1" x14ac:dyDescent="0.2">
      <c r="A50" s="306" t="s">
        <v>272</v>
      </c>
      <c r="B50" s="307" t="s">
        <v>273</v>
      </c>
      <c r="C50" s="308"/>
      <c r="D50" s="113">
        <v>0.52173913043478259</v>
      </c>
      <c r="E50" s="115">
        <v>18</v>
      </c>
      <c r="F50" s="114">
        <v>7</v>
      </c>
      <c r="G50" s="114">
        <v>18</v>
      </c>
      <c r="H50" s="114">
        <v>20</v>
      </c>
      <c r="I50" s="140">
        <v>15</v>
      </c>
      <c r="J50" s="115">
        <v>3</v>
      </c>
      <c r="K50" s="116">
        <v>20</v>
      </c>
    </row>
    <row r="51" spans="1:11" ht="14.1" customHeight="1" x14ac:dyDescent="0.2">
      <c r="A51" s="306" t="s">
        <v>274</v>
      </c>
      <c r="B51" s="307" t="s">
        <v>275</v>
      </c>
      <c r="C51" s="308"/>
      <c r="D51" s="113">
        <v>2.5797101449275361</v>
      </c>
      <c r="E51" s="115">
        <v>89</v>
      </c>
      <c r="F51" s="114">
        <v>90</v>
      </c>
      <c r="G51" s="114">
        <v>85</v>
      </c>
      <c r="H51" s="114">
        <v>84</v>
      </c>
      <c r="I51" s="140">
        <v>90</v>
      </c>
      <c r="J51" s="115">
        <v>-1</v>
      </c>
      <c r="K51" s="116">
        <v>-1.1111111111111112</v>
      </c>
    </row>
    <row r="52" spans="1:11" ht="14.1" customHeight="1" x14ac:dyDescent="0.2">
      <c r="A52" s="306">
        <v>71</v>
      </c>
      <c r="B52" s="307" t="s">
        <v>276</v>
      </c>
      <c r="C52" s="308"/>
      <c r="D52" s="113">
        <v>7.2463768115942031</v>
      </c>
      <c r="E52" s="115">
        <v>250</v>
      </c>
      <c r="F52" s="114">
        <v>196</v>
      </c>
      <c r="G52" s="114">
        <v>382</v>
      </c>
      <c r="H52" s="114">
        <v>224</v>
      </c>
      <c r="I52" s="140">
        <v>253</v>
      </c>
      <c r="J52" s="115">
        <v>-3</v>
      </c>
      <c r="K52" s="116">
        <v>-1.1857707509881423</v>
      </c>
    </row>
    <row r="53" spans="1:11" ht="14.1" customHeight="1" x14ac:dyDescent="0.2">
      <c r="A53" s="306" t="s">
        <v>277</v>
      </c>
      <c r="B53" s="307" t="s">
        <v>278</v>
      </c>
      <c r="C53" s="308"/>
      <c r="D53" s="113">
        <v>2.6956521739130435</v>
      </c>
      <c r="E53" s="115">
        <v>93</v>
      </c>
      <c r="F53" s="114">
        <v>96</v>
      </c>
      <c r="G53" s="114">
        <v>213</v>
      </c>
      <c r="H53" s="114">
        <v>79</v>
      </c>
      <c r="I53" s="140">
        <v>98</v>
      </c>
      <c r="J53" s="115">
        <v>-5</v>
      </c>
      <c r="K53" s="116">
        <v>-5.1020408163265305</v>
      </c>
    </row>
    <row r="54" spans="1:11" ht="14.1" customHeight="1" x14ac:dyDescent="0.2">
      <c r="A54" s="306" t="s">
        <v>279</v>
      </c>
      <c r="B54" s="307" t="s">
        <v>280</v>
      </c>
      <c r="C54" s="308"/>
      <c r="D54" s="113">
        <v>3.7391304347826089</v>
      </c>
      <c r="E54" s="115">
        <v>129</v>
      </c>
      <c r="F54" s="114">
        <v>81</v>
      </c>
      <c r="G54" s="114">
        <v>139</v>
      </c>
      <c r="H54" s="114">
        <v>120</v>
      </c>
      <c r="I54" s="140">
        <v>129</v>
      </c>
      <c r="J54" s="115">
        <v>0</v>
      </c>
      <c r="K54" s="116">
        <v>0</v>
      </c>
    </row>
    <row r="55" spans="1:11" ht="14.1" customHeight="1" x14ac:dyDescent="0.2">
      <c r="A55" s="306">
        <v>72</v>
      </c>
      <c r="B55" s="307" t="s">
        <v>281</v>
      </c>
      <c r="C55" s="308"/>
      <c r="D55" s="113">
        <v>1.681159420289855</v>
      </c>
      <c r="E55" s="115">
        <v>58</v>
      </c>
      <c r="F55" s="114">
        <v>54</v>
      </c>
      <c r="G55" s="114">
        <v>101</v>
      </c>
      <c r="H55" s="114">
        <v>43</v>
      </c>
      <c r="I55" s="140">
        <v>90</v>
      </c>
      <c r="J55" s="115">
        <v>-32</v>
      </c>
      <c r="K55" s="116">
        <v>-35.555555555555557</v>
      </c>
    </row>
    <row r="56" spans="1:11" ht="14.1" customHeight="1" x14ac:dyDescent="0.2">
      <c r="A56" s="306" t="s">
        <v>282</v>
      </c>
      <c r="B56" s="307" t="s">
        <v>283</v>
      </c>
      <c r="C56" s="308"/>
      <c r="D56" s="113">
        <v>0.46376811594202899</v>
      </c>
      <c r="E56" s="115">
        <v>16</v>
      </c>
      <c r="F56" s="114">
        <v>22</v>
      </c>
      <c r="G56" s="114">
        <v>42</v>
      </c>
      <c r="H56" s="114">
        <v>15</v>
      </c>
      <c r="I56" s="140">
        <v>26</v>
      </c>
      <c r="J56" s="115">
        <v>-10</v>
      </c>
      <c r="K56" s="116">
        <v>-38.46153846153846</v>
      </c>
    </row>
    <row r="57" spans="1:11" ht="14.1" customHeight="1" x14ac:dyDescent="0.2">
      <c r="A57" s="306" t="s">
        <v>284</v>
      </c>
      <c r="B57" s="307" t="s">
        <v>285</v>
      </c>
      <c r="C57" s="308"/>
      <c r="D57" s="113">
        <v>0.6376811594202898</v>
      </c>
      <c r="E57" s="115">
        <v>22</v>
      </c>
      <c r="F57" s="114">
        <v>20</v>
      </c>
      <c r="G57" s="114">
        <v>20</v>
      </c>
      <c r="H57" s="114">
        <v>23</v>
      </c>
      <c r="I57" s="140">
        <v>41</v>
      </c>
      <c r="J57" s="115">
        <v>-19</v>
      </c>
      <c r="K57" s="116">
        <v>-46.341463414634148</v>
      </c>
    </row>
    <row r="58" spans="1:11" ht="14.1" customHeight="1" x14ac:dyDescent="0.2">
      <c r="A58" s="306">
        <v>73</v>
      </c>
      <c r="B58" s="307" t="s">
        <v>286</v>
      </c>
      <c r="C58" s="308"/>
      <c r="D58" s="113">
        <v>1.6231884057971016</v>
      </c>
      <c r="E58" s="115">
        <v>56</v>
      </c>
      <c r="F58" s="114">
        <v>43</v>
      </c>
      <c r="G58" s="114">
        <v>75</v>
      </c>
      <c r="H58" s="114">
        <v>40</v>
      </c>
      <c r="I58" s="140">
        <v>45</v>
      </c>
      <c r="J58" s="115">
        <v>11</v>
      </c>
      <c r="K58" s="116">
        <v>24.444444444444443</v>
      </c>
    </row>
    <row r="59" spans="1:11" ht="14.1" customHeight="1" x14ac:dyDescent="0.2">
      <c r="A59" s="306" t="s">
        <v>287</v>
      </c>
      <c r="B59" s="307" t="s">
        <v>288</v>
      </c>
      <c r="C59" s="308"/>
      <c r="D59" s="113">
        <v>1.2753623188405796</v>
      </c>
      <c r="E59" s="115">
        <v>44</v>
      </c>
      <c r="F59" s="114">
        <v>25</v>
      </c>
      <c r="G59" s="114">
        <v>57</v>
      </c>
      <c r="H59" s="114">
        <v>23</v>
      </c>
      <c r="I59" s="140">
        <v>34</v>
      </c>
      <c r="J59" s="115">
        <v>10</v>
      </c>
      <c r="K59" s="116">
        <v>29.411764705882351</v>
      </c>
    </row>
    <row r="60" spans="1:11" ht="14.1" customHeight="1" x14ac:dyDescent="0.2">
      <c r="A60" s="306">
        <v>81</v>
      </c>
      <c r="B60" s="307" t="s">
        <v>289</v>
      </c>
      <c r="C60" s="308"/>
      <c r="D60" s="113">
        <v>5.2173913043478262</v>
      </c>
      <c r="E60" s="115">
        <v>180</v>
      </c>
      <c r="F60" s="114">
        <v>200</v>
      </c>
      <c r="G60" s="114">
        <v>257</v>
      </c>
      <c r="H60" s="114">
        <v>161</v>
      </c>
      <c r="I60" s="140">
        <v>224</v>
      </c>
      <c r="J60" s="115">
        <v>-44</v>
      </c>
      <c r="K60" s="116">
        <v>-19.642857142857142</v>
      </c>
    </row>
    <row r="61" spans="1:11" ht="14.1" customHeight="1" x14ac:dyDescent="0.2">
      <c r="A61" s="306" t="s">
        <v>290</v>
      </c>
      <c r="B61" s="307" t="s">
        <v>291</v>
      </c>
      <c r="C61" s="308"/>
      <c r="D61" s="113">
        <v>1.5652173913043479</v>
      </c>
      <c r="E61" s="115">
        <v>54</v>
      </c>
      <c r="F61" s="114">
        <v>33</v>
      </c>
      <c r="G61" s="114">
        <v>122</v>
      </c>
      <c r="H61" s="114">
        <v>47</v>
      </c>
      <c r="I61" s="140">
        <v>96</v>
      </c>
      <c r="J61" s="115">
        <v>-42</v>
      </c>
      <c r="K61" s="116">
        <v>-43.75</v>
      </c>
    </row>
    <row r="62" spans="1:11" ht="14.1" customHeight="1" x14ac:dyDescent="0.2">
      <c r="A62" s="306" t="s">
        <v>292</v>
      </c>
      <c r="B62" s="307" t="s">
        <v>293</v>
      </c>
      <c r="C62" s="308"/>
      <c r="D62" s="113">
        <v>1.3043478260869565</v>
      </c>
      <c r="E62" s="115">
        <v>45</v>
      </c>
      <c r="F62" s="114">
        <v>109</v>
      </c>
      <c r="G62" s="114">
        <v>81</v>
      </c>
      <c r="H62" s="114">
        <v>74</v>
      </c>
      <c r="I62" s="140">
        <v>46</v>
      </c>
      <c r="J62" s="115">
        <v>-1</v>
      </c>
      <c r="K62" s="116">
        <v>-2.1739130434782608</v>
      </c>
    </row>
    <row r="63" spans="1:11" ht="14.1" customHeight="1" x14ac:dyDescent="0.2">
      <c r="A63" s="306"/>
      <c r="B63" s="307" t="s">
        <v>294</v>
      </c>
      <c r="C63" s="308"/>
      <c r="D63" s="113">
        <v>1.1014492753623188</v>
      </c>
      <c r="E63" s="115">
        <v>38</v>
      </c>
      <c r="F63" s="114">
        <v>83</v>
      </c>
      <c r="G63" s="114">
        <v>65</v>
      </c>
      <c r="H63" s="114">
        <v>67</v>
      </c>
      <c r="I63" s="140">
        <v>38</v>
      </c>
      <c r="J63" s="115">
        <v>0</v>
      </c>
      <c r="K63" s="116">
        <v>0</v>
      </c>
    </row>
    <row r="64" spans="1:11" ht="14.1" customHeight="1" x14ac:dyDescent="0.2">
      <c r="A64" s="306" t="s">
        <v>295</v>
      </c>
      <c r="B64" s="307" t="s">
        <v>296</v>
      </c>
      <c r="C64" s="308"/>
      <c r="D64" s="113">
        <v>0.89855072463768115</v>
      </c>
      <c r="E64" s="115">
        <v>31</v>
      </c>
      <c r="F64" s="114">
        <v>16</v>
      </c>
      <c r="G64" s="114">
        <v>23</v>
      </c>
      <c r="H64" s="114">
        <v>15</v>
      </c>
      <c r="I64" s="140">
        <v>30</v>
      </c>
      <c r="J64" s="115">
        <v>1</v>
      </c>
      <c r="K64" s="116">
        <v>3.3333333333333335</v>
      </c>
    </row>
    <row r="65" spans="1:11" ht="14.1" customHeight="1" x14ac:dyDescent="0.2">
      <c r="A65" s="306" t="s">
        <v>297</v>
      </c>
      <c r="B65" s="307" t="s">
        <v>298</v>
      </c>
      <c r="C65" s="308"/>
      <c r="D65" s="113">
        <v>0.6376811594202898</v>
      </c>
      <c r="E65" s="115">
        <v>22</v>
      </c>
      <c r="F65" s="114">
        <v>12</v>
      </c>
      <c r="G65" s="114">
        <v>10</v>
      </c>
      <c r="H65" s="114">
        <v>11</v>
      </c>
      <c r="I65" s="140">
        <v>15</v>
      </c>
      <c r="J65" s="115">
        <v>7</v>
      </c>
      <c r="K65" s="116">
        <v>46.666666666666664</v>
      </c>
    </row>
    <row r="66" spans="1:11" ht="14.1" customHeight="1" x14ac:dyDescent="0.2">
      <c r="A66" s="306">
        <v>82</v>
      </c>
      <c r="B66" s="307" t="s">
        <v>299</v>
      </c>
      <c r="C66" s="308"/>
      <c r="D66" s="113">
        <v>2.4347826086956523</v>
      </c>
      <c r="E66" s="115">
        <v>84</v>
      </c>
      <c r="F66" s="114">
        <v>102</v>
      </c>
      <c r="G66" s="114">
        <v>163</v>
      </c>
      <c r="H66" s="114">
        <v>67</v>
      </c>
      <c r="I66" s="140">
        <v>73</v>
      </c>
      <c r="J66" s="115">
        <v>11</v>
      </c>
      <c r="K66" s="116">
        <v>15.068493150684931</v>
      </c>
    </row>
    <row r="67" spans="1:11" ht="14.1" customHeight="1" x14ac:dyDescent="0.2">
      <c r="A67" s="306" t="s">
        <v>300</v>
      </c>
      <c r="B67" s="307" t="s">
        <v>301</v>
      </c>
      <c r="C67" s="308"/>
      <c r="D67" s="113">
        <v>1.3043478260869565</v>
      </c>
      <c r="E67" s="115">
        <v>45</v>
      </c>
      <c r="F67" s="114">
        <v>75</v>
      </c>
      <c r="G67" s="114">
        <v>86</v>
      </c>
      <c r="H67" s="114">
        <v>47</v>
      </c>
      <c r="I67" s="140">
        <v>52</v>
      </c>
      <c r="J67" s="115">
        <v>-7</v>
      </c>
      <c r="K67" s="116">
        <v>-13.461538461538462</v>
      </c>
    </row>
    <row r="68" spans="1:11" ht="14.1" customHeight="1" x14ac:dyDescent="0.2">
      <c r="A68" s="306" t="s">
        <v>302</v>
      </c>
      <c r="B68" s="307" t="s">
        <v>303</v>
      </c>
      <c r="C68" s="308"/>
      <c r="D68" s="113">
        <v>0.57971014492753625</v>
      </c>
      <c r="E68" s="115">
        <v>20</v>
      </c>
      <c r="F68" s="114">
        <v>19</v>
      </c>
      <c r="G68" s="114">
        <v>48</v>
      </c>
      <c r="H68" s="114">
        <v>14</v>
      </c>
      <c r="I68" s="140">
        <v>11</v>
      </c>
      <c r="J68" s="115">
        <v>9</v>
      </c>
      <c r="K68" s="116">
        <v>81.818181818181813</v>
      </c>
    </row>
    <row r="69" spans="1:11" ht="14.1" customHeight="1" x14ac:dyDescent="0.2">
      <c r="A69" s="306">
        <v>83</v>
      </c>
      <c r="B69" s="307" t="s">
        <v>304</v>
      </c>
      <c r="C69" s="308"/>
      <c r="D69" s="113">
        <v>4</v>
      </c>
      <c r="E69" s="115">
        <v>138</v>
      </c>
      <c r="F69" s="114">
        <v>151</v>
      </c>
      <c r="G69" s="114">
        <v>371</v>
      </c>
      <c r="H69" s="114">
        <v>109</v>
      </c>
      <c r="I69" s="140">
        <v>134</v>
      </c>
      <c r="J69" s="115">
        <v>4</v>
      </c>
      <c r="K69" s="116">
        <v>2.9850746268656718</v>
      </c>
    </row>
    <row r="70" spans="1:11" ht="14.1" customHeight="1" x14ac:dyDescent="0.2">
      <c r="A70" s="306" t="s">
        <v>305</v>
      </c>
      <c r="B70" s="307" t="s">
        <v>306</v>
      </c>
      <c r="C70" s="308"/>
      <c r="D70" s="113">
        <v>3.2463768115942031</v>
      </c>
      <c r="E70" s="115">
        <v>112</v>
      </c>
      <c r="F70" s="114">
        <v>117</v>
      </c>
      <c r="G70" s="114">
        <v>325</v>
      </c>
      <c r="H70" s="114">
        <v>89</v>
      </c>
      <c r="I70" s="140">
        <v>110</v>
      </c>
      <c r="J70" s="115">
        <v>2</v>
      </c>
      <c r="K70" s="116">
        <v>1.8181818181818181</v>
      </c>
    </row>
    <row r="71" spans="1:11" ht="14.1" customHeight="1" x14ac:dyDescent="0.2">
      <c r="A71" s="306"/>
      <c r="B71" s="307" t="s">
        <v>307</v>
      </c>
      <c r="C71" s="308"/>
      <c r="D71" s="113">
        <v>2.1159420289855073</v>
      </c>
      <c r="E71" s="115">
        <v>73</v>
      </c>
      <c r="F71" s="114">
        <v>56</v>
      </c>
      <c r="G71" s="114">
        <v>213</v>
      </c>
      <c r="H71" s="114">
        <v>53</v>
      </c>
      <c r="I71" s="140">
        <v>70</v>
      </c>
      <c r="J71" s="115">
        <v>3</v>
      </c>
      <c r="K71" s="116">
        <v>4.2857142857142856</v>
      </c>
    </row>
    <row r="72" spans="1:11" ht="14.1" customHeight="1" x14ac:dyDescent="0.2">
      <c r="A72" s="306">
        <v>84</v>
      </c>
      <c r="B72" s="307" t="s">
        <v>308</v>
      </c>
      <c r="C72" s="308"/>
      <c r="D72" s="113">
        <v>1.1884057971014492</v>
      </c>
      <c r="E72" s="115">
        <v>41</v>
      </c>
      <c r="F72" s="114">
        <v>37</v>
      </c>
      <c r="G72" s="114">
        <v>108</v>
      </c>
      <c r="H72" s="114">
        <v>20</v>
      </c>
      <c r="I72" s="140">
        <v>58</v>
      </c>
      <c r="J72" s="115">
        <v>-17</v>
      </c>
      <c r="K72" s="116">
        <v>-29.310344827586206</v>
      </c>
    </row>
    <row r="73" spans="1:11" ht="14.1" customHeight="1" x14ac:dyDescent="0.2">
      <c r="A73" s="306" t="s">
        <v>309</v>
      </c>
      <c r="B73" s="307" t="s">
        <v>310</v>
      </c>
      <c r="C73" s="308"/>
      <c r="D73" s="113">
        <v>0.57971014492753625</v>
      </c>
      <c r="E73" s="115">
        <v>20</v>
      </c>
      <c r="F73" s="114">
        <v>8</v>
      </c>
      <c r="G73" s="114">
        <v>60</v>
      </c>
      <c r="H73" s="114">
        <v>4</v>
      </c>
      <c r="I73" s="140">
        <v>21</v>
      </c>
      <c r="J73" s="115">
        <v>-1</v>
      </c>
      <c r="K73" s="116">
        <v>-4.7619047619047619</v>
      </c>
    </row>
    <row r="74" spans="1:11" ht="14.1" customHeight="1" x14ac:dyDescent="0.2">
      <c r="A74" s="306" t="s">
        <v>311</v>
      </c>
      <c r="B74" s="307" t="s">
        <v>312</v>
      </c>
      <c r="C74" s="308"/>
      <c r="D74" s="113">
        <v>8.6956521739130432E-2</v>
      </c>
      <c r="E74" s="115">
        <v>3</v>
      </c>
      <c r="F74" s="114">
        <v>9</v>
      </c>
      <c r="G74" s="114">
        <v>28</v>
      </c>
      <c r="H74" s="114" t="s">
        <v>513</v>
      </c>
      <c r="I74" s="140">
        <v>8</v>
      </c>
      <c r="J74" s="115">
        <v>-5</v>
      </c>
      <c r="K74" s="116">
        <v>-62.5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5</v>
      </c>
      <c r="G76" s="114">
        <v>5</v>
      </c>
      <c r="H76" s="114">
        <v>5</v>
      </c>
      <c r="I76" s="140">
        <v>0</v>
      </c>
      <c r="J76" s="115" t="s">
        <v>513</v>
      </c>
      <c r="K76" s="116" t="s">
        <v>513</v>
      </c>
    </row>
    <row r="77" spans="1:11" ht="14.1" customHeight="1" x14ac:dyDescent="0.2">
      <c r="A77" s="306">
        <v>92</v>
      </c>
      <c r="B77" s="307" t="s">
        <v>316</v>
      </c>
      <c r="C77" s="308"/>
      <c r="D77" s="113">
        <v>1.4202898550724639</v>
      </c>
      <c r="E77" s="115">
        <v>49</v>
      </c>
      <c r="F77" s="114">
        <v>46</v>
      </c>
      <c r="G77" s="114">
        <v>70</v>
      </c>
      <c r="H77" s="114">
        <v>33</v>
      </c>
      <c r="I77" s="140">
        <v>49</v>
      </c>
      <c r="J77" s="115">
        <v>0</v>
      </c>
      <c r="K77" s="116">
        <v>0</v>
      </c>
    </row>
    <row r="78" spans="1:11" ht="14.1" customHeight="1" x14ac:dyDescent="0.2">
      <c r="A78" s="306">
        <v>93</v>
      </c>
      <c r="B78" s="307" t="s">
        <v>317</v>
      </c>
      <c r="C78" s="308"/>
      <c r="D78" s="113" t="s">
        <v>513</v>
      </c>
      <c r="E78" s="115" t="s">
        <v>513</v>
      </c>
      <c r="F78" s="114" t="s">
        <v>513</v>
      </c>
      <c r="G78" s="114" t="s">
        <v>513</v>
      </c>
      <c r="H78" s="114">
        <v>5</v>
      </c>
      <c r="I78" s="140">
        <v>7</v>
      </c>
      <c r="J78" s="115" t="s">
        <v>513</v>
      </c>
      <c r="K78" s="116" t="s">
        <v>513</v>
      </c>
    </row>
    <row r="79" spans="1:11" ht="14.1" customHeight="1" x14ac:dyDescent="0.2">
      <c r="A79" s="306">
        <v>94</v>
      </c>
      <c r="B79" s="307" t="s">
        <v>318</v>
      </c>
      <c r="C79" s="308"/>
      <c r="D79" s="113">
        <v>0.20289855072463769</v>
      </c>
      <c r="E79" s="115">
        <v>7</v>
      </c>
      <c r="F79" s="114">
        <v>6</v>
      </c>
      <c r="G79" s="114">
        <v>13</v>
      </c>
      <c r="H79" s="114">
        <v>8</v>
      </c>
      <c r="I79" s="140">
        <v>10</v>
      </c>
      <c r="J79" s="115">
        <v>-3</v>
      </c>
      <c r="K79" s="116">
        <v>-30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3970</v>
      </c>
      <c r="E11" s="114">
        <v>3331</v>
      </c>
      <c r="F11" s="114">
        <v>4573</v>
      </c>
      <c r="G11" s="114">
        <v>2975</v>
      </c>
      <c r="H11" s="140">
        <v>4026</v>
      </c>
      <c r="I11" s="115">
        <v>-56</v>
      </c>
      <c r="J11" s="116">
        <v>-1.3909587680079483</v>
      </c>
    </row>
    <row r="12" spans="1:15" s="110" customFormat="1" ht="24.95" customHeight="1" x14ac:dyDescent="0.2">
      <c r="A12" s="193" t="s">
        <v>132</v>
      </c>
      <c r="B12" s="194" t="s">
        <v>133</v>
      </c>
      <c r="C12" s="113">
        <v>0.68010075566750627</v>
      </c>
      <c r="D12" s="115">
        <v>27</v>
      </c>
      <c r="E12" s="114">
        <v>33</v>
      </c>
      <c r="F12" s="114">
        <v>32</v>
      </c>
      <c r="G12" s="114">
        <v>14</v>
      </c>
      <c r="H12" s="140">
        <v>30</v>
      </c>
      <c r="I12" s="115">
        <v>-3</v>
      </c>
      <c r="J12" s="116">
        <v>-10</v>
      </c>
    </row>
    <row r="13" spans="1:15" s="110" customFormat="1" ht="24.95" customHeight="1" x14ac:dyDescent="0.2">
      <c r="A13" s="193" t="s">
        <v>134</v>
      </c>
      <c r="B13" s="199" t="s">
        <v>214</v>
      </c>
      <c r="C13" s="113">
        <v>1.2090680100755669</v>
      </c>
      <c r="D13" s="115">
        <v>48</v>
      </c>
      <c r="E13" s="114">
        <v>30</v>
      </c>
      <c r="F13" s="114">
        <v>49</v>
      </c>
      <c r="G13" s="114">
        <v>27</v>
      </c>
      <c r="H13" s="140">
        <v>31</v>
      </c>
      <c r="I13" s="115">
        <v>17</v>
      </c>
      <c r="J13" s="116">
        <v>54.838709677419352</v>
      </c>
    </row>
    <row r="14" spans="1:15" s="287" customFormat="1" ht="24.95" customHeight="1" x14ac:dyDescent="0.2">
      <c r="A14" s="193" t="s">
        <v>215</v>
      </c>
      <c r="B14" s="199" t="s">
        <v>137</v>
      </c>
      <c r="C14" s="113">
        <v>34.886649874055415</v>
      </c>
      <c r="D14" s="115">
        <v>1385</v>
      </c>
      <c r="E14" s="114">
        <v>982</v>
      </c>
      <c r="F14" s="114">
        <v>1447</v>
      </c>
      <c r="G14" s="114">
        <v>804</v>
      </c>
      <c r="H14" s="140">
        <v>1388</v>
      </c>
      <c r="I14" s="115">
        <v>-3</v>
      </c>
      <c r="J14" s="116">
        <v>-0.21613832853025935</v>
      </c>
      <c r="K14" s="110"/>
      <c r="L14" s="110"/>
      <c r="M14" s="110"/>
      <c r="N14" s="110"/>
      <c r="O14" s="110"/>
    </row>
    <row r="15" spans="1:15" s="110" customFormat="1" ht="24.95" customHeight="1" x14ac:dyDescent="0.2">
      <c r="A15" s="193" t="s">
        <v>216</v>
      </c>
      <c r="B15" s="199" t="s">
        <v>217</v>
      </c>
      <c r="C15" s="113">
        <v>5.4156171284634764</v>
      </c>
      <c r="D15" s="115">
        <v>215</v>
      </c>
      <c r="E15" s="114">
        <v>80</v>
      </c>
      <c r="F15" s="114">
        <v>104</v>
      </c>
      <c r="G15" s="114">
        <v>60</v>
      </c>
      <c r="H15" s="140">
        <v>118</v>
      </c>
      <c r="I15" s="115">
        <v>97</v>
      </c>
      <c r="J15" s="116">
        <v>82.20338983050847</v>
      </c>
    </row>
    <row r="16" spans="1:15" s="287" customFormat="1" ht="24.95" customHeight="1" x14ac:dyDescent="0.2">
      <c r="A16" s="193" t="s">
        <v>218</v>
      </c>
      <c r="B16" s="199" t="s">
        <v>141</v>
      </c>
      <c r="C16" s="113">
        <v>26.750629722921914</v>
      </c>
      <c r="D16" s="115">
        <v>1062</v>
      </c>
      <c r="E16" s="114">
        <v>816</v>
      </c>
      <c r="F16" s="114">
        <v>1194</v>
      </c>
      <c r="G16" s="114">
        <v>650</v>
      </c>
      <c r="H16" s="140">
        <v>1170</v>
      </c>
      <c r="I16" s="115">
        <v>-108</v>
      </c>
      <c r="J16" s="116">
        <v>-9.2307692307692299</v>
      </c>
      <c r="K16" s="110"/>
      <c r="L16" s="110"/>
      <c r="M16" s="110"/>
      <c r="N16" s="110"/>
      <c r="O16" s="110"/>
    </row>
    <row r="17" spans="1:15" s="110" customFormat="1" ht="24.95" customHeight="1" x14ac:dyDescent="0.2">
      <c r="A17" s="193" t="s">
        <v>142</v>
      </c>
      <c r="B17" s="199" t="s">
        <v>220</v>
      </c>
      <c r="C17" s="113">
        <v>2.7204030226700251</v>
      </c>
      <c r="D17" s="115">
        <v>108</v>
      </c>
      <c r="E17" s="114">
        <v>86</v>
      </c>
      <c r="F17" s="114">
        <v>149</v>
      </c>
      <c r="G17" s="114">
        <v>94</v>
      </c>
      <c r="H17" s="140">
        <v>100</v>
      </c>
      <c r="I17" s="115">
        <v>8</v>
      </c>
      <c r="J17" s="116">
        <v>8</v>
      </c>
    </row>
    <row r="18" spans="1:15" s="287" customFormat="1" ht="24.95" customHeight="1" x14ac:dyDescent="0.2">
      <c r="A18" s="201" t="s">
        <v>144</v>
      </c>
      <c r="B18" s="202" t="s">
        <v>145</v>
      </c>
      <c r="C18" s="113">
        <v>6.0705289672544085</v>
      </c>
      <c r="D18" s="115">
        <v>241</v>
      </c>
      <c r="E18" s="114">
        <v>243</v>
      </c>
      <c r="F18" s="114">
        <v>275</v>
      </c>
      <c r="G18" s="114">
        <v>168</v>
      </c>
      <c r="H18" s="140">
        <v>249</v>
      </c>
      <c r="I18" s="115">
        <v>-8</v>
      </c>
      <c r="J18" s="116">
        <v>-3.2128514056224899</v>
      </c>
      <c r="K18" s="110"/>
      <c r="L18" s="110"/>
      <c r="M18" s="110"/>
      <c r="N18" s="110"/>
      <c r="O18" s="110"/>
    </row>
    <row r="19" spans="1:15" s="110" customFormat="1" ht="24.95" customHeight="1" x14ac:dyDescent="0.2">
      <c r="A19" s="193" t="s">
        <v>146</v>
      </c>
      <c r="B19" s="199" t="s">
        <v>147</v>
      </c>
      <c r="C19" s="113">
        <v>11.158690176322418</v>
      </c>
      <c r="D19" s="115">
        <v>443</v>
      </c>
      <c r="E19" s="114">
        <v>426</v>
      </c>
      <c r="F19" s="114">
        <v>551</v>
      </c>
      <c r="G19" s="114">
        <v>392</v>
      </c>
      <c r="H19" s="140">
        <v>470</v>
      </c>
      <c r="I19" s="115">
        <v>-27</v>
      </c>
      <c r="J19" s="116">
        <v>-5.7446808510638299</v>
      </c>
    </row>
    <row r="20" spans="1:15" s="287" customFormat="1" ht="24.95" customHeight="1" x14ac:dyDescent="0.2">
      <c r="A20" s="193" t="s">
        <v>148</v>
      </c>
      <c r="B20" s="199" t="s">
        <v>149</v>
      </c>
      <c r="C20" s="113">
        <v>4.9874055415617127</v>
      </c>
      <c r="D20" s="115">
        <v>198</v>
      </c>
      <c r="E20" s="114">
        <v>254</v>
      </c>
      <c r="F20" s="114">
        <v>202</v>
      </c>
      <c r="G20" s="114">
        <v>180</v>
      </c>
      <c r="H20" s="140">
        <v>222</v>
      </c>
      <c r="I20" s="115">
        <v>-24</v>
      </c>
      <c r="J20" s="116">
        <v>-10.810810810810811</v>
      </c>
      <c r="K20" s="110"/>
      <c r="L20" s="110"/>
      <c r="M20" s="110"/>
      <c r="N20" s="110"/>
      <c r="O20" s="110"/>
    </row>
    <row r="21" spans="1:15" s="110" customFormat="1" ht="24.95" customHeight="1" x14ac:dyDescent="0.2">
      <c r="A21" s="201" t="s">
        <v>150</v>
      </c>
      <c r="B21" s="202" t="s">
        <v>151</v>
      </c>
      <c r="C21" s="113">
        <v>4.6095717884130982</v>
      </c>
      <c r="D21" s="115">
        <v>183</v>
      </c>
      <c r="E21" s="114">
        <v>159</v>
      </c>
      <c r="F21" s="114">
        <v>157</v>
      </c>
      <c r="G21" s="114">
        <v>158</v>
      </c>
      <c r="H21" s="140">
        <v>172</v>
      </c>
      <c r="I21" s="115">
        <v>11</v>
      </c>
      <c r="J21" s="116">
        <v>6.3953488372093021</v>
      </c>
    </row>
    <row r="22" spans="1:15" s="110" customFormat="1" ht="24.95" customHeight="1" x14ac:dyDescent="0.2">
      <c r="A22" s="201" t="s">
        <v>152</v>
      </c>
      <c r="B22" s="199" t="s">
        <v>153</v>
      </c>
      <c r="C22" s="113">
        <v>3.3249370277078087</v>
      </c>
      <c r="D22" s="115">
        <v>132</v>
      </c>
      <c r="E22" s="114">
        <v>54</v>
      </c>
      <c r="F22" s="114">
        <v>55</v>
      </c>
      <c r="G22" s="114">
        <v>31</v>
      </c>
      <c r="H22" s="140">
        <v>47</v>
      </c>
      <c r="I22" s="115">
        <v>85</v>
      </c>
      <c r="J22" s="116">
        <v>180.85106382978722</v>
      </c>
    </row>
    <row r="23" spans="1:15" s="110" customFormat="1" ht="24.95" customHeight="1" x14ac:dyDescent="0.2">
      <c r="A23" s="193" t="s">
        <v>154</v>
      </c>
      <c r="B23" s="199" t="s">
        <v>155</v>
      </c>
      <c r="C23" s="113">
        <v>1.2342569269521411</v>
      </c>
      <c r="D23" s="115">
        <v>49</v>
      </c>
      <c r="E23" s="114">
        <v>31</v>
      </c>
      <c r="F23" s="114">
        <v>67</v>
      </c>
      <c r="G23" s="114">
        <v>47</v>
      </c>
      <c r="H23" s="140">
        <v>55</v>
      </c>
      <c r="I23" s="115">
        <v>-6</v>
      </c>
      <c r="J23" s="116">
        <v>-10.909090909090908</v>
      </c>
    </row>
    <row r="24" spans="1:15" s="110" customFormat="1" ht="24.95" customHeight="1" x14ac:dyDescent="0.2">
      <c r="A24" s="193" t="s">
        <v>156</v>
      </c>
      <c r="B24" s="199" t="s">
        <v>221</v>
      </c>
      <c r="C24" s="113">
        <v>3.7783375314861463</v>
      </c>
      <c r="D24" s="115">
        <v>150</v>
      </c>
      <c r="E24" s="114">
        <v>132</v>
      </c>
      <c r="F24" s="114">
        <v>155</v>
      </c>
      <c r="G24" s="114">
        <v>102</v>
      </c>
      <c r="H24" s="140">
        <v>174</v>
      </c>
      <c r="I24" s="115">
        <v>-24</v>
      </c>
      <c r="J24" s="116">
        <v>-13.793103448275861</v>
      </c>
    </row>
    <row r="25" spans="1:15" s="110" customFormat="1" ht="24.95" customHeight="1" x14ac:dyDescent="0.2">
      <c r="A25" s="193" t="s">
        <v>222</v>
      </c>
      <c r="B25" s="204" t="s">
        <v>159</v>
      </c>
      <c r="C25" s="113">
        <v>2.5944584382871536</v>
      </c>
      <c r="D25" s="115">
        <v>103</v>
      </c>
      <c r="E25" s="114">
        <v>102</v>
      </c>
      <c r="F25" s="114">
        <v>114</v>
      </c>
      <c r="G25" s="114">
        <v>119</v>
      </c>
      <c r="H25" s="140">
        <v>121</v>
      </c>
      <c r="I25" s="115">
        <v>-18</v>
      </c>
      <c r="J25" s="116">
        <v>-14.87603305785124</v>
      </c>
    </row>
    <row r="26" spans="1:15" s="110" customFormat="1" ht="24.95" customHeight="1" x14ac:dyDescent="0.2">
      <c r="A26" s="201">
        <v>782.78300000000002</v>
      </c>
      <c r="B26" s="203" t="s">
        <v>160</v>
      </c>
      <c r="C26" s="113">
        <v>8.841309823677582</v>
      </c>
      <c r="D26" s="115">
        <v>351</v>
      </c>
      <c r="E26" s="114">
        <v>339</v>
      </c>
      <c r="F26" s="114">
        <v>443</v>
      </c>
      <c r="G26" s="114">
        <v>362</v>
      </c>
      <c r="H26" s="140">
        <v>393</v>
      </c>
      <c r="I26" s="115">
        <v>-42</v>
      </c>
      <c r="J26" s="116">
        <v>-10.687022900763358</v>
      </c>
    </row>
    <row r="27" spans="1:15" s="110" customFormat="1" ht="24.95" customHeight="1" x14ac:dyDescent="0.2">
      <c r="A27" s="193" t="s">
        <v>161</v>
      </c>
      <c r="B27" s="199" t="s">
        <v>162</v>
      </c>
      <c r="C27" s="113">
        <v>3.2493702770780857</v>
      </c>
      <c r="D27" s="115">
        <v>129</v>
      </c>
      <c r="E27" s="114">
        <v>94</v>
      </c>
      <c r="F27" s="114">
        <v>163</v>
      </c>
      <c r="G27" s="114">
        <v>86</v>
      </c>
      <c r="H27" s="140">
        <v>128</v>
      </c>
      <c r="I27" s="115">
        <v>1</v>
      </c>
      <c r="J27" s="116">
        <v>0.78125</v>
      </c>
    </row>
    <row r="28" spans="1:15" s="110" customFormat="1" ht="24.95" customHeight="1" x14ac:dyDescent="0.2">
      <c r="A28" s="193" t="s">
        <v>163</v>
      </c>
      <c r="B28" s="199" t="s">
        <v>164</v>
      </c>
      <c r="C28" s="113">
        <v>1.9899244332493702</v>
      </c>
      <c r="D28" s="115">
        <v>79</v>
      </c>
      <c r="E28" s="114">
        <v>48</v>
      </c>
      <c r="F28" s="114">
        <v>212</v>
      </c>
      <c r="G28" s="114">
        <v>38</v>
      </c>
      <c r="H28" s="140">
        <v>77</v>
      </c>
      <c r="I28" s="115">
        <v>2</v>
      </c>
      <c r="J28" s="116">
        <v>2.5974025974025974</v>
      </c>
    </row>
    <row r="29" spans="1:15" s="110" customFormat="1" ht="24.95" customHeight="1" x14ac:dyDescent="0.2">
      <c r="A29" s="193">
        <v>86</v>
      </c>
      <c r="B29" s="199" t="s">
        <v>165</v>
      </c>
      <c r="C29" s="113">
        <v>4.4080604534005037</v>
      </c>
      <c r="D29" s="115">
        <v>175</v>
      </c>
      <c r="E29" s="114">
        <v>173</v>
      </c>
      <c r="F29" s="114">
        <v>223</v>
      </c>
      <c r="G29" s="114">
        <v>177</v>
      </c>
      <c r="H29" s="140">
        <v>223</v>
      </c>
      <c r="I29" s="115">
        <v>-48</v>
      </c>
      <c r="J29" s="116">
        <v>-21.524663677130047</v>
      </c>
    </row>
    <row r="30" spans="1:15" s="110" customFormat="1" ht="24.95" customHeight="1" x14ac:dyDescent="0.2">
      <c r="A30" s="193">
        <v>87.88</v>
      </c>
      <c r="B30" s="204" t="s">
        <v>166</v>
      </c>
      <c r="C30" s="113">
        <v>3.4508816120906802</v>
      </c>
      <c r="D30" s="115">
        <v>137</v>
      </c>
      <c r="E30" s="114">
        <v>113</v>
      </c>
      <c r="F30" s="114">
        <v>216</v>
      </c>
      <c r="G30" s="114">
        <v>112</v>
      </c>
      <c r="H30" s="140">
        <v>108</v>
      </c>
      <c r="I30" s="115">
        <v>29</v>
      </c>
      <c r="J30" s="116">
        <v>26.851851851851851</v>
      </c>
    </row>
    <row r="31" spans="1:15" s="110" customFormat="1" ht="24.95" customHeight="1" x14ac:dyDescent="0.2">
      <c r="A31" s="193" t="s">
        <v>167</v>
      </c>
      <c r="B31" s="199" t="s">
        <v>168</v>
      </c>
      <c r="C31" s="113">
        <v>3.5264483627204029</v>
      </c>
      <c r="D31" s="115">
        <v>140</v>
      </c>
      <c r="E31" s="114">
        <v>118</v>
      </c>
      <c r="F31" s="114">
        <v>210</v>
      </c>
      <c r="G31" s="114">
        <v>158</v>
      </c>
      <c r="H31" s="140">
        <v>138</v>
      </c>
      <c r="I31" s="115">
        <v>2</v>
      </c>
      <c r="J31" s="116">
        <v>1.4492753623188406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0.68010075566750627</v>
      </c>
      <c r="D34" s="115">
        <v>27</v>
      </c>
      <c r="E34" s="114">
        <v>33</v>
      </c>
      <c r="F34" s="114">
        <v>32</v>
      </c>
      <c r="G34" s="114">
        <v>14</v>
      </c>
      <c r="H34" s="140">
        <v>30</v>
      </c>
      <c r="I34" s="115">
        <v>-3</v>
      </c>
      <c r="J34" s="116">
        <v>-10</v>
      </c>
    </row>
    <row r="35" spans="1:10" s="110" customFormat="1" ht="24.95" customHeight="1" x14ac:dyDescent="0.2">
      <c r="A35" s="292" t="s">
        <v>171</v>
      </c>
      <c r="B35" s="293" t="s">
        <v>172</v>
      </c>
      <c r="C35" s="113">
        <v>42.166246851385388</v>
      </c>
      <c r="D35" s="115">
        <v>1674</v>
      </c>
      <c r="E35" s="114">
        <v>1255</v>
      </c>
      <c r="F35" s="114">
        <v>1771</v>
      </c>
      <c r="G35" s="114">
        <v>999</v>
      </c>
      <c r="H35" s="140">
        <v>1668</v>
      </c>
      <c r="I35" s="115">
        <v>6</v>
      </c>
      <c r="J35" s="116">
        <v>0.35971223021582732</v>
      </c>
    </row>
    <row r="36" spans="1:10" s="110" customFormat="1" ht="24.95" customHeight="1" x14ac:dyDescent="0.2">
      <c r="A36" s="294" t="s">
        <v>173</v>
      </c>
      <c r="B36" s="295" t="s">
        <v>174</v>
      </c>
      <c r="C36" s="125">
        <v>57.153652392947102</v>
      </c>
      <c r="D36" s="143">
        <v>2269</v>
      </c>
      <c r="E36" s="144">
        <v>2043</v>
      </c>
      <c r="F36" s="144">
        <v>2768</v>
      </c>
      <c r="G36" s="144">
        <v>1962</v>
      </c>
      <c r="H36" s="145">
        <v>2328</v>
      </c>
      <c r="I36" s="143">
        <v>-59</v>
      </c>
      <c r="J36" s="146">
        <v>-2.5343642611683848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3970</v>
      </c>
      <c r="F11" s="264">
        <v>3331</v>
      </c>
      <c r="G11" s="264">
        <v>4573</v>
      </c>
      <c r="H11" s="264">
        <v>2975</v>
      </c>
      <c r="I11" s="265">
        <v>4026</v>
      </c>
      <c r="J11" s="263">
        <v>-56</v>
      </c>
      <c r="K11" s="266">
        <v>-1.3909587680079483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28.539042821158692</v>
      </c>
      <c r="E13" s="115">
        <v>1133</v>
      </c>
      <c r="F13" s="114">
        <v>999</v>
      </c>
      <c r="G13" s="114">
        <v>1443</v>
      </c>
      <c r="H13" s="114">
        <v>996</v>
      </c>
      <c r="I13" s="140">
        <v>1094</v>
      </c>
      <c r="J13" s="115">
        <v>39</v>
      </c>
      <c r="K13" s="116">
        <v>3.5648994515539307</v>
      </c>
    </row>
    <row r="14" spans="1:17" ht="15.95" customHeight="1" x14ac:dyDescent="0.2">
      <c r="A14" s="306" t="s">
        <v>230</v>
      </c>
      <c r="B14" s="307"/>
      <c r="C14" s="308"/>
      <c r="D14" s="113">
        <v>54.659949622166245</v>
      </c>
      <c r="E14" s="115">
        <v>2170</v>
      </c>
      <c r="F14" s="114">
        <v>1792</v>
      </c>
      <c r="G14" s="114">
        <v>2568</v>
      </c>
      <c r="H14" s="114">
        <v>1537</v>
      </c>
      <c r="I14" s="140">
        <v>2292</v>
      </c>
      <c r="J14" s="115">
        <v>-122</v>
      </c>
      <c r="K14" s="116">
        <v>-5.3228621291448519</v>
      </c>
    </row>
    <row r="15" spans="1:17" ht="15.95" customHeight="1" x14ac:dyDescent="0.2">
      <c r="A15" s="306" t="s">
        <v>231</v>
      </c>
      <c r="B15" s="307"/>
      <c r="C15" s="308"/>
      <c r="D15" s="113">
        <v>10.277078085642318</v>
      </c>
      <c r="E15" s="115">
        <v>408</v>
      </c>
      <c r="F15" s="114">
        <v>330</v>
      </c>
      <c r="G15" s="114">
        <v>282</v>
      </c>
      <c r="H15" s="114">
        <v>252</v>
      </c>
      <c r="I15" s="140">
        <v>360</v>
      </c>
      <c r="J15" s="115">
        <v>48</v>
      </c>
      <c r="K15" s="116">
        <v>13.333333333333334</v>
      </c>
    </row>
    <row r="16" spans="1:17" ht="15.95" customHeight="1" x14ac:dyDescent="0.2">
      <c r="A16" s="306" t="s">
        <v>232</v>
      </c>
      <c r="B16" s="307"/>
      <c r="C16" s="308"/>
      <c r="D16" s="113">
        <v>6.523929471032746</v>
      </c>
      <c r="E16" s="115">
        <v>259</v>
      </c>
      <c r="F16" s="114">
        <v>210</v>
      </c>
      <c r="G16" s="114">
        <v>280</v>
      </c>
      <c r="H16" s="114">
        <v>190</v>
      </c>
      <c r="I16" s="140">
        <v>280</v>
      </c>
      <c r="J16" s="115">
        <v>-21</v>
      </c>
      <c r="K16" s="116">
        <v>-7.5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1.0327455919395465</v>
      </c>
      <c r="E18" s="115">
        <v>41</v>
      </c>
      <c r="F18" s="114">
        <v>27</v>
      </c>
      <c r="G18" s="114">
        <v>32</v>
      </c>
      <c r="H18" s="114">
        <v>19</v>
      </c>
      <c r="I18" s="140">
        <v>48</v>
      </c>
      <c r="J18" s="115">
        <v>-7</v>
      </c>
      <c r="K18" s="116">
        <v>-14.583333333333334</v>
      </c>
    </row>
    <row r="19" spans="1:11" ht="14.1" customHeight="1" x14ac:dyDescent="0.2">
      <c r="A19" s="306" t="s">
        <v>235</v>
      </c>
      <c r="B19" s="307" t="s">
        <v>236</v>
      </c>
      <c r="C19" s="308"/>
      <c r="D19" s="113">
        <v>0.17632241813602015</v>
      </c>
      <c r="E19" s="115">
        <v>7</v>
      </c>
      <c r="F19" s="114">
        <v>13</v>
      </c>
      <c r="G19" s="114">
        <v>21</v>
      </c>
      <c r="H19" s="114">
        <v>10</v>
      </c>
      <c r="I19" s="140">
        <v>8</v>
      </c>
      <c r="J19" s="115">
        <v>-1</v>
      </c>
      <c r="K19" s="116">
        <v>-12.5</v>
      </c>
    </row>
    <row r="20" spans="1:11" ht="14.1" customHeight="1" x14ac:dyDescent="0.2">
      <c r="A20" s="306">
        <v>12</v>
      </c>
      <c r="B20" s="307" t="s">
        <v>237</v>
      </c>
      <c r="C20" s="308"/>
      <c r="D20" s="113">
        <v>0.45340050377833752</v>
      </c>
      <c r="E20" s="115">
        <v>18</v>
      </c>
      <c r="F20" s="114">
        <v>29</v>
      </c>
      <c r="G20" s="114">
        <v>47</v>
      </c>
      <c r="H20" s="114">
        <v>24</v>
      </c>
      <c r="I20" s="140">
        <v>29</v>
      </c>
      <c r="J20" s="115">
        <v>-11</v>
      </c>
      <c r="K20" s="116">
        <v>-37.931034482758619</v>
      </c>
    </row>
    <row r="21" spans="1:11" ht="14.1" customHeight="1" x14ac:dyDescent="0.2">
      <c r="A21" s="306">
        <v>21</v>
      </c>
      <c r="B21" s="307" t="s">
        <v>238</v>
      </c>
      <c r="C21" s="308"/>
      <c r="D21" s="113">
        <v>0.20151133501259447</v>
      </c>
      <c r="E21" s="115">
        <v>8</v>
      </c>
      <c r="F21" s="114">
        <v>7</v>
      </c>
      <c r="G21" s="114">
        <v>13</v>
      </c>
      <c r="H21" s="114">
        <v>6</v>
      </c>
      <c r="I21" s="140">
        <v>13</v>
      </c>
      <c r="J21" s="115">
        <v>-5</v>
      </c>
      <c r="K21" s="116">
        <v>-38.46153846153846</v>
      </c>
    </row>
    <row r="22" spans="1:11" ht="14.1" customHeight="1" x14ac:dyDescent="0.2">
      <c r="A22" s="306">
        <v>22</v>
      </c>
      <c r="B22" s="307" t="s">
        <v>239</v>
      </c>
      <c r="C22" s="308"/>
      <c r="D22" s="113">
        <v>2.191435768261965</v>
      </c>
      <c r="E22" s="115">
        <v>87</v>
      </c>
      <c r="F22" s="114">
        <v>67</v>
      </c>
      <c r="G22" s="114">
        <v>132</v>
      </c>
      <c r="H22" s="114">
        <v>79</v>
      </c>
      <c r="I22" s="140">
        <v>90</v>
      </c>
      <c r="J22" s="115">
        <v>-3</v>
      </c>
      <c r="K22" s="116">
        <v>-3.3333333333333335</v>
      </c>
    </row>
    <row r="23" spans="1:11" ht="14.1" customHeight="1" x14ac:dyDescent="0.2">
      <c r="A23" s="306">
        <v>23</v>
      </c>
      <c r="B23" s="307" t="s">
        <v>240</v>
      </c>
      <c r="C23" s="308"/>
      <c r="D23" s="113">
        <v>2.770780856423174</v>
      </c>
      <c r="E23" s="115">
        <v>110</v>
      </c>
      <c r="F23" s="114">
        <v>11</v>
      </c>
      <c r="G23" s="114">
        <v>35</v>
      </c>
      <c r="H23" s="114">
        <v>18</v>
      </c>
      <c r="I23" s="140">
        <v>24</v>
      </c>
      <c r="J23" s="115">
        <v>86</v>
      </c>
      <c r="K23" s="116" t="s">
        <v>514</v>
      </c>
    </row>
    <row r="24" spans="1:11" ht="14.1" customHeight="1" x14ac:dyDescent="0.2">
      <c r="A24" s="306">
        <v>24</v>
      </c>
      <c r="B24" s="307" t="s">
        <v>241</v>
      </c>
      <c r="C24" s="308"/>
      <c r="D24" s="113">
        <v>17.153652392947102</v>
      </c>
      <c r="E24" s="115">
        <v>681</v>
      </c>
      <c r="F24" s="114">
        <v>519</v>
      </c>
      <c r="G24" s="114">
        <v>738</v>
      </c>
      <c r="H24" s="114">
        <v>488</v>
      </c>
      <c r="I24" s="140">
        <v>703</v>
      </c>
      <c r="J24" s="115">
        <v>-22</v>
      </c>
      <c r="K24" s="116">
        <v>-3.1294452347083928</v>
      </c>
    </row>
    <row r="25" spans="1:11" ht="14.1" customHeight="1" x14ac:dyDescent="0.2">
      <c r="A25" s="306">
        <v>25</v>
      </c>
      <c r="B25" s="307" t="s">
        <v>242</v>
      </c>
      <c r="C25" s="308"/>
      <c r="D25" s="113">
        <v>8.6649874055415612</v>
      </c>
      <c r="E25" s="115">
        <v>344</v>
      </c>
      <c r="F25" s="114">
        <v>271</v>
      </c>
      <c r="G25" s="114">
        <v>406</v>
      </c>
      <c r="H25" s="114">
        <v>224</v>
      </c>
      <c r="I25" s="140">
        <v>397</v>
      </c>
      <c r="J25" s="115">
        <v>-53</v>
      </c>
      <c r="K25" s="116">
        <v>-13.350125944584383</v>
      </c>
    </row>
    <row r="26" spans="1:11" ht="14.1" customHeight="1" x14ac:dyDescent="0.2">
      <c r="A26" s="306">
        <v>26</v>
      </c>
      <c r="B26" s="307" t="s">
        <v>243</v>
      </c>
      <c r="C26" s="308"/>
      <c r="D26" s="113">
        <v>4.0554156171284639</v>
      </c>
      <c r="E26" s="115">
        <v>161</v>
      </c>
      <c r="F26" s="114">
        <v>89</v>
      </c>
      <c r="G26" s="114">
        <v>124</v>
      </c>
      <c r="H26" s="114">
        <v>61</v>
      </c>
      <c r="I26" s="140">
        <v>134</v>
      </c>
      <c r="J26" s="115">
        <v>27</v>
      </c>
      <c r="K26" s="116">
        <v>20.149253731343283</v>
      </c>
    </row>
    <row r="27" spans="1:11" ht="14.1" customHeight="1" x14ac:dyDescent="0.2">
      <c r="A27" s="306">
        <v>27</v>
      </c>
      <c r="B27" s="307" t="s">
        <v>244</v>
      </c>
      <c r="C27" s="308"/>
      <c r="D27" s="113">
        <v>3.7531486146095716</v>
      </c>
      <c r="E27" s="115">
        <v>149</v>
      </c>
      <c r="F27" s="114">
        <v>139</v>
      </c>
      <c r="G27" s="114">
        <v>127</v>
      </c>
      <c r="H27" s="114">
        <v>105</v>
      </c>
      <c r="I27" s="140">
        <v>159</v>
      </c>
      <c r="J27" s="115">
        <v>-10</v>
      </c>
      <c r="K27" s="116">
        <v>-6.2893081761006293</v>
      </c>
    </row>
    <row r="28" spans="1:11" ht="14.1" customHeight="1" x14ac:dyDescent="0.2">
      <c r="A28" s="306">
        <v>28</v>
      </c>
      <c r="B28" s="307" t="s">
        <v>245</v>
      </c>
      <c r="C28" s="308"/>
      <c r="D28" s="113">
        <v>0.55415617128463479</v>
      </c>
      <c r="E28" s="115">
        <v>22</v>
      </c>
      <c r="F28" s="114" t="s">
        <v>513</v>
      </c>
      <c r="G28" s="114" t="s">
        <v>513</v>
      </c>
      <c r="H28" s="114" t="s">
        <v>513</v>
      </c>
      <c r="I28" s="140">
        <v>8</v>
      </c>
      <c r="J28" s="115">
        <v>14</v>
      </c>
      <c r="K28" s="116">
        <v>175</v>
      </c>
    </row>
    <row r="29" spans="1:11" ht="14.1" customHeight="1" x14ac:dyDescent="0.2">
      <c r="A29" s="306">
        <v>29</v>
      </c>
      <c r="B29" s="307" t="s">
        <v>246</v>
      </c>
      <c r="C29" s="308"/>
      <c r="D29" s="113">
        <v>2.8715365239294712</v>
      </c>
      <c r="E29" s="115">
        <v>114</v>
      </c>
      <c r="F29" s="114">
        <v>95</v>
      </c>
      <c r="G29" s="114">
        <v>114</v>
      </c>
      <c r="H29" s="114">
        <v>91</v>
      </c>
      <c r="I29" s="140">
        <v>130</v>
      </c>
      <c r="J29" s="115">
        <v>-16</v>
      </c>
      <c r="K29" s="116">
        <v>-12.307692307692308</v>
      </c>
    </row>
    <row r="30" spans="1:11" ht="14.1" customHeight="1" x14ac:dyDescent="0.2">
      <c r="A30" s="306" t="s">
        <v>247</v>
      </c>
      <c r="B30" s="307" t="s">
        <v>248</v>
      </c>
      <c r="C30" s="308"/>
      <c r="D30" s="113" t="s">
        <v>513</v>
      </c>
      <c r="E30" s="115" t="s">
        <v>513</v>
      </c>
      <c r="F30" s="114" t="s">
        <v>513</v>
      </c>
      <c r="G30" s="114" t="s">
        <v>513</v>
      </c>
      <c r="H30" s="114">
        <v>30</v>
      </c>
      <c r="I30" s="140">
        <v>47</v>
      </c>
      <c r="J30" s="115" t="s">
        <v>513</v>
      </c>
      <c r="K30" s="116" t="s">
        <v>513</v>
      </c>
    </row>
    <row r="31" spans="1:11" ht="14.1" customHeight="1" x14ac:dyDescent="0.2">
      <c r="A31" s="306" t="s">
        <v>249</v>
      </c>
      <c r="B31" s="307" t="s">
        <v>250</v>
      </c>
      <c r="C31" s="308"/>
      <c r="D31" s="113">
        <v>1.964735516372796</v>
      </c>
      <c r="E31" s="115">
        <v>78</v>
      </c>
      <c r="F31" s="114">
        <v>62</v>
      </c>
      <c r="G31" s="114">
        <v>74</v>
      </c>
      <c r="H31" s="114">
        <v>61</v>
      </c>
      <c r="I31" s="140">
        <v>83</v>
      </c>
      <c r="J31" s="115">
        <v>-5</v>
      </c>
      <c r="K31" s="116">
        <v>-6.024096385542169</v>
      </c>
    </row>
    <row r="32" spans="1:11" ht="14.1" customHeight="1" x14ac:dyDescent="0.2">
      <c r="A32" s="306">
        <v>31</v>
      </c>
      <c r="B32" s="307" t="s">
        <v>251</v>
      </c>
      <c r="C32" s="308"/>
      <c r="D32" s="113">
        <v>0.20151133501259447</v>
      </c>
      <c r="E32" s="115">
        <v>8</v>
      </c>
      <c r="F32" s="114">
        <v>27</v>
      </c>
      <c r="G32" s="114">
        <v>16</v>
      </c>
      <c r="H32" s="114">
        <v>6</v>
      </c>
      <c r="I32" s="140">
        <v>28</v>
      </c>
      <c r="J32" s="115">
        <v>-20</v>
      </c>
      <c r="K32" s="116">
        <v>-71.428571428571431</v>
      </c>
    </row>
    <row r="33" spans="1:11" ht="14.1" customHeight="1" x14ac:dyDescent="0.2">
      <c r="A33" s="306">
        <v>32</v>
      </c>
      <c r="B33" s="307" t="s">
        <v>252</v>
      </c>
      <c r="C33" s="308"/>
      <c r="D33" s="113">
        <v>2.4181360201511337</v>
      </c>
      <c r="E33" s="115">
        <v>96</v>
      </c>
      <c r="F33" s="114">
        <v>93</v>
      </c>
      <c r="G33" s="114">
        <v>128</v>
      </c>
      <c r="H33" s="114">
        <v>78</v>
      </c>
      <c r="I33" s="140">
        <v>76</v>
      </c>
      <c r="J33" s="115">
        <v>20</v>
      </c>
      <c r="K33" s="116">
        <v>26.315789473684209</v>
      </c>
    </row>
    <row r="34" spans="1:11" ht="14.1" customHeight="1" x14ac:dyDescent="0.2">
      <c r="A34" s="306">
        <v>33</v>
      </c>
      <c r="B34" s="307" t="s">
        <v>253</v>
      </c>
      <c r="C34" s="308"/>
      <c r="D34" s="113">
        <v>1.3350125944584383</v>
      </c>
      <c r="E34" s="115">
        <v>53</v>
      </c>
      <c r="F34" s="114">
        <v>43</v>
      </c>
      <c r="G34" s="114">
        <v>72</v>
      </c>
      <c r="H34" s="114">
        <v>44</v>
      </c>
      <c r="I34" s="140">
        <v>42</v>
      </c>
      <c r="J34" s="115">
        <v>11</v>
      </c>
      <c r="K34" s="116">
        <v>26.19047619047619</v>
      </c>
    </row>
    <row r="35" spans="1:11" ht="14.1" customHeight="1" x14ac:dyDescent="0.2">
      <c r="A35" s="306">
        <v>34</v>
      </c>
      <c r="B35" s="307" t="s">
        <v>254</v>
      </c>
      <c r="C35" s="308"/>
      <c r="D35" s="113">
        <v>1.385390428211587</v>
      </c>
      <c r="E35" s="115">
        <v>55</v>
      </c>
      <c r="F35" s="114">
        <v>40</v>
      </c>
      <c r="G35" s="114">
        <v>68</v>
      </c>
      <c r="H35" s="114">
        <v>37</v>
      </c>
      <c r="I35" s="140">
        <v>89</v>
      </c>
      <c r="J35" s="115">
        <v>-34</v>
      </c>
      <c r="K35" s="116">
        <v>-38.202247191011239</v>
      </c>
    </row>
    <row r="36" spans="1:11" ht="14.1" customHeight="1" x14ac:dyDescent="0.2">
      <c r="A36" s="306">
        <v>41</v>
      </c>
      <c r="B36" s="307" t="s">
        <v>255</v>
      </c>
      <c r="C36" s="308"/>
      <c r="D36" s="113">
        <v>0.15113350125944586</v>
      </c>
      <c r="E36" s="115">
        <v>6</v>
      </c>
      <c r="F36" s="114">
        <v>6</v>
      </c>
      <c r="G36" s="114">
        <v>14</v>
      </c>
      <c r="H36" s="114">
        <v>7</v>
      </c>
      <c r="I36" s="140">
        <v>5</v>
      </c>
      <c r="J36" s="115">
        <v>1</v>
      </c>
      <c r="K36" s="116">
        <v>20</v>
      </c>
    </row>
    <row r="37" spans="1:11" ht="14.1" customHeight="1" x14ac:dyDescent="0.2">
      <c r="A37" s="306">
        <v>42</v>
      </c>
      <c r="B37" s="307" t="s">
        <v>256</v>
      </c>
      <c r="C37" s="308"/>
      <c r="D37" s="113">
        <v>0.12594458438287154</v>
      </c>
      <c r="E37" s="115">
        <v>5</v>
      </c>
      <c r="F37" s="114" t="s">
        <v>513</v>
      </c>
      <c r="G37" s="114" t="s">
        <v>513</v>
      </c>
      <c r="H37" s="114">
        <v>5</v>
      </c>
      <c r="I37" s="140" t="s">
        <v>513</v>
      </c>
      <c r="J37" s="115" t="s">
        <v>513</v>
      </c>
      <c r="K37" s="116" t="s">
        <v>513</v>
      </c>
    </row>
    <row r="38" spans="1:11" ht="14.1" customHeight="1" x14ac:dyDescent="0.2">
      <c r="A38" s="306">
        <v>43</v>
      </c>
      <c r="B38" s="307" t="s">
        <v>257</v>
      </c>
      <c r="C38" s="308"/>
      <c r="D38" s="113">
        <v>2.4685138539042821</v>
      </c>
      <c r="E38" s="115">
        <v>98</v>
      </c>
      <c r="F38" s="114">
        <v>28</v>
      </c>
      <c r="G38" s="114">
        <v>49</v>
      </c>
      <c r="H38" s="114">
        <v>18</v>
      </c>
      <c r="I38" s="140">
        <v>50</v>
      </c>
      <c r="J38" s="115">
        <v>48</v>
      </c>
      <c r="K38" s="116">
        <v>96</v>
      </c>
    </row>
    <row r="39" spans="1:11" ht="14.1" customHeight="1" x14ac:dyDescent="0.2">
      <c r="A39" s="306">
        <v>51</v>
      </c>
      <c r="B39" s="307" t="s">
        <v>258</v>
      </c>
      <c r="C39" s="308"/>
      <c r="D39" s="113">
        <v>4.8614609571788412</v>
      </c>
      <c r="E39" s="115">
        <v>193</v>
      </c>
      <c r="F39" s="114">
        <v>275</v>
      </c>
      <c r="G39" s="114">
        <v>293</v>
      </c>
      <c r="H39" s="114">
        <v>181</v>
      </c>
      <c r="I39" s="140">
        <v>271</v>
      </c>
      <c r="J39" s="115">
        <v>-78</v>
      </c>
      <c r="K39" s="116">
        <v>-28.782287822878228</v>
      </c>
    </row>
    <row r="40" spans="1:11" ht="14.1" customHeight="1" x14ac:dyDescent="0.2">
      <c r="A40" s="306" t="s">
        <v>259</v>
      </c>
      <c r="B40" s="307" t="s">
        <v>260</v>
      </c>
      <c r="C40" s="308"/>
      <c r="D40" s="113">
        <v>4.3828715365239299</v>
      </c>
      <c r="E40" s="115">
        <v>174</v>
      </c>
      <c r="F40" s="114">
        <v>215</v>
      </c>
      <c r="G40" s="114">
        <v>265</v>
      </c>
      <c r="H40" s="114">
        <v>165</v>
      </c>
      <c r="I40" s="140">
        <v>256</v>
      </c>
      <c r="J40" s="115">
        <v>-82</v>
      </c>
      <c r="K40" s="116">
        <v>-32.03125</v>
      </c>
    </row>
    <row r="41" spans="1:11" ht="14.1" customHeight="1" x14ac:dyDescent="0.2">
      <c r="A41" s="306"/>
      <c r="B41" s="307" t="s">
        <v>261</v>
      </c>
      <c r="C41" s="308"/>
      <c r="D41" s="113">
        <v>3.2493702770780857</v>
      </c>
      <c r="E41" s="115">
        <v>129</v>
      </c>
      <c r="F41" s="114">
        <v>151</v>
      </c>
      <c r="G41" s="114">
        <v>208</v>
      </c>
      <c r="H41" s="114">
        <v>124</v>
      </c>
      <c r="I41" s="140">
        <v>179</v>
      </c>
      <c r="J41" s="115">
        <v>-50</v>
      </c>
      <c r="K41" s="116">
        <v>-27.932960893854748</v>
      </c>
    </row>
    <row r="42" spans="1:11" ht="14.1" customHeight="1" x14ac:dyDescent="0.2">
      <c r="A42" s="306">
        <v>52</v>
      </c>
      <c r="B42" s="307" t="s">
        <v>262</v>
      </c>
      <c r="C42" s="308"/>
      <c r="D42" s="113">
        <v>3.6020151133501259</v>
      </c>
      <c r="E42" s="115">
        <v>143</v>
      </c>
      <c r="F42" s="114">
        <v>150</v>
      </c>
      <c r="G42" s="114">
        <v>142</v>
      </c>
      <c r="H42" s="114">
        <v>142</v>
      </c>
      <c r="I42" s="140">
        <v>148</v>
      </c>
      <c r="J42" s="115">
        <v>-5</v>
      </c>
      <c r="K42" s="116">
        <v>-3.3783783783783785</v>
      </c>
    </row>
    <row r="43" spans="1:11" ht="14.1" customHeight="1" x14ac:dyDescent="0.2">
      <c r="A43" s="306" t="s">
        <v>263</v>
      </c>
      <c r="B43" s="307" t="s">
        <v>264</v>
      </c>
      <c r="C43" s="308"/>
      <c r="D43" s="113">
        <v>3.2745591939546599</v>
      </c>
      <c r="E43" s="115">
        <v>130</v>
      </c>
      <c r="F43" s="114">
        <v>126</v>
      </c>
      <c r="G43" s="114">
        <v>122</v>
      </c>
      <c r="H43" s="114">
        <v>124</v>
      </c>
      <c r="I43" s="140">
        <v>138</v>
      </c>
      <c r="J43" s="115">
        <v>-8</v>
      </c>
      <c r="K43" s="116">
        <v>-5.7971014492753623</v>
      </c>
    </row>
    <row r="44" spans="1:11" ht="14.1" customHeight="1" x14ac:dyDescent="0.2">
      <c r="A44" s="306">
        <v>53</v>
      </c>
      <c r="B44" s="307" t="s">
        <v>265</v>
      </c>
      <c r="C44" s="308"/>
      <c r="D44" s="113">
        <v>0.57934508816120911</v>
      </c>
      <c r="E44" s="115">
        <v>23</v>
      </c>
      <c r="F44" s="114">
        <v>23</v>
      </c>
      <c r="G44" s="114">
        <v>23</v>
      </c>
      <c r="H44" s="114">
        <v>27</v>
      </c>
      <c r="I44" s="140">
        <v>22</v>
      </c>
      <c r="J44" s="115">
        <v>1</v>
      </c>
      <c r="K44" s="116">
        <v>4.5454545454545459</v>
      </c>
    </row>
    <row r="45" spans="1:11" ht="14.1" customHeight="1" x14ac:dyDescent="0.2">
      <c r="A45" s="306" t="s">
        <v>266</v>
      </c>
      <c r="B45" s="307" t="s">
        <v>267</v>
      </c>
      <c r="C45" s="308"/>
      <c r="D45" s="113">
        <v>0.55415617128463479</v>
      </c>
      <c r="E45" s="115">
        <v>22</v>
      </c>
      <c r="F45" s="114">
        <v>22</v>
      </c>
      <c r="G45" s="114">
        <v>23</v>
      </c>
      <c r="H45" s="114">
        <v>24</v>
      </c>
      <c r="I45" s="140">
        <v>21</v>
      </c>
      <c r="J45" s="115">
        <v>1</v>
      </c>
      <c r="K45" s="116">
        <v>4.7619047619047619</v>
      </c>
    </row>
    <row r="46" spans="1:11" ht="14.1" customHeight="1" x14ac:dyDescent="0.2">
      <c r="A46" s="306">
        <v>54</v>
      </c>
      <c r="B46" s="307" t="s">
        <v>268</v>
      </c>
      <c r="C46" s="308"/>
      <c r="D46" s="113">
        <v>3.0226700251889169</v>
      </c>
      <c r="E46" s="115">
        <v>120</v>
      </c>
      <c r="F46" s="114">
        <v>121</v>
      </c>
      <c r="G46" s="114">
        <v>123</v>
      </c>
      <c r="H46" s="114">
        <v>156</v>
      </c>
      <c r="I46" s="140">
        <v>148</v>
      </c>
      <c r="J46" s="115">
        <v>-28</v>
      </c>
      <c r="K46" s="116">
        <v>-18.918918918918919</v>
      </c>
    </row>
    <row r="47" spans="1:11" ht="14.1" customHeight="1" x14ac:dyDescent="0.2">
      <c r="A47" s="306">
        <v>61</v>
      </c>
      <c r="B47" s="307" t="s">
        <v>269</v>
      </c>
      <c r="C47" s="308"/>
      <c r="D47" s="113">
        <v>2.3425692695214106</v>
      </c>
      <c r="E47" s="115">
        <v>93</v>
      </c>
      <c r="F47" s="114">
        <v>66</v>
      </c>
      <c r="G47" s="114">
        <v>99</v>
      </c>
      <c r="H47" s="114">
        <v>86</v>
      </c>
      <c r="I47" s="140">
        <v>111</v>
      </c>
      <c r="J47" s="115">
        <v>-18</v>
      </c>
      <c r="K47" s="116">
        <v>-16.216216216216218</v>
      </c>
    </row>
    <row r="48" spans="1:11" ht="14.1" customHeight="1" x14ac:dyDescent="0.2">
      <c r="A48" s="306">
        <v>62</v>
      </c>
      <c r="B48" s="307" t="s">
        <v>270</v>
      </c>
      <c r="C48" s="308"/>
      <c r="D48" s="113">
        <v>5.7430730478589425</v>
      </c>
      <c r="E48" s="115">
        <v>228</v>
      </c>
      <c r="F48" s="114">
        <v>260</v>
      </c>
      <c r="G48" s="114">
        <v>311</v>
      </c>
      <c r="H48" s="114">
        <v>233</v>
      </c>
      <c r="I48" s="140">
        <v>262</v>
      </c>
      <c r="J48" s="115">
        <v>-34</v>
      </c>
      <c r="K48" s="116">
        <v>-12.977099236641221</v>
      </c>
    </row>
    <row r="49" spans="1:11" ht="14.1" customHeight="1" x14ac:dyDescent="0.2">
      <c r="A49" s="306">
        <v>63</v>
      </c>
      <c r="B49" s="307" t="s">
        <v>271</v>
      </c>
      <c r="C49" s="308"/>
      <c r="D49" s="113">
        <v>3.6272040302267001</v>
      </c>
      <c r="E49" s="115">
        <v>144</v>
      </c>
      <c r="F49" s="114">
        <v>135</v>
      </c>
      <c r="G49" s="114">
        <v>110</v>
      </c>
      <c r="H49" s="114">
        <v>99</v>
      </c>
      <c r="I49" s="140">
        <v>115</v>
      </c>
      <c r="J49" s="115">
        <v>29</v>
      </c>
      <c r="K49" s="116">
        <v>25.217391304347824</v>
      </c>
    </row>
    <row r="50" spans="1:11" ht="14.1" customHeight="1" x14ac:dyDescent="0.2">
      <c r="A50" s="306" t="s">
        <v>272</v>
      </c>
      <c r="B50" s="307" t="s">
        <v>273</v>
      </c>
      <c r="C50" s="308"/>
      <c r="D50" s="113">
        <v>0.4282115869017632</v>
      </c>
      <c r="E50" s="115">
        <v>17</v>
      </c>
      <c r="F50" s="114">
        <v>10</v>
      </c>
      <c r="G50" s="114">
        <v>15</v>
      </c>
      <c r="H50" s="114">
        <v>17</v>
      </c>
      <c r="I50" s="140">
        <v>12</v>
      </c>
      <c r="J50" s="115">
        <v>5</v>
      </c>
      <c r="K50" s="116">
        <v>41.666666666666664</v>
      </c>
    </row>
    <row r="51" spans="1:11" ht="14.1" customHeight="1" x14ac:dyDescent="0.2">
      <c r="A51" s="306" t="s">
        <v>274</v>
      </c>
      <c r="B51" s="307" t="s">
        <v>275</v>
      </c>
      <c r="C51" s="308"/>
      <c r="D51" s="113">
        <v>2.8463476070528966</v>
      </c>
      <c r="E51" s="115">
        <v>113</v>
      </c>
      <c r="F51" s="114">
        <v>105</v>
      </c>
      <c r="G51" s="114">
        <v>69</v>
      </c>
      <c r="H51" s="114">
        <v>70</v>
      </c>
      <c r="I51" s="140">
        <v>79</v>
      </c>
      <c r="J51" s="115">
        <v>34</v>
      </c>
      <c r="K51" s="116">
        <v>43.037974683544306</v>
      </c>
    </row>
    <row r="52" spans="1:11" ht="14.1" customHeight="1" x14ac:dyDescent="0.2">
      <c r="A52" s="306">
        <v>71</v>
      </c>
      <c r="B52" s="307" t="s">
        <v>276</v>
      </c>
      <c r="C52" s="308"/>
      <c r="D52" s="113">
        <v>7.355163727959698</v>
      </c>
      <c r="E52" s="115">
        <v>292</v>
      </c>
      <c r="F52" s="114">
        <v>254</v>
      </c>
      <c r="G52" s="114">
        <v>326</v>
      </c>
      <c r="H52" s="114">
        <v>193</v>
      </c>
      <c r="I52" s="140">
        <v>259</v>
      </c>
      <c r="J52" s="115">
        <v>33</v>
      </c>
      <c r="K52" s="116">
        <v>12.741312741312742</v>
      </c>
    </row>
    <row r="53" spans="1:11" ht="14.1" customHeight="1" x14ac:dyDescent="0.2">
      <c r="A53" s="306" t="s">
        <v>277</v>
      </c>
      <c r="B53" s="307" t="s">
        <v>278</v>
      </c>
      <c r="C53" s="308"/>
      <c r="D53" s="113">
        <v>3.4005037783375314</v>
      </c>
      <c r="E53" s="115">
        <v>135</v>
      </c>
      <c r="F53" s="114">
        <v>120</v>
      </c>
      <c r="G53" s="114">
        <v>164</v>
      </c>
      <c r="H53" s="114">
        <v>64</v>
      </c>
      <c r="I53" s="140">
        <v>98</v>
      </c>
      <c r="J53" s="115">
        <v>37</v>
      </c>
      <c r="K53" s="116">
        <v>37.755102040816325</v>
      </c>
    </row>
    <row r="54" spans="1:11" ht="14.1" customHeight="1" x14ac:dyDescent="0.2">
      <c r="A54" s="306" t="s">
        <v>279</v>
      </c>
      <c r="B54" s="307" t="s">
        <v>280</v>
      </c>
      <c r="C54" s="308"/>
      <c r="D54" s="113">
        <v>3.3753148614609572</v>
      </c>
      <c r="E54" s="115">
        <v>134</v>
      </c>
      <c r="F54" s="114">
        <v>105</v>
      </c>
      <c r="G54" s="114">
        <v>139</v>
      </c>
      <c r="H54" s="114">
        <v>99</v>
      </c>
      <c r="I54" s="140">
        <v>127</v>
      </c>
      <c r="J54" s="115">
        <v>7</v>
      </c>
      <c r="K54" s="116">
        <v>5.5118110236220472</v>
      </c>
    </row>
    <row r="55" spans="1:11" ht="14.1" customHeight="1" x14ac:dyDescent="0.2">
      <c r="A55" s="306">
        <v>72</v>
      </c>
      <c r="B55" s="307" t="s">
        <v>281</v>
      </c>
      <c r="C55" s="308"/>
      <c r="D55" s="113">
        <v>2.2921914357682618</v>
      </c>
      <c r="E55" s="115">
        <v>91</v>
      </c>
      <c r="F55" s="114">
        <v>79</v>
      </c>
      <c r="G55" s="114">
        <v>100</v>
      </c>
      <c r="H55" s="114">
        <v>70</v>
      </c>
      <c r="I55" s="140">
        <v>88</v>
      </c>
      <c r="J55" s="115">
        <v>3</v>
      </c>
      <c r="K55" s="116">
        <v>3.4090909090909092</v>
      </c>
    </row>
    <row r="56" spans="1:11" ht="14.1" customHeight="1" x14ac:dyDescent="0.2">
      <c r="A56" s="306" t="s">
        <v>282</v>
      </c>
      <c r="B56" s="307" t="s">
        <v>283</v>
      </c>
      <c r="C56" s="308"/>
      <c r="D56" s="113">
        <v>0.88161209068010071</v>
      </c>
      <c r="E56" s="115">
        <v>35</v>
      </c>
      <c r="F56" s="114">
        <v>27</v>
      </c>
      <c r="G56" s="114">
        <v>44</v>
      </c>
      <c r="H56" s="114">
        <v>38</v>
      </c>
      <c r="I56" s="140">
        <v>39</v>
      </c>
      <c r="J56" s="115">
        <v>-4</v>
      </c>
      <c r="K56" s="116">
        <v>-10.256410256410257</v>
      </c>
    </row>
    <row r="57" spans="1:11" ht="14.1" customHeight="1" x14ac:dyDescent="0.2">
      <c r="A57" s="306" t="s">
        <v>284</v>
      </c>
      <c r="B57" s="307" t="s">
        <v>285</v>
      </c>
      <c r="C57" s="308"/>
      <c r="D57" s="113">
        <v>0.85642317380352639</v>
      </c>
      <c r="E57" s="115">
        <v>34</v>
      </c>
      <c r="F57" s="114">
        <v>28</v>
      </c>
      <c r="G57" s="114">
        <v>23</v>
      </c>
      <c r="H57" s="114">
        <v>24</v>
      </c>
      <c r="I57" s="140">
        <v>30</v>
      </c>
      <c r="J57" s="115">
        <v>4</v>
      </c>
      <c r="K57" s="116">
        <v>13.333333333333334</v>
      </c>
    </row>
    <row r="58" spans="1:11" ht="14.1" customHeight="1" x14ac:dyDescent="0.2">
      <c r="A58" s="306">
        <v>73</v>
      </c>
      <c r="B58" s="307" t="s">
        <v>286</v>
      </c>
      <c r="C58" s="308"/>
      <c r="D58" s="113">
        <v>1.5869017632241813</v>
      </c>
      <c r="E58" s="115">
        <v>63</v>
      </c>
      <c r="F58" s="114">
        <v>38</v>
      </c>
      <c r="G58" s="114">
        <v>55</v>
      </c>
      <c r="H58" s="114">
        <v>41</v>
      </c>
      <c r="I58" s="140">
        <v>57</v>
      </c>
      <c r="J58" s="115">
        <v>6</v>
      </c>
      <c r="K58" s="116">
        <v>10.526315789473685</v>
      </c>
    </row>
    <row r="59" spans="1:11" ht="14.1" customHeight="1" x14ac:dyDescent="0.2">
      <c r="A59" s="306" t="s">
        <v>287</v>
      </c>
      <c r="B59" s="307" t="s">
        <v>288</v>
      </c>
      <c r="C59" s="308"/>
      <c r="D59" s="113">
        <v>1.1838790931989924</v>
      </c>
      <c r="E59" s="115">
        <v>47</v>
      </c>
      <c r="F59" s="114">
        <v>19</v>
      </c>
      <c r="G59" s="114">
        <v>40</v>
      </c>
      <c r="H59" s="114">
        <v>19</v>
      </c>
      <c r="I59" s="140">
        <v>43</v>
      </c>
      <c r="J59" s="115">
        <v>4</v>
      </c>
      <c r="K59" s="116">
        <v>9.3023255813953494</v>
      </c>
    </row>
    <row r="60" spans="1:11" ht="14.1" customHeight="1" x14ac:dyDescent="0.2">
      <c r="A60" s="306">
        <v>81</v>
      </c>
      <c r="B60" s="307" t="s">
        <v>289</v>
      </c>
      <c r="C60" s="308"/>
      <c r="D60" s="113">
        <v>4.2065491183879091</v>
      </c>
      <c r="E60" s="115">
        <v>167</v>
      </c>
      <c r="F60" s="114">
        <v>169</v>
      </c>
      <c r="G60" s="114">
        <v>218</v>
      </c>
      <c r="H60" s="114">
        <v>166</v>
      </c>
      <c r="I60" s="140">
        <v>211</v>
      </c>
      <c r="J60" s="115">
        <v>-44</v>
      </c>
      <c r="K60" s="116">
        <v>-20.85308056872038</v>
      </c>
    </row>
    <row r="61" spans="1:11" ht="14.1" customHeight="1" x14ac:dyDescent="0.2">
      <c r="A61" s="306" t="s">
        <v>290</v>
      </c>
      <c r="B61" s="307" t="s">
        <v>291</v>
      </c>
      <c r="C61" s="308"/>
      <c r="D61" s="113">
        <v>1.2090680100755669</v>
      </c>
      <c r="E61" s="115">
        <v>48</v>
      </c>
      <c r="F61" s="114">
        <v>49</v>
      </c>
      <c r="G61" s="114">
        <v>90</v>
      </c>
      <c r="H61" s="114">
        <v>47</v>
      </c>
      <c r="I61" s="140">
        <v>95</v>
      </c>
      <c r="J61" s="115">
        <v>-47</v>
      </c>
      <c r="K61" s="116">
        <v>-49.473684210526315</v>
      </c>
    </row>
    <row r="62" spans="1:11" ht="14.1" customHeight="1" x14ac:dyDescent="0.2">
      <c r="A62" s="306" t="s">
        <v>292</v>
      </c>
      <c r="B62" s="307" t="s">
        <v>293</v>
      </c>
      <c r="C62" s="308"/>
      <c r="D62" s="113">
        <v>1.1083123425692696</v>
      </c>
      <c r="E62" s="115">
        <v>44</v>
      </c>
      <c r="F62" s="114">
        <v>76</v>
      </c>
      <c r="G62" s="114">
        <v>75</v>
      </c>
      <c r="H62" s="114">
        <v>69</v>
      </c>
      <c r="I62" s="140">
        <v>42</v>
      </c>
      <c r="J62" s="115">
        <v>2</v>
      </c>
      <c r="K62" s="116">
        <v>4.7619047619047619</v>
      </c>
    </row>
    <row r="63" spans="1:11" ht="14.1" customHeight="1" x14ac:dyDescent="0.2">
      <c r="A63" s="306"/>
      <c r="B63" s="307" t="s">
        <v>294</v>
      </c>
      <c r="C63" s="308"/>
      <c r="D63" s="113">
        <v>0.83123425692695219</v>
      </c>
      <c r="E63" s="115">
        <v>33</v>
      </c>
      <c r="F63" s="114">
        <v>59</v>
      </c>
      <c r="G63" s="114">
        <v>67</v>
      </c>
      <c r="H63" s="114">
        <v>61</v>
      </c>
      <c r="I63" s="140">
        <v>38</v>
      </c>
      <c r="J63" s="115">
        <v>-5</v>
      </c>
      <c r="K63" s="116">
        <v>-13.157894736842104</v>
      </c>
    </row>
    <row r="64" spans="1:11" ht="14.1" customHeight="1" x14ac:dyDescent="0.2">
      <c r="A64" s="306" t="s">
        <v>295</v>
      </c>
      <c r="B64" s="307" t="s">
        <v>296</v>
      </c>
      <c r="C64" s="308"/>
      <c r="D64" s="113">
        <v>0.62972292191435764</v>
      </c>
      <c r="E64" s="115">
        <v>25</v>
      </c>
      <c r="F64" s="114">
        <v>10</v>
      </c>
      <c r="G64" s="114">
        <v>17</v>
      </c>
      <c r="H64" s="114">
        <v>18</v>
      </c>
      <c r="I64" s="140">
        <v>40</v>
      </c>
      <c r="J64" s="115">
        <v>-15</v>
      </c>
      <c r="K64" s="116">
        <v>-37.5</v>
      </c>
    </row>
    <row r="65" spans="1:11" ht="14.1" customHeight="1" x14ac:dyDescent="0.2">
      <c r="A65" s="306" t="s">
        <v>297</v>
      </c>
      <c r="B65" s="307" t="s">
        <v>298</v>
      </c>
      <c r="C65" s="308"/>
      <c r="D65" s="113">
        <v>0.70528967254408059</v>
      </c>
      <c r="E65" s="115">
        <v>28</v>
      </c>
      <c r="F65" s="114">
        <v>9</v>
      </c>
      <c r="G65" s="114">
        <v>13</v>
      </c>
      <c r="H65" s="114">
        <v>12</v>
      </c>
      <c r="I65" s="140">
        <v>12</v>
      </c>
      <c r="J65" s="115">
        <v>16</v>
      </c>
      <c r="K65" s="116">
        <v>133.33333333333334</v>
      </c>
    </row>
    <row r="66" spans="1:11" ht="14.1" customHeight="1" x14ac:dyDescent="0.2">
      <c r="A66" s="306">
        <v>82</v>
      </c>
      <c r="B66" s="307" t="s">
        <v>299</v>
      </c>
      <c r="C66" s="308"/>
      <c r="D66" s="113">
        <v>2.4937027707808563</v>
      </c>
      <c r="E66" s="115">
        <v>99</v>
      </c>
      <c r="F66" s="114">
        <v>85</v>
      </c>
      <c r="G66" s="114">
        <v>128</v>
      </c>
      <c r="H66" s="114">
        <v>81</v>
      </c>
      <c r="I66" s="140">
        <v>77</v>
      </c>
      <c r="J66" s="115">
        <v>22</v>
      </c>
      <c r="K66" s="116">
        <v>28.571428571428573</v>
      </c>
    </row>
    <row r="67" spans="1:11" ht="14.1" customHeight="1" x14ac:dyDescent="0.2">
      <c r="A67" s="306" t="s">
        <v>300</v>
      </c>
      <c r="B67" s="307" t="s">
        <v>301</v>
      </c>
      <c r="C67" s="308"/>
      <c r="D67" s="113">
        <v>1.4357682619647356</v>
      </c>
      <c r="E67" s="115">
        <v>57</v>
      </c>
      <c r="F67" s="114">
        <v>63</v>
      </c>
      <c r="G67" s="114">
        <v>65</v>
      </c>
      <c r="H67" s="114">
        <v>57</v>
      </c>
      <c r="I67" s="140">
        <v>47</v>
      </c>
      <c r="J67" s="115">
        <v>10</v>
      </c>
      <c r="K67" s="116">
        <v>21.276595744680851</v>
      </c>
    </row>
    <row r="68" spans="1:11" ht="14.1" customHeight="1" x14ac:dyDescent="0.2">
      <c r="A68" s="306" t="s">
        <v>302</v>
      </c>
      <c r="B68" s="307" t="s">
        <v>303</v>
      </c>
      <c r="C68" s="308"/>
      <c r="D68" s="113">
        <v>0.62972292191435764</v>
      </c>
      <c r="E68" s="115">
        <v>25</v>
      </c>
      <c r="F68" s="114">
        <v>16</v>
      </c>
      <c r="G68" s="114">
        <v>42</v>
      </c>
      <c r="H68" s="114">
        <v>16</v>
      </c>
      <c r="I68" s="140">
        <v>17</v>
      </c>
      <c r="J68" s="115">
        <v>8</v>
      </c>
      <c r="K68" s="116">
        <v>47.058823529411768</v>
      </c>
    </row>
    <row r="69" spans="1:11" ht="14.1" customHeight="1" x14ac:dyDescent="0.2">
      <c r="A69" s="306">
        <v>83</v>
      </c>
      <c r="B69" s="307" t="s">
        <v>304</v>
      </c>
      <c r="C69" s="308"/>
      <c r="D69" s="113">
        <v>3.9042821158690177</v>
      </c>
      <c r="E69" s="115">
        <v>155</v>
      </c>
      <c r="F69" s="114">
        <v>93</v>
      </c>
      <c r="G69" s="114">
        <v>322</v>
      </c>
      <c r="H69" s="114">
        <v>106</v>
      </c>
      <c r="I69" s="140">
        <v>128</v>
      </c>
      <c r="J69" s="115">
        <v>27</v>
      </c>
      <c r="K69" s="116">
        <v>21.09375</v>
      </c>
    </row>
    <row r="70" spans="1:11" ht="14.1" customHeight="1" x14ac:dyDescent="0.2">
      <c r="A70" s="306" t="s">
        <v>305</v>
      </c>
      <c r="B70" s="307" t="s">
        <v>306</v>
      </c>
      <c r="C70" s="308"/>
      <c r="D70" s="113">
        <v>3.1738035264483626</v>
      </c>
      <c r="E70" s="115">
        <v>126</v>
      </c>
      <c r="F70" s="114">
        <v>76</v>
      </c>
      <c r="G70" s="114">
        <v>277</v>
      </c>
      <c r="H70" s="114">
        <v>76</v>
      </c>
      <c r="I70" s="140">
        <v>110</v>
      </c>
      <c r="J70" s="115">
        <v>16</v>
      </c>
      <c r="K70" s="116">
        <v>14.545454545454545</v>
      </c>
    </row>
    <row r="71" spans="1:11" ht="14.1" customHeight="1" x14ac:dyDescent="0.2">
      <c r="A71" s="306"/>
      <c r="B71" s="307" t="s">
        <v>307</v>
      </c>
      <c r="C71" s="308"/>
      <c r="D71" s="113">
        <v>1.8387909319899245</v>
      </c>
      <c r="E71" s="115">
        <v>73</v>
      </c>
      <c r="F71" s="114">
        <v>35</v>
      </c>
      <c r="G71" s="114">
        <v>168</v>
      </c>
      <c r="H71" s="114">
        <v>44</v>
      </c>
      <c r="I71" s="140">
        <v>62</v>
      </c>
      <c r="J71" s="115">
        <v>11</v>
      </c>
      <c r="K71" s="116">
        <v>17.741935483870968</v>
      </c>
    </row>
    <row r="72" spans="1:11" ht="14.1" customHeight="1" x14ac:dyDescent="0.2">
      <c r="A72" s="306">
        <v>84</v>
      </c>
      <c r="B72" s="307" t="s">
        <v>308</v>
      </c>
      <c r="C72" s="308"/>
      <c r="D72" s="113">
        <v>0.93198992443324935</v>
      </c>
      <c r="E72" s="115">
        <v>37</v>
      </c>
      <c r="F72" s="114">
        <v>20</v>
      </c>
      <c r="G72" s="114">
        <v>120</v>
      </c>
      <c r="H72" s="114">
        <v>26</v>
      </c>
      <c r="I72" s="140">
        <v>34</v>
      </c>
      <c r="J72" s="115">
        <v>3</v>
      </c>
      <c r="K72" s="116">
        <v>8.8235294117647065</v>
      </c>
    </row>
    <row r="73" spans="1:11" ht="14.1" customHeight="1" x14ac:dyDescent="0.2">
      <c r="A73" s="306" t="s">
        <v>309</v>
      </c>
      <c r="B73" s="307" t="s">
        <v>310</v>
      </c>
      <c r="C73" s="308"/>
      <c r="D73" s="113">
        <v>0.45340050377833752</v>
      </c>
      <c r="E73" s="115">
        <v>18</v>
      </c>
      <c r="F73" s="114">
        <v>4</v>
      </c>
      <c r="G73" s="114">
        <v>65</v>
      </c>
      <c r="H73" s="114">
        <v>3</v>
      </c>
      <c r="I73" s="140">
        <v>11</v>
      </c>
      <c r="J73" s="115">
        <v>7</v>
      </c>
      <c r="K73" s="116">
        <v>63.636363636363633</v>
      </c>
    </row>
    <row r="74" spans="1:11" ht="14.1" customHeight="1" x14ac:dyDescent="0.2">
      <c r="A74" s="306" t="s">
        <v>311</v>
      </c>
      <c r="B74" s="307" t="s">
        <v>312</v>
      </c>
      <c r="C74" s="308"/>
      <c r="D74" s="113">
        <v>0.10075566750629723</v>
      </c>
      <c r="E74" s="115">
        <v>4</v>
      </c>
      <c r="F74" s="114" t="s">
        <v>513</v>
      </c>
      <c r="G74" s="114">
        <v>31</v>
      </c>
      <c r="H74" s="114" t="s">
        <v>513</v>
      </c>
      <c r="I74" s="140">
        <v>4</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v>4</v>
      </c>
      <c r="H76" s="114" t="s">
        <v>513</v>
      </c>
      <c r="I76" s="140" t="s">
        <v>513</v>
      </c>
      <c r="J76" s="115" t="s">
        <v>513</v>
      </c>
      <c r="K76" s="116" t="s">
        <v>513</v>
      </c>
    </row>
    <row r="77" spans="1:11" ht="14.1" customHeight="1" x14ac:dyDescent="0.2">
      <c r="A77" s="306">
        <v>92</v>
      </c>
      <c r="B77" s="307" t="s">
        <v>316</v>
      </c>
      <c r="C77" s="308"/>
      <c r="D77" s="113">
        <v>1.1083123425692696</v>
      </c>
      <c r="E77" s="115">
        <v>44</v>
      </c>
      <c r="F77" s="114">
        <v>53</v>
      </c>
      <c r="G77" s="114">
        <v>60</v>
      </c>
      <c r="H77" s="114">
        <v>43</v>
      </c>
      <c r="I77" s="140">
        <v>50</v>
      </c>
      <c r="J77" s="115">
        <v>-6</v>
      </c>
      <c r="K77" s="116">
        <v>-12</v>
      </c>
    </row>
    <row r="78" spans="1:11" ht="14.1" customHeight="1" x14ac:dyDescent="0.2">
      <c r="A78" s="306">
        <v>93</v>
      </c>
      <c r="B78" s="307" t="s">
        <v>317</v>
      </c>
      <c r="C78" s="308"/>
      <c r="D78" s="113" t="s">
        <v>513</v>
      </c>
      <c r="E78" s="115" t="s">
        <v>513</v>
      </c>
      <c r="F78" s="114">
        <v>6</v>
      </c>
      <c r="G78" s="114">
        <v>8</v>
      </c>
      <c r="H78" s="114">
        <v>4</v>
      </c>
      <c r="I78" s="140">
        <v>4</v>
      </c>
      <c r="J78" s="115" t="s">
        <v>513</v>
      </c>
      <c r="K78" s="116" t="s">
        <v>513</v>
      </c>
    </row>
    <row r="79" spans="1:11" ht="14.1" customHeight="1" x14ac:dyDescent="0.2">
      <c r="A79" s="306">
        <v>94</v>
      </c>
      <c r="B79" s="307" t="s">
        <v>318</v>
      </c>
      <c r="C79" s="308"/>
      <c r="D79" s="113">
        <v>0.40302267002518893</v>
      </c>
      <c r="E79" s="115">
        <v>16</v>
      </c>
      <c r="F79" s="114">
        <v>7</v>
      </c>
      <c r="G79" s="114">
        <v>11</v>
      </c>
      <c r="H79" s="114">
        <v>8</v>
      </c>
      <c r="I79" s="140">
        <v>10</v>
      </c>
      <c r="J79" s="115">
        <v>6</v>
      </c>
      <c r="K79" s="116">
        <v>60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47982</v>
      </c>
      <c r="C10" s="114">
        <v>27353</v>
      </c>
      <c r="D10" s="114">
        <v>20629</v>
      </c>
      <c r="E10" s="114">
        <v>39556</v>
      </c>
      <c r="F10" s="114">
        <v>8067</v>
      </c>
      <c r="G10" s="114">
        <v>6722</v>
      </c>
      <c r="H10" s="114">
        <v>12565</v>
      </c>
      <c r="I10" s="115">
        <v>14021</v>
      </c>
      <c r="J10" s="114">
        <v>9001</v>
      </c>
      <c r="K10" s="114">
        <v>5020</v>
      </c>
      <c r="L10" s="423">
        <v>4017</v>
      </c>
      <c r="M10" s="424">
        <v>4021</v>
      </c>
    </row>
    <row r="11" spans="1:13" ht="11.1" customHeight="1" x14ac:dyDescent="0.2">
      <c r="A11" s="422" t="s">
        <v>387</v>
      </c>
      <c r="B11" s="115">
        <v>48779</v>
      </c>
      <c r="C11" s="114">
        <v>27848</v>
      </c>
      <c r="D11" s="114">
        <v>20931</v>
      </c>
      <c r="E11" s="114">
        <v>40248</v>
      </c>
      <c r="F11" s="114">
        <v>8161</v>
      </c>
      <c r="G11" s="114">
        <v>6711</v>
      </c>
      <c r="H11" s="114">
        <v>12910</v>
      </c>
      <c r="I11" s="115">
        <v>14400</v>
      </c>
      <c r="J11" s="114">
        <v>9143</v>
      </c>
      <c r="K11" s="114">
        <v>5257</v>
      </c>
      <c r="L11" s="423">
        <v>2921</v>
      </c>
      <c r="M11" s="424">
        <v>2409</v>
      </c>
    </row>
    <row r="12" spans="1:13" ht="11.1" customHeight="1" x14ac:dyDescent="0.2">
      <c r="A12" s="422" t="s">
        <v>388</v>
      </c>
      <c r="B12" s="115">
        <v>49810</v>
      </c>
      <c r="C12" s="114">
        <v>28423</v>
      </c>
      <c r="D12" s="114">
        <v>21387</v>
      </c>
      <c r="E12" s="114">
        <v>41178</v>
      </c>
      <c r="F12" s="114">
        <v>8261</v>
      </c>
      <c r="G12" s="114">
        <v>7339</v>
      </c>
      <c r="H12" s="114">
        <v>13174</v>
      </c>
      <c r="I12" s="115">
        <v>14434</v>
      </c>
      <c r="J12" s="114">
        <v>9064</v>
      </c>
      <c r="K12" s="114">
        <v>5370</v>
      </c>
      <c r="L12" s="423">
        <v>4472</v>
      </c>
      <c r="M12" s="424">
        <v>3643</v>
      </c>
    </row>
    <row r="13" spans="1:13" s="110" customFormat="1" ht="11.1" customHeight="1" x14ac:dyDescent="0.2">
      <c r="A13" s="422" t="s">
        <v>389</v>
      </c>
      <c r="B13" s="115">
        <v>49524</v>
      </c>
      <c r="C13" s="114">
        <v>28123</v>
      </c>
      <c r="D13" s="114">
        <v>21401</v>
      </c>
      <c r="E13" s="114">
        <v>40723</v>
      </c>
      <c r="F13" s="114">
        <v>8426</v>
      </c>
      <c r="G13" s="114">
        <v>7012</v>
      </c>
      <c r="H13" s="114">
        <v>13292</v>
      </c>
      <c r="I13" s="115">
        <v>15751</v>
      </c>
      <c r="J13" s="114">
        <v>9855</v>
      </c>
      <c r="K13" s="114">
        <v>5896</v>
      </c>
      <c r="L13" s="423">
        <v>2593</v>
      </c>
      <c r="M13" s="424">
        <v>2895</v>
      </c>
    </row>
    <row r="14" spans="1:13" ht="15" customHeight="1" x14ac:dyDescent="0.2">
      <c r="A14" s="422" t="s">
        <v>390</v>
      </c>
      <c r="B14" s="115">
        <v>49934</v>
      </c>
      <c r="C14" s="114">
        <v>28351</v>
      </c>
      <c r="D14" s="114">
        <v>21583</v>
      </c>
      <c r="E14" s="114">
        <v>39677</v>
      </c>
      <c r="F14" s="114">
        <v>9908</v>
      </c>
      <c r="G14" s="114">
        <v>6864</v>
      </c>
      <c r="H14" s="114">
        <v>13607</v>
      </c>
      <c r="I14" s="115">
        <v>15811</v>
      </c>
      <c r="J14" s="114">
        <v>9841</v>
      </c>
      <c r="K14" s="114">
        <v>5970</v>
      </c>
      <c r="L14" s="423">
        <v>4434</v>
      </c>
      <c r="M14" s="424">
        <v>4103</v>
      </c>
    </row>
    <row r="15" spans="1:13" ht="11.1" customHeight="1" x14ac:dyDescent="0.2">
      <c r="A15" s="422" t="s">
        <v>387</v>
      </c>
      <c r="B15" s="115">
        <v>50208</v>
      </c>
      <c r="C15" s="114">
        <v>28610</v>
      </c>
      <c r="D15" s="114">
        <v>21598</v>
      </c>
      <c r="E15" s="114">
        <v>39673</v>
      </c>
      <c r="F15" s="114">
        <v>10187</v>
      </c>
      <c r="G15" s="114">
        <v>6786</v>
      </c>
      <c r="H15" s="114">
        <v>13902</v>
      </c>
      <c r="I15" s="115">
        <v>16060</v>
      </c>
      <c r="J15" s="114">
        <v>9939</v>
      </c>
      <c r="K15" s="114">
        <v>6121</v>
      </c>
      <c r="L15" s="423">
        <v>2894</v>
      </c>
      <c r="M15" s="424">
        <v>2678</v>
      </c>
    </row>
    <row r="16" spans="1:13" ht="11.1" customHeight="1" x14ac:dyDescent="0.2">
      <c r="A16" s="422" t="s">
        <v>388</v>
      </c>
      <c r="B16" s="115">
        <v>50921</v>
      </c>
      <c r="C16" s="114">
        <v>29053</v>
      </c>
      <c r="D16" s="114">
        <v>21868</v>
      </c>
      <c r="E16" s="114">
        <v>40453</v>
      </c>
      <c r="F16" s="114">
        <v>10270</v>
      </c>
      <c r="G16" s="114">
        <v>7311</v>
      </c>
      <c r="H16" s="114">
        <v>14129</v>
      </c>
      <c r="I16" s="115">
        <v>16088</v>
      </c>
      <c r="J16" s="114">
        <v>9808</v>
      </c>
      <c r="K16" s="114">
        <v>6280</v>
      </c>
      <c r="L16" s="423">
        <v>4948</v>
      </c>
      <c r="M16" s="424">
        <v>4326</v>
      </c>
    </row>
    <row r="17" spans="1:13" s="110" customFormat="1" ht="11.1" customHeight="1" x14ac:dyDescent="0.2">
      <c r="A17" s="422" t="s">
        <v>389</v>
      </c>
      <c r="B17" s="115">
        <v>50741</v>
      </c>
      <c r="C17" s="114">
        <v>28858</v>
      </c>
      <c r="D17" s="114">
        <v>21883</v>
      </c>
      <c r="E17" s="114">
        <v>40377</v>
      </c>
      <c r="F17" s="114">
        <v>10261</v>
      </c>
      <c r="G17" s="114">
        <v>7082</v>
      </c>
      <c r="H17" s="114">
        <v>14259</v>
      </c>
      <c r="I17" s="115">
        <v>15995</v>
      </c>
      <c r="J17" s="114">
        <v>9724</v>
      </c>
      <c r="K17" s="114">
        <v>6271</v>
      </c>
      <c r="L17" s="423">
        <v>2746</v>
      </c>
      <c r="M17" s="424">
        <v>3032</v>
      </c>
    </row>
    <row r="18" spans="1:13" ht="15" customHeight="1" x14ac:dyDescent="0.2">
      <c r="A18" s="422" t="s">
        <v>391</v>
      </c>
      <c r="B18" s="115">
        <v>50573</v>
      </c>
      <c r="C18" s="114">
        <v>28758</v>
      </c>
      <c r="D18" s="114">
        <v>21815</v>
      </c>
      <c r="E18" s="114">
        <v>39952</v>
      </c>
      <c r="F18" s="114">
        <v>10492</v>
      </c>
      <c r="G18" s="114">
        <v>7056</v>
      </c>
      <c r="H18" s="114">
        <v>14379</v>
      </c>
      <c r="I18" s="115">
        <v>15610</v>
      </c>
      <c r="J18" s="114">
        <v>9436</v>
      </c>
      <c r="K18" s="114">
        <v>6174</v>
      </c>
      <c r="L18" s="423">
        <v>3708</v>
      </c>
      <c r="M18" s="424">
        <v>3827</v>
      </c>
    </row>
    <row r="19" spans="1:13" ht="11.1" customHeight="1" x14ac:dyDescent="0.2">
      <c r="A19" s="422" t="s">
        <v>387</v>
      </c>
      <c r="B19" s="115">
        <v>50587</v>
      </c>
      <c r="C19" s="114">
        <v>28766</v>
      </c>
      <c r="D19" s="114">
        <v>21821</v>
      </c>
      <c r="E19" s="114">
        <v>39947</v>
      </c>
      <c r="F19" s="114">
        <v>10574</v>
      </c>
      <c r="G19" s="114">
        <v>6867</v>
      </c>
      <c r="H19" s="114">
        <v>14588</v>
      </c>
      <c r="I19" s="115">
        <v>16103</v>
      </c>
      <c r="J19" s="114">
        <v>9691</v>
      </c>
      <c r="K19" s="114">
        <v>6412</v>
      </c>
      <c r="L19" s="423">
        <v>3066</v>
      </c>
      <c r="M19" s="424">
        <v>3101</v>
      </c>
    </row>
    <row r="20" spans="1:13" ht="11.1" customHeight="1" x14ac:dyDescent="0.2">
      <c r="A20" s="422" t="s">
        <v>388</v>
      </c>
      <c r="B20" s="115">
        <v>51484</v>
      </c>
      <c r="C20" s="114">
        <v>29317</v>
      </c>
      <c r="D20" s="114">
        <v>22167</v>
      </c>
      <c r="E20" s="114">
        <v>40800</v>
      </c>
      <c r="F20" s="114">
        <v>10637</v>
      </c>
      <c r="G20" s="114">
        <v>7481</v>
      </c>
      <c r="H20" s="114">
        <v>14835</v>
      </c>
      <c r="I20" s="115">
        <v>16100</v>
      </c>
      <c r="J20" s="114">
        <v>9521</v>
      </c>
      <c r="K20" s="114">
        <v>6579</v>
      </c>
      <c r="L20" s="423">
        <v>4691</v>
      </c>
      <c r="M20" s="424">
        <v>3888</v>
      </c>
    </row>
    <row r="21" spans="1:13" s="110" customFormat="1" ht="11.1" customHeight="1" x14ac:dyDescent="0.2">
      <c r="A21" s="422" t="s">
        <v>389</v>
      </c>
      <c r="B21" s="115">
        <v>51100</v>
      </c>
      <c r="C21" s="114">
        <v>28917</v>
      </c>
      <c r="D21" s="114">
        <v>22183</v>
      </c>
      <c r="E21" s="114">
        <v>40532</v>
      </c>
      <c r="F21" s="114">
        <v>10551</v>
      </c>
      <c r="G21" s="114">
        <v>7223</v>
      </c>
      <c r="H21" s="114">
        <v>14941</v>
      </c>
      <c r="I21" s="115">
        <v>16231</v>
      </c>
      <c r="J21" s="114">
        <v>9670</v>
      </c>
      <c r="K21" s="114">
        <v>6561</v>
      </c>
      <c r="L21" s="423">
        <v>2438</v>
      </c>
      <c r="M21" s="424">
        <v>2958</v>
      </c>
    </row>
    <row r="22" spans="1:13" ht="15" customHeight="1" x14ac:dyDescent="0.2">
      <c r="A22" s="422" t="s">
        <v>392</v>
      </c>
      <c r="B22" s="115">
        <v>50766</v>
      </c>
      <c r="C22" s="114">
        <v>28761</v>
      </c>
      <c r="D22" s="114">
        <v>22005</v>
      </c>
      <c r="E22" s="114">
        <v>40225</v>
      </c>
      <c r="F22" s="114">
        <v>10489</v>
      </c>
      <c r="G22" s="114">
        <v>6930</v>
      </c>
      <c r="H22" s="114">
        <v>15026</v>
      </c>
      <c r="I22" s="115">
        <v>16087</v>
      </c>
      <c r="J22" s="114">
        <v>9650</v>
      </c>
      <c r="K22" s="114">
        <v>6437</v>
      </c>
      <c r="L22" s="423">
        <v>3279</v>
      </c>
      <c r="M22" s="424">
        <v>3689</v>
      </c>
    </row>
    <row r="23" spans="1:13" ht="11.1" customHeight="1" x14ac:dyDescent="0.2">
      <c r="A23" s="422" t="s">
        <v>387</v>
      </c>
      <c r="B23" s="115">
        <v>50983</v>
      </c>
      <c r="C23" s="114">
        <v>28945</v>
      </c>
      <c r="D23" s="114">
        <v>22038</v>
      </c>
      <c r="E23" s="114">
        <v>40313</v>
      </c>
      <c r="F23" s="114">
        <v>10612</v>
      </c>
      <c r="G23" s="114">
        <v>6793</v>
      </c>
      <c r="H23" s="114">
        <v>15288</v>
      </c>
      <c r="I23" s="115">
        <v>16295</v>
      </c>
      <c r="J23" s="114">
        <v>9730</v>
      </c>
      <c r="K23" s="114">
        <v>6565</v>
      </c>
      <c r="L23" s="423">
        <v>2588</v>
      </c>
      <c r="M23" s="424">
        <v>2421</v>
      </c>
    </row>
    <row r="24" spans="1:13" ht="11.1" customHeight="1" x14ac:dyDescent="0.2">
      <c r="A24" s="422" t="s">
        <v>388</v>
      </c>
      <c r="B24" s="115">
        <v>51763</v>
      </c>
      <c r="C24" s="114">
        <v>29404</v>
      </c>
      <c r="D24" s="114">
        <v>22359</v>
      </c>
      <c r="E24" s="114">
        <v>40652</v>
      </c>
      <c r="F24" s="114">
        <v>10688</v>
      </c>
      <c r="G24" s="114">
        <v>7309</v>
      </c>
      <c r="H24" s="114">
        <v>15541</v>
      </c>
      <c r="I24" s="115">
        <v>16281</v>
      </c>
      <c r="J24" s="114">
        <v>9618</v>
      </c>
      <c r="K24" s="114">
        <v>6663</v>
      </c>
      <c r="L24" s="423">
        <v>4976</v>
      </c>
      <c r="M24" s="424">
        <v>4369</v>
      </c>
    </row>
    <row r="25" spans="1:13" s="110" customFormat="1" ht="11.1" customHeight="1" x14ac:dyDescent="0.2">
      <c r="A25" s="422" t="s">
        <v>389</v>
      </c>
      <c r="B25" s="115">
        <v>51378</v>
      </c>
      <c r="C25" s="114">
        <v>29023</v>
      </c>
      <c r="D25" s="114">
        <v>22355</v>
      </c>
      <c r="E25" s="114">
        <v>40251</v>
      </c>
      <c r="F25" s="114">
        <v>10705</v>
      </c>
      <c r="G25" s="114">
        <v>7070</v>
      </c>
      <c r="H25" s="114">
        <v>15643</v>
      </c>
      <c r="I25" s="115">
        <v>16330</v>
      </c>
      <c r="J25" s="114">
        <v>9710</v>
      </c>
      <c r="K25" s="114">
        <v>6620</v>
      </c>
      <c r="L25" s="423">
        <v>2353</v>
      </c>
      <c r="M25" s="424">
        <v>2738</v>
      </c>
    </row>
    <row r="26" spans="1:13" ht="15" customHeight="1" x14ac:dyDescent="0.2">
      <c r="A26" s="422" t="s">
        <v>393</v>
      </c>
      <c r="B26" s="115">
        <v>51744</v>
      </c>
      <c r="C26" s="114">
        <v>29238</v>
      </c>
      <c r="D26" s="114">
        <v>22506</v>
      </c>
      <c r="E26" s="114">
        <v>40552</v>
      </c>
      <c r="F26" s="114">
        <v>10766</v>
      </c>
      <c r="G26" s="114">
        <v>6839</v>
      </c>
      <c r="H26" s="114">
        <v>15992</v>
      </c>
      <c r="I26" s="115">
        <v>16213</v>
      </c>
      <c r="J26" s="114">
        <v>9572</v>
      </c>
      <c r="K26" s="114">
        <v>6641</v>
      </c>
      <c r="L26" s="423">
        <v>3221</v>
      </c>
      <c r="M26" s="424">
        <v>2966</v>
      </c>
    </row>
    <row r="27" spans="1:13" ht="11.1" customHeight="1" x14ac:dyDescent="0.2">
      <c r="A27" s="422" t="s">
        <v>387</v>
      </c>
      <c r="B27" s="115">
        <v>52204</v>
      </c>
      <c r="C27" s="114">
        <v>29546</v>
      </c>
      <c r="D27" s="114">
        <v>22658</v>
      </c>
      <c r="E27" s="114">
        <v>40857</v>
      </c>
      <c r="F27" s="114">
        <v>10918</v>
      </c>
      <c r="G27" s="114">
        <v>6744</v>
      </c>
      <c r="H27" s="114">
        <v>16311</v>
      </c>
      <c r="I27" s="115">
        <v>16731</v>
      </c>
      <c r="J27" s="114">
        <v>9798</v>
      </c>
      <c r="K27" s="114">
        <v>6933</v>
      </c>
      <c r="L27" s="423">
        <v>2922</v>
      </c>
      <c r="M27" s="424">
        <v>2526</v>
      </c>
    </row>
    <row r="28" spans="1:13" ht="11.1" customHeight="1" x14ac:dyDescent="0.2">
      <c r="A28" s="422" t="s">
        <v>388</v>
      </c>
      <c r="B28" s="115">
        <v>52955</v>
      </c>
      <c r="C28" s="114">
        <v>29971</v>
      </c>
      <c r="D28" s="114">
        <v>22984</v>
      </c>
      <c r="E28" s="114">
        <v>41751</v>
      </c>
      <c r="F28" s="114">
        <v>11009</v>
      </c>
      <c r="G28" s="114">
        <v>7289</v>
      </c>
      <c r="H28" s="114">
        <v>16446</v>
      </c>
      <c r="I28" s="115">
        <v>16715</v>
      </c>
      <c r="J28" s="114">
        <v>9678</v>
      </c>
      <c r="K28" s="114">
        <v>7037</v>
      </c>
      <c r="L28" s="423">
        <v>4649</v>
      </c>
      <c r="M28" s="424">
        <v>4006</v>
      </c>
    </row>
    <row r="29" spans="1:13" s="110" customFormat="1" ht="11.1" customHeight="1" x14ac:dyDescent="0.2">
      <c r="A29" s="422" t="s">
        <v>389</v>
      </c>
      <c r="B29" s="115">
        <v>52548</v>
      </c>
      <c r="C29" s="114">
        <v>29641</v>
      </c>
      <c r="D29" s="114">
        <v>22907</v>
      </c>
      <c r="E29" s="114">
        <v>41453</v>
      </c>
      <c r="F29" s="114">
        <v>11077</v>
      </c>
      <c r="G29" s="114">
        <v>7108</v>
      </c>
      <c r="H29" s="114">
        <v>16520</v>
      </c>
      <c r="I29" s="115">
        <v>16601</v>
      </c>
      <c r="J29" s="114">
        <v>9639</v>
      </c>
      <c r="K29" s="114">
        <v>6962</v>
      </c>
      <c r="L29" s="423">
        <v>2632</v>
      </c>
      <c r="M29" s="424">
        <v>2999</v>
      </c>
    </row>
    <row r="30" spans="1:13" ht="15" customHeight="1" x14ac:dyDescent="0.2">
      <c r="A30" s="422" t="s">
        <v>394</v>
      </c>
      <c r="B30" s="115">
        <v>52819</v>
      </c>
      <c r="C30" s="114">
        <v>29697</v>
      </c>
      <c r="D30" s="114">
        <v>23122</v>
      </c>
      <c r="E30" s="114">
        <v>41522</v>
      </c>
      <c r="F30" s="114">
        <v>11286</v>
      </c>
      <c r="G30" s="114">
        <v>6935</v>
      </c>
      <c r="H30" s="114">
        <v>16713</v>
      </c>
      <c r="I30" s="115">
        <v>16264</v>
      </c>
      <c r="J30" s="114">
        <v>9409</v>
      </c>
      <c r="K30" s="114">
        <v>6855</v>
      </c>
      <c r="L30" s="423">
        <v>3386</v>
      </c>
      <c r="M30" s="424">
        <v>3173</v>
      </c>
    </row>
    <row r="31" spans="1:13" ht="11.1" customHeight="1" x14ac:dyDescent="0.2">
      <c r="A31" s="422" t="s">
        <v>387</v>
      </c>
      <c r="B31" s="115">
        <v>53178</v>
      </c>
      <c r="C31" s="114">
        <v>29976</v>
      </c>
      <c r="D31" s="114">
        <v>23202</v>
      </c>
      <c r="E31" s="114">
        <v>41757</v>
      </c>
      <c r="F31" s="114">
        <v>11415</v>
      </c>
      <c r="G31" s="114">
        <v>6826</v>
      </c>
      <c r="H31" s="114">
        <v>16963</v>
      </c>
      <c r="I31" s="115">
        <v>16503</v>
      </c>
      <c r="J31" s="114">
        <v>9583</v>
      </c>
      <c r="K31" s="114">
        <v>6920</v>
      </c>
      <c r="L31" s="423">
        <v>2899</v>
      </c>
      <c r="M31" s="424">
        <v>2591</v>
      </c>
    </row>
    <row r="32" spans="1:13" ht="11.1" customHeight="1" x14ac:dyDescent="0.2">
      <c r="A32" s="422" t="s">
        <v>388</v>
      </c>
      <c r="B32" s="115">
        <v>54108</v>
      </c>
      <c r="C32" s="114">
        <v>30571</v>
      </c>
      <c r="D32" s="114">
        <v>23537</v>
      </c>
      <c r="E32" s="114">
        <v>42514</v>
      </c>
      <c r="F32" s="114">
        <v>11590</v>
      </c>
      <c r="G32" s="114">
        <v>7283</v>
      </c>
      <c r="H32" s="114">
        <v>17224</v>
      </c>
      <c r="I32" s="115">
        <v>16467</v>
      </c>
      <c r="J32" s="114">
        <v>9373</v>
      </c>
      <c r="K32" s="114">
        <v>7094</v>
      </c>
      <c r="L32" s="423">
        <v>4822</v>
      </c>
      <c r="M32" s="424">
        <v>4007</v>
      </c>
    </row>
    <row r="33" spans="1:13" s="110" customFormat="1" ht="11.1" customHeight="1" x14ac:dyDescent="0.2">
      <c r="A33" s="422" t="s">
        <v>389</v>
      </c>
      <c r="B33" s="115">
        <v>53723</v>
      </c>
      <c r="C33" s="114">
        <v>30235</v>
      </c>
      <c r="D33" s="114">
        <v>23488</v>
      </c>
      <c r="E33" s="114">
        <v>42099</v>
      </c>
      <c r="F33" s="114">
        <v>11621</v>
      </c>
      <c r="G33" s="114">
        <v>7105</v>
      </c>
      <c r="H33" s="114">
        <v>17278</v>
      </c>
      <c r="I33" s="115">
        <v>16456</v>
      </c>
      <c r="J33" s="114">
        <v>9430</v>
      </c>
      <c r="K33" s="114">
        <v>7026</v>
      </c>
      <c r="L33" s="423">
        <v>2974</v>
      </c>
      <c r="M33" s="424">
        <v>3236</v>
      </c>
    </row>
    <row r="34" spans="1:13" ht="15" customHeight="1" x14ac:dyDescent="0.2">
      <c r="A34" s="422" t="s">
        <v>395</v>
      </c>
      <c r="B34" s="115">
        <v>53890</v>
      </c>
      <c r="C34" s="114">
        <v>30345</v>
      </c>
      <c r="D34" s="114">
        <v>23545</v>
      </c>
      <c r="E34" s="114">
        <v>42141</v>
      </c>
      <c r="F34" s="114">
        <v>11748</v>
      </c>
      <c r="G34" s="114">
        <v>6897</v>
      </c>
      <c r="H34" s="114">
        <v>17494</v>
      </c>
      <c r="I34" s="115">
        <v>16229</v>
      </c>
      <c r="J34" s="114">
        <v>9304</v>
      </c>
      <c r="K34" s="114">
        <v>6925</v>
      </c>
      <c r="L34" s="423">
        <v>3425</v>
      </c>
      <c r="M34" s="424">
        <v>3264</v>
      </c>
    </row>
    <row r="35" spans="1:13" ht="11.1" customHeight="1" x14ac:dyDescent="0.2">
      <c r="A35" s="422" t="s">
        <v>387</v>
      </c>
      <c r="B35" s="115">
        <v>54215</v>
      </c>
      <c r="C35" s="114">
        <v>30536</v>
      </c>
      <c r="D35" s="114">
        <v>23679</v>
      </c>
      <c r="E35" s="114">
        <v>42270</v>
      </c>
      <c r="F35" s="114">
        <v>11945</v>
      </c>
      <c r="G35" s="114">
        <v>6756</v>
      </c>
      <c r="H35" s="114">
        <v>17763</v>
      </c>
      <c r="I35" s="115">
        <v>16485</v>
      </c>
      <c r="J35" s="114">
        <v>9420</v>
      </c>
      <c r="K35" s="114">
        <v>7065</v>
      </c>
      <c r="L35" s="423">
        <v>2946</v>
      </c>
      <c r="M35" s="424">
        <v>2653</v>
      </c>
    </row>
    <row r="36" spans="1:13" ht="11.1" customHeight="1" x14ac:dyDescent="0.2">
      <c r="A36" s="422" t="s">
        <v>388</v>
      </c>
      <c r="B36" s="115">
        <v>55156</v>
      </c>
      <c r="C36" s="114">
        <v>31008</v>
      </c>
      <c r="D36" s="114">
        <v>24148</v>
      </c>
      <c r="E36" s="114">
        <v>43080</v>
      </c>
      <c r="F36" s="114">
        <v>12076</v>
      </c>
      <c r="G36" s="114">
        <v>7417</v>
      </c>
      <c r="H36" s="114">
        <v>17903</v>
      </c>
      <c r="I36" s="115">
        <v>16566</v>
      </c>
      <c r="J36" s="114">
        <v>9285</v>
      </c>
      <c r="K36" s="114">
        <v>7281</v>
      </c>
      <c r="L36" s="423">
        <v>4993</v>
      </c>
      <c r="M36" s="424">
        <v>4143</v>
      </c>
    </row>
    <row r="37" spans="1:13" s="110" customFormat="1" ht="11.1" customHeight="1" x14ac:dyDescent="0.2">
      <c r="A37" s="422" t="s">
        <v>389</v>
      </c>
      <c r="B37" s="115">
        <v>54988</v>
      </c>
      <c r="C37" s="114">
        <v>30862</v>
      </c>
      <c r="D37" s="114">
        <v>24126</v>
      </c>
      <c r="E37" s="114">
        <v>42834</v>
      </c>
      <c r="F37" s="114">
        <v>12154</v>
      </c>
      <c r="G37" s="114">
        <v>7228</v>
      </c>
      <c r="H37" s="114">
        <v>18028</v>
      </c>
      <c r="I37" s="115">
        <v>16604</v>
      </c>
      <c r="J37" s="114">
        <v>9348</v>
      </c>
      <c r="K37" s="114">
        <v>7256</v>
      </c>
      <c r="L37" s="423">
        <v>3028</v>
      </c>
      <c r="M37" s="424">
        <v>3229</v>
      </c>
    </row>
    <row r="38" spans="1:13" ht="15" customHeight="1" x14ac:dyDescent="0.2">
      <c r="A38" s="425" t="s">
        <v>396</v>
      </c>
      <c r="B38" s="115">
        <v>55206</v>
      </c>
      <c r="C38" s="114">
        <v>30927</v>
      </c>
      <c r="D38" s="114">
        <v>24279</v>
      </c>
      <c r="E38" s="114">
        <v>42885</v>
      </c>
      <c r="F38" s="114">
        <v>12321</v>
      </c>
      <c r="G38" s="114">
        <v>7072</v>
      </c>
      <c r="H38" s="114">
        <v>18164</v>
      </c>
      <c r="I38" s="115">
        <v>16438</v>
      </c>
      <c r="J38" s="114">
        <v>9214</v>
      </c>
      <c r="K38" s="114">
        <v>7224</v>
      </c>
      <c r="L38" s="423">
        <v>3694</v>
      </c>
      <c r="M38" s="424">
        <v>3488</v>
      </c>
    </row>
    <row r="39" spans="1:13" ht="11.1" customHeight="1" x14ac:dyDescent="0.2">
      <c r="A39" s="422" t="s">
        <v>387</v>
      </c>
      <c r="B39" s="115">
        <v>55661</v>
      </c>
      <c r="C39" s="114">
        <v>31217</v>
      </c>
      <c r="D39" s="114">
        <v>24444</v>
      </c>
      <c r="E39" s="114">
        <v>43224</v>
      </c>
      <c r="F39" s="114">
        <v>12437</v>
      </c>
      <c r="G39" s="114">
        <v>7004</v>
      </c>
      <c r="H39" s="114">
        <v>18465</v>
      </c>
      <c r="I39" s="115">
        <v>16800</v>
      </c>
      <c r="J39" s="114">
        <v>9309</v>
      </c>
      <c r="K39" s="114">
        <v>7491</v>
      </c>
      <c r="L39" s="423">
        <v>3599</v>
      </c>
      <c r="M39" s="424">
        <v>3179</v>
      </c>
    </row>
    <row r="40" spans="1:13" ht="11.1" customHeight="1" x14ac:dyDescent="0.2">
      <c r="A40" s="425" t="s">
        <v>388</v>
      </c>
      <c r="B40" s="115">
        <v>56623</v>
      </c>
      <c r="C40" s="114">
        <v>31826</v>
      </c>
      <c r="D40" s="114">
        <v>24797</v>
      </c>
      <c r="E40" s="114">
        <v>44112</v>
      </c>
      <c r="F40" s="114">
        <v>12511</v>
      </c>
      <c r="G40" s="114">
        <v>7587</v>
      </c>
      <c r="H40" s="114">
        <v>18669</v>
      </c>
      <c r="I40" s="115">
        <v>16769</v>
      </c>
      <c r="J40" s="114">
        <v>9111</v>
      </c>
      <c r="K40" s="114">
        <v>7658</v>
      </c>
      <c r="L40" s="423">
        <v>5403</v>
      </c>
      <c r="M40" s="424">
        <v>4536</v>
      </c>
    </row>
    <row r="41" spans="1:13" s="110" customFormat="1" ht="11.1" customHeight="1" x14ac:dyDescent="0.2">
      <c r="A41" s="422" t="s">
        <v>389</v>
      </c>
      <c r="B41" s="115">
        <v>56486</v>
      </c>
      <c r="C41" s="114">
        <v>31635</v>
      </c>
      <c r="D41" s="114">
        <v>24851</v>
      </c>
      <c r="E41" s="114">
        <v>43901</v>
      </c>
      <c r="F41" s="114">
        <v>12585</v>
      </c>
      <c r="G41" s="114">
        <v>7503</v>
      </c>
      <c r="H41" s="114">
        <v>18714</v>
      </c>
      <c r="I41" s="115">
        <v>16699</v>
      </c>
      <c r="J41" s="114">
        <v>9044</v>
      </c>
      <c r="K41" s="114">
        <v>7655</v>
      </c>
      <c r="L41" s="423">
        <v>3235</v>
      </c>
      <c r="M41" s="424">
        <v>3286</v>
      </c>
    </row>
    <row r="42" spans="1:13" ht="15" customHeight="1" x14ac:dyDescent="0.2">
      <c r="A42" s="422" t="s">
        <v>397</v>
      </c>
      <c r="B42" s="115">
        <v>56715</v>
      </c>
      <c r="C42" s="114">
        <v>31749</v>
      </c>
      <c r="D42" s="114">
        <v>24966</v>
      </c>
      <c r="E42" s="114">
        <v>43927</v>
      </c>
      <c r="F42" s="114">
        <v>12788</v>
      </c>
      <c r="G42" s="114">
        <v>7220</v>
      </c>
      <c r="H42" s="114">
        <v>18936</v>
      </c>
      <c r="I42" s="115">
        <v>16828</v>
      </c>
      <c r="J42" s="114">
        <v>9133</v>
      </c>
      <c r="K42" s="114">
        <v>7695</v>
      </c>
      <c r="L42" s="423">
        <v>4091</v>
      </c>
      <c r="M42" s="424">
        <v>4002</v>
      </c>
    </row>
    <row r="43" spans="1:13" ht="11.1" customHeight="1" x14ac:dyDescent="0.2">
      <c r="A43" s="422" t="s">
        <v>387</v>
      </c>
      <c r="B43" s="115">
        <v>57261</v>
      </c>
      <c r="C43" s="114">
        <v>32156</v>
      </c>
      <c r="D43" s="114">
        <v>25105</v>
      </c>
      <c r="E43" s="114">
        <v>44345</v>
      </c>
      <c r="F43" s="114">
        <v>12916</v>
      </c>
      <c r="G43" s="114">
        <v>7144</v>
      </c>
      <c r="H43" s="114">
        <v>19240</v>
      </c>
      <c r="I43" s="115">
        <v>17216</v>
      </c>
      <c r="J43" s="114">
        <v>9300</v>
      </c>
      <c r="K43" s="114">
        <v>7916</v>
      </c>
      <c r="L43" s="423">
        <v>3528</v>
      </c>
      <c r="M43" s="424">
        <v>3047</v>
      </c>
    </row>
    <row r="44" spans="1:13" ht="11.1" customHeight="1" x14ac:dyDescent="0.2">
      <c r="A44" s="422" t="s">
        <v>388</v>
      </c>
      <c r="B44" s="115">
        <v>58382</v>
      </c>
      <c r="C44" s="114">
        <v>32778</v>
      </c>
      <c r="D44" s="114">
        <v>25604</v>
      </c>
      <c r="E44" s="114">
        <v>45262</v>
      </c>
      <c r="F44" s="114">
        <v>13120</v>
      </c>
      <c r="G44" s="114">
        <v>7853</v>
      </c>
      <c r="H44" s="114">
        <v>19421</v>
      </c>
      <c r="I44" s="115">
        <v>17112</v>
      </c>
      <c r="J44" s="114">
        <v>9012</v>
      </c>
      <c r="K44" s="114">
        <v>8100</v>
      </c>
      <c r="L44" s="423">
        <v>5689</v>
      </c>
      <c r="M44" s="424">
        <v>4791</v>
      </c>
    </row>
    <row r="45" spans="1:13" s="110" customFormat="1" ht="11.1" customHeight="1" x14ac:dyDescent="0.2">
      <c r="A45" s="422" t="s">
        <v>389</v>
      </c>
      <c r="B45" s="115">
        <v>57949</v>
      </c>
      <c r="C45" s="114">
        <v>32425</v>
      </c>
      <c r="D45" s="114">
        <v>25524</v>
      </c>
      <c r="E45" s="114">
        <v>44985</v>
      </c>
      <c r="F45" s="114">
        <v>12964</v>
      </c>
      <c r="G45" s="114">
        <v>7665</v>
      </c>
      <c r="H45" s="114">
        <v>19401</v>
      </c>
      <c r="I45" s="115">
        <v>15599</v>
      </c>
      <c r="J45" s="114">
        <v>8258</v>
      </c>
      <c r="K45" s="114">
        <v>7341</v>
      </c>
      <c r="L45" s="423">
        <v>3259</v>
      </c>
      <c r="M45" s="424">
        <v>3312</v>
      </c>
    </row>
    <row r="46" spans="1:13" ht="15" customHeight="1" x14ac:dyDescent="0.2">
      <c r="A46" s="422" t="s">
        <v>398</v>
      </c>
      <c r="B46" s="115">
        <v>57969</v>
      </c>
      <c r="C46" s="114">
        <v>32403</v>
      </c>
      <c r="D46" s="114">
        <v>25566</v>
      </c>
      <c r="E46" s="114">
        <v>44915</v>
      </c>
      <c r="F46" s="114">
        <v>13054</v>
      </c>
      <c r="G46" s="114">
        <v>7437</v>
      </c>
      <c r="H46" s="114">
        <v>19611</v>
      </c>
      <c r="I46" s="115">
        <v>15536</v>
      </c>
      <c r="J46" s="114">
        <v>8256</v>
      </c>
      <c r="K46" s="114">
        <v>7280</v>
      </c>
      <c r="L46" s="423">
        <v>4014</v>
      </c>
      <c r="M46" s="424">
        <v>4026</v>
      </c>
    </row>
    <row r="47" spans="1:13" ht="11.1" customHeight="1" x14ac:dyDescent="0.2">
      <c r="A47" s="422" t="s">
        <v>387</v>
      </c>
      <c r="B47" s="115">
        <v>57978</v>
      </c>
      <c r="C47" s="114">
        <v>32490</v>
      </c>
      <c r="D47" s="114">
        <v>25488</v>
      </c>
      <c r="E47" s="114">
        <v>44875</v>
      </c>
      <c r="F47" s="114">
        <v>13103</v>
      </c>
      <c r="G47" s="114">
        <v>7173</v>
      </c>
      <c r="H47" s="114">
        <v>19786</v>
      </c>
      <c r="I47" s="115">
        <v>15822</v>
      </c>
      <c r="J47" s="114">
        <v>8401</v>
      </c>
      <c r="K47" s="114">
        <v>7421</v>
      </c>
      <c r="L47" s="423">
        <v>2907</v>
      </c>
      <c r="M47" s="424">
        <v>2975</v>
      </c>
    </row>
    <row r="48" spans="1:13" ht="11.1" customHeight="1" x14ac:dyDescent="0.2">
      <c r="A48" s="422" t="s">
        <v>388</v>
      </c>
      <c r="B48" s="115">
        <v>58837</v>
      </c>
      <c r="C48" s="114">
        <v>32977</v>
      </c>
      <c r="D48" s="114">
        <v>25860</v>
      </c>
      <c r="E48" s="114">
        <v>45448</v>
      </c>
      <c r="F48" s="114">
        <v>13389</v>
      </c>
      <c r="G48" s="114">
        <v>7717</v>
      </c>
      <c r="H48" s="114">
        <v>19941</v>
      </c>
      <c r="I48" s="115">
        <v>15587</v>
      </c>
      <c r="J48" s="114">
        <v>8087</v>
      </c>
      <c r="K48" s="114">
        <v>7500</v>
      </c>
      <c r="L48" s="423">
        <v>5251</v>
      </c>
      <c r="M48" s="424">
        <v>4573</v>
      </c>
    </row>
    <row r="49" spans="1:17" s="110" customFormat="1" ht="11.1" customHeight="1" x14ac:dyDescent="0.2">
      <c r="A49" s="422" t="s">
        <v>389</v>
      </c>
      <c r="B49" s="115">
        <v>58490</v>
      </c>
      <c r="C49" s="114">
        <v>32661</v>
      </c>
      <c r="D49" s="114">
        <v>25829</v>
      </c>
      <c r="E49" s="114">
        <v>45024</v>
      </c>
      <c r="F49" s="114">
        <v>13466</v>
      </c>
      <c r="G49" s="114">
        <v>7491</v>
      </c>
      <c r="H49" s="114">
        <v>20052</v>
      </c>
      <c r="I49" s="115">
        <v>15530</v>
      </c>
      <c r="J49" s="114">
        <v>8061</v>
      </c>
      <c r="K49" s="114">
        <v>7469</v>
      </c>
      <c r="L49" s="423">
        <v>2919</v>
      </c>
      <c r="M49" s="424">
        <v>3331</v>
      </c>
    </row>
    <row r="50" spans="1:17" ht="15" customHeight="1" x14ac:dyDescent="0.2">
      <c r="A50" s="422" t="s">
        <v>399</v>
      </c>
      <c r="B50" s="143">
        <v>58135</v>
      </c>
      <c r="C50" s="144">
        <v>32417</v>
      </c>
      <c r="D50" s="144">
        <v>25718</v>
      </c>
      <c r="E50" s="144">
        <v>44648</v>
      </c>
      <c r="F50" s="144">
        <v>13487</v>
      </c>
      <c r="G50" s="144">
        <v>7247</v>
      </c>
      <c r="H50" s="144">
        <v>20100</v>
      </c>
      <c r="I50" s="143">
        <v>15014</v>
      </c>
      <c r="J50" s="144">
        <v>7864</v>
      </c>
      <c r="K50" s="144">
        <v>7150</v>
      </c>
      <c r="L50" s="426">
        <v>3450</v>
      </c>
      <c r="M50" s="427">
        <v>3970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0.28635995100829753</v>
      </c>
      <c r="C6" s="480">
        <f>'Tabelle 3.3'!J11</f>
        <v>-3.3599382080329558</v>
      </c>
      <c r="D6" s="481">
        <f t="shared" ref="D6:E9" si="0">IF(OR(AND(B6&gt;=-50,B6&lt;=50),ISNUMBER(B6)=FALSE),B6,"")</f>
        <v>0.28635995100829753</v>
      </c>
      <c r="E6" s="481">
        <f t="shared" si="0"/>
        <v>-3.3599382080329558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0.28635995100829753</v>
      </c>
      <c r="C14" s="480">
        <f>'Tabelle 3.3'!J11</f>
        <v>-3.3599382080329558</v>
      </c>
      <c r="D14" s="481">
        <f>IF(OR(AND(B14&gt;=-50,B14&lt;=50),ISNUMBER(B14)=FALSE),B14,"")</f>
        <v>0.28635995100829753</v>
      </c>
      <c r="E14" s="481">
        <f>IF(OR(AND(C14&gt;=-50,C14&lt;=50),ISNUMBER(C14)=FALSE),C14,"")</f>
        <v>-3.3599382080329558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-3.6649214659685865</v>
      </c>
      <c r="C15" s="480">
        <f>'Tabelle 3.3'!J12</f>
        <v>7.0539419087136928</v>
      </c>
      <c r="D15" s="481">
        <f t="shared" ref="D15:E45" si="3">IF(OR(AND(B15&gt;=-50,B15&lt;=50),ISNUMBER(B15)=FALSE),B15,"")</f>
        <v>-3.6649214659685865</v>
      </c>
      <c r="E15" s="481">
        <f t="shared" si="3"/>
        <v>7.0539419087136928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4.2721518987341769</v>
      </c>
      <c r="C16" s="480">
        <f>'Tabelle 3.3'!J13</f>
        <v>-10.833333333333334</v>
      </c>
      <c r="D16" s="481">
        <f t="shared" si="3"/>
        <v>4.2721518987341769</v>
      </c>
      <c r="E16" s="481">
        <f t="shared" si="3"/>
        <v>-10.833333333333334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-0.80136726167869354</v>
      </c>
      <c r="C17" s="480">
        <f>'Tabelle 3.3'!J14</f>
        <v>-11.258741258741258</v>
      </c>
      <c r="D17" s="481">
        <f t="shared" si="3"/>
        <v>-0.80136726167869354</v>
      </c>
      <c r="E17" s="481">
        <f t="shared" si="3"/>
        <v>-11.258741258741258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0.29006526468455401</v>
      </c>
      <c r="C18" s="480">
        <f>'Tabelle 3.3'!J15</f>
        <v>-4.6966731898238745</v>
      </c>
      <c r="D18" s="481">
        <f t="shared" si="3"/>
        <v>0.29006526468455401</v>
      </c>
      <c r="E18" s="481">
        <f t="shared" si="3"/>
        <v>-4.6966731898238745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-0.82880196456761968</v>
      </c>
      <c r="C19" s="480">
        <f>'Tabelle 3.3'!J16</f>
        <v>-12.715623459832429</v>
      </c>
      <c r="D19" s="481">
        <f t="shared" si="3"/>
        <v>-0.82880196456761968</v>
      </c>
      <c r="E19" s="481">
        <f t="shared" si="3"/>
        <v>-12.715623459832429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-1.2109920819748485</v>
      </c>
      <c r="C20" s="480">
        <f>'Tabelle 3.3'!J17</f>
        <v>-12.5</v>
      </c>
      <c r="D20" s="481">
        <f t="shared" si="3"/>
        <v>-1.2109920819748485</v>
      </c>
      <c r="E20" s="481">
        <f t="shared" si="3"/>
        <v>-12.5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-1.6643159379407617</v>
      </c>
      <c r="C21" s="480">
        <f>'Tabelle 3.3'!J18</f>
        <v>2.2776572668112798</v>
      </c>
      <c r="D21" s="481">
        <f t="shared" si="3"/>
        <v>-1.6643159379407617</v>
      </c>
      <c r="E21" s="481">
        <f t="shared" si="3"/>
        <v>2.2776572668112798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1.4488238043308928</v>
      </c>
      <c r="C22" s="480">
        <f>'Tabelle 3.3'!J19</f>
        <v>4.6237915090374111</v>
      </c>
      <c r="D22" s="481">
        <f t="shared" si="3"/>
        <v>1.4488238043308928</v>
      </c>
      <c r="E22" s="481">
        <f t="shared" si="3"/>
        <v>4.6237915090374111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0.39436619718309857</v>
      </c>
      <c r="C23" s="480">
        <f>'Tabelle 3.3'!J20</f>
        <v>-4.6838407494145198</v>
      </c>
      <c r="D23" s="481">
        <f t="shared" si="3"/>
        <v>0.39436619718309857</v>
      </c>
      <c r="E23" s="481">
        <f t="shared" si="3"/>
        <v>-4.6838407494145198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-1.2252591894439209</v>
      </c>
      <c r="C24" s="480">
        <f>'Tabelle 3.3'!J21</f>
        <v>-8.5612366230677761</v>
      </c>
      <c r="D24" s="481">
        <f t="shared" si="3"/>
        <v>-1.2252591894439209</v>
      </c>
      <c r="E24" s="481">
        <f t="shared" si="3"/>
        <v>-8.5612366230677761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15.360169491525424</v>
      </c>
      <c r="C25" s="480">
        <f>'Tabelle 3.3'!J22</f>
        <v>5.2631578947368425</v>
      </c>
      <c r="D25" s="481">
        <f t="shared" si="3"/>
        <v>15.360169491525424</v>
      </c>
      <c r="E25" s="481">
        <f t="shared" si="3"/>
        <v>5.2631578947368425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-3.1023784901758016</v>
      </c>
      <c r="C26" s="480">
        <f>'Tabelle 3.3'!J23</f>
        <v>5.3475935828877006</v>
      </c>
      <c r="D26" s="481">
        <f t="shared" si="3"/>
        <v>-3.1023784901758016</v>
      </c>
      <c r="E26" s="481">
        <f t="shared" si="3"/>
        <v>5.3475935828877006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1.9441674975074776</v>
      </c>
      <c r="C27" s="480">
        <f>'Tabelle 3.3'!J24</f>
        <v>1.3170272812793979</v>
      </c>
      <c r="D27" s="481">
        <f t="shared" si="3"/>
        <v>1.9441674975074776</v>
      </c>
      <c r="E27" s="481">
        <f t="shared" si="3"/>
        <v>1.3170272812793979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2.1739130434782608</v>
      </c>
      <c r="C28" s="480">
        <f>'Tabelle 3.3'!J25</f>
        <v>-5.4578532443905399</v>
      </c>
      <c r="D28" s="481">
        <f t="shared" si="3"/>
        <v>2.1739130434782608</v>
      </c>
      <c r="E28" s="481">
        <f t="shared" si="3"/>
        <v>-5.4578532443905399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-20.267686424474189</v>
      </c>
      <c r="C29" s="480">
        <f>'Tabelle 3.3'!J26</f>
        <v>-8.3333333333333339</v>
      </c>
      <c r="D29" s="481">
        <f t="shared" si="3"/>
        <v>-20.267686424474189</v>
      </c>
      <c r="E29" s="481">
        <f t="shared" si="3"/>
        <v>-8.3333333333333339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3.3136482939632548</v>
      </c>
      <c r="C30" s="480">
        <f>'Tabelle 3.3'!J27</f>
        <v>-0.41928721174004191</v>
      </c>
      <c r="D30" s="481">
        <f t="shared" si="3"/>
        <v>3.3136482939632548</v>
      </c>
      <c r="E30" s="481">
        <f t="shared" si="3"/>
        <v>-0.41928721174004191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5.3797468354430382</v>
      </c>
      <c r="C31" s="480">
        <f>'Tabelle 3.3'!J28</f>
        <v>3.6</v>
      </c>
      <c r="D31" s="481">
        <f t="shared" si="3"/>
        <v>5.3797468354430382</v>
      </c>
      <c r="E31" s="481">
        <f t="shared" si="3"/>
        <v>3.6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3.5488308115543328</v>
      </c>
      <c r="C32" s="480">
        <f>'Tabelle 3.3'!J29</f>
        <v>-0.12531328320802004</v>
      </c>
      <c r="D32" s="481">
        <f t="shared" si="3"/>
        <v>3.5488308115543328</v>
      </c>
      <c r="E32" s="481">
        <f t="shared" si="3"/>
        <v>-0.12531328320802004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2.3972602739726026</v>
      </c>
      <c r="C33" s="480">
        <f>'Tabelle 3.3'!J30</f>
        <v>2.8985507246376812</v>
      </c>
      <c r="D33" s="481">
        <f t="shared" si="3"/>
        <v>2.3972602739726026</v>
      </c>
      <c r="E33" s="481">
        <f t="shared" si="3"/>
        <v>2.8985507246376812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0.44987146529562982</v>
      </c>
      <c r="C34" s="480">
        <f>'Tabelle 3.3'!J31</f>
        <v>-6.8298969072164946</v>
      </c>
      <c r="D34" s="481">
        <f t="shared" si="3"/>
        <v>0.44987146529562982</v>
      </c>
      <c r="E34" s="481">
        <f t="shared" si="3"/>
        <v>-6.8298969072164946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-3.6649214659685865</v>
      </c>
      <c r="C37" s="480">
        <f>'Tabelle 3.3'!J34</f>
        <v>7.0539419087136928</v>
      </c>
      <c r="D37" s="481">
        <f t="shared" si="3"/>
        <v>-3.6649214659685865</v>
      </c>
      <c r="E37" s="481">
        <f t="shared" si="3"/>
        <v>7.0539419087136928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-0.79653849936080245</v>
      </c>
      <c r="C38" s="480">
        <f>'Tabelle 3.3'!J35</f>
        <v>-8.0471553049718096</v>
      </c>
      <c r="D38" s="481">
        <f t="shared" si="3"/>
        <v>-0.79653849936080245</v>
      </c>
      <c r="E38" s="481">
        <f t="shared" si="3"/>
        <v>-8.0471553049718096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1.5292089918955591</v>
      </c>
      <c r="C39" s="480">
        <f>'Tabelle 3.3'!J36</f>
        <v>-1.9748968664969717</v>
      </c>
      <c r="D39" s="481">
        <f t="shared" si="3"/>
        <v>1.5292089918955591</v>
      </c>
      <c r="E39" s="481">
        <f t="shared" si="3"/>
        <v>-1.9748968664969717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1.5292089918955591</v>
      </c>
      <c r="C45" s="480">
        <f>'Tabelle 3.3'!J36</f>
        <v>-1.9748968664969717</v>
      </c>
      <c r="D45" s="481">
        <f t="shared" si="3"/>
        <v>1.5292089918955591</v>
      </c>
      <c r="E45" s="481">
        <f t="shared" si="3"/>
        <v>-1.9748968664969717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51744</v>
      </c>
      <c r="C51" s="487">
        <v>9572</v>
      </c>
      <c r="D51" s="487">
        <v>6641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52204</v>
      </c>
      <c r="C52" s="487">
        <v>9798</v>
      </c>
      <c r="D52" s="487">
        <v>6933</v>
      </c>
      <c r="E52" s="488">
        <f t="shared" ref="E52:G70" si="11">IF($A$51=37802,IF(COUNTBLANK(B$51:B$70)&gt;0,#N/A,B52/B$51*100),IF(COUNTBLANK(B$51:B$75)&gt;0,#N/A,B52/B$51*100))</f>
        <v>100.88899196042054</v>
      </c>
      <c r="F52" s="488">
        <f t="shared" si="11"/>
        <v>102.36105307145841</v>
      </c>
      <c r="G52" s="488">
        <f t="shared" si="11"/>
        <v>104.39692817346786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52955</v>
      </c>
      <c r="C53" s="487">
        <v>9678</v>
      </c>
      <c r="D53" s="487">
        <v>7037</v>
      </c>
      <c r="E53" s="488">
        <f t="shared" si="11"/>
        <v>102.34036796536796</v>
      </c>
      <c r="F53" s="488">
        <f t="shared" si="11"/>
        <v>101.10739657333892</v>
      </c>
      <c r="G53" s="488">
        <f t="shared" si="11"/>
        <v>105.96295738593587</v>
      </c>
      <c r="H53" s="489">
        <f>IF(ISERROR(L53)=TRUE,IF(MONTH(A53)=MONTH(MAX(A$51:A$75)),A53,""),"")</f>
        <v>41883</v>
      </c>
      <c r="I53" s="488">
        <f t="shared" si="12"/>
        <v>102.34036796536796</v>
      </c>
      <c r="J53" s="488">
        <f t="shared" si="10"/>
        <v>101.10739657333892</v>
      </c>
      <c r="K53" s="488">
        <f t="shared" si="10"/>
        <v>105.96295738593587</v>
      </c>
      <c r="L53" s="488" t="e">
        <f t="shared" si="13"/>
        <v>#N/A</v>
      </c>
    </row>
    <row r="54" spans="1:14" ht="15" customHeight="1" x14ac:dyDescent="0.2">
      <c r="A54" s="490" t="s">
        <v>462</v>
      </c>
      <c r="B54" s="487">
        <v>52548</v>
      </c>
      <c r="C54" s="487">
        <v>9639</v>
      </c>
      <c r="D54" s="487">
        <v>6962</v>
      </c>
      <c r="E54" s="488">
        <f t="shared" si="11"/>
        <v>101.55380333951763</v>
      </c>
      <c r="F54" s="488">
        <f t="shared" si="11"/>
        <v>100.69995821145005</v>
      </c>
      <c r="G54" s="488">
        <f t="shared" si="11"/>
        <v>104.83360939617528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52819</v>
      </c>
      <c r="C55" s="487">
        <v>9409</v>
      </c>
      <c r="D55" s="487">
        <v>6855</v>
      </c>
      <c r="E55" s="488">
        <f t="shared" si="11"/>
        <v>102.07753555967842</v>
      </c>
      <c r="F55" s="488">
        <f t="shared" si="11"/>
        <v>98.29711659005433</v>
      </c>
      <c r="G55" s="488">
        <f t="shared" si="11"/>
        <v>103.22240626411686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53178</v>
      </c>
      <c r="C56" s="487">
        <v>9583</v>
      </c>
      <c r="D56" s="487">
        <v>6920</v>
      </c>
      <c r="E56" s="488">
        <f t="shared" si="11"/>
        <v>102.77133580705009</v>
      </c>
      <c r="F56" s="488">
        <f t="shared" si="11"/>
        <v>100.11491851232763</v>
      </c>
      <c r="G56" s="488">
        <f t="shared" si="11"/>
        <v>104.20117452190935</v>
      </c>
      <c r="H56" s="489" t="str">
        <f t="shared" si="14"/>
        <v/>
      </c>
      <c r="I56" s="488" t="str">
        <f t="shared" si="12"/>
        <v/>
      </c>
      <c r="J56" s="488" t="str">
        <f t="shared" si="10"/>
        <v/>
      </c>
      <c r="K56" s="488" t="str">
        <f t="shared" si="10"/>
        <v/>
      </c>
      <c r="L56" s="488" t="e">
        <f t="shared" si="13"/>
        <v>#N/A</v>
      </c>
    </row>
    <row r="57" spans="1:14" ht="15" customHeight="1" x14ac:dyDescent="0.2">
      <c r="A57" s="490">
        <v>42248</v>
      </c>
      <c r="B57" s="487">
        <v>54108</v>
      </c>
      <c r="C57" s="487">
        <v>9373</v>
      </c>
      <c r="D57" s="487">
        <v>7094</v>
      </c>
      <c r="E57" s="488">
        <f t="shared" si="11"/>
        <v>104.56864564007422</v>
      </c>
      <c r="F57" s="488">
        <f t="shared" si="11"/>
        <v>97.921019640618468</v>
      </c>
      <c r="G57" s="488">
        <f t="shared" si="11"/>
        <v>106.82126185815389</v>
      </c>
      <c r="H57" s="489">
        <f t="shared" si="14"/>
        <v>42248</v>
      </c>
      <c r="I57" s="488">
        <f t="shared" si="12"/>
        <v>104.56864564007422</v>
      </c>
      <c r="J57" s="488">
        <f t="shared" si="10"/>
        <v>97.921019640618468</v>
      </c>
      <c r="K57" s="488">
        <f t="shared" si="10"/>
        <v>106.82126185815389</v>
      </c>
      <c r="L57" s="488" t="e">
        <f t="shared" si="13"/>
        <v>#N/A</v>
      </c>
    </row>
    <row r="58" spans="1:14" ht="15" customHeight="1" x14ac:dyDescent="0.2">
      <c r="A58" s="490" t="s">
        <v>465</v>
      </c>
      <c r="B58" s="487">
        <v>53723</v>
      </c>
      <c r="C58" s="487">
        <v>9430</v>
      </c>
      <c r="D58" s="487">
        <v>7026</v>
      </c>
      <c r="E58" s="488">
        <f t="shared" si="11"/>
        <v>103.82459802102659</v>
      </c>
      <c r="F58" s="488">
        <f t="shared" si="11"/>
        <v>98.516506477225235</v>
      </c>
      <c r="G58" s="488">
        <f t="shared" si="11"/>
        <v>105.79731968077097</v>
      </c>
      <c r="H58" s="489" t="str">
        <f t="shared" si="14"/>
        <v/>
      </c>
      <c r="I58" s="488" t="str">
        <f t="shared" si="12"/>
        <v/>
      </c>
      <c r="J58" s="488" t="str">
        <f t="shared" si="10"/>
        <v/>
      </c>
      <c r="K58" s="488" t="str">
        <f t="shared" si="10"/>
        <v/>
      </c>
      <c r="L58" s="488" t="e">
        <f t="shared" si="13"/>
        <v>#N/A</v>
      </c>
    </row>
    <row r="59" spans="1:14" ht="15" customHeight="1" x14ac:dyDescent="0.2">
      <c r="A59" s="490" t="s">
        <v>466</v>
      </c>
      <c r="B59" s="487">
        <v>53890</v>
      </c>
      <c r="C59" s="487">
        <v>9304</v>
      </c>
      <c r="D59" s="487">
        <v>6925</v>
      </c>
      <c r="E59" s="488">
        <f t="shared" si="11"/>
        <v>104.14734075448362</v>
      </c>
      <c r="F59" s="488">
        <f t="shared" si="11"/>
        <v>97.200167154199747</v>
      </c>
      <c r="G59" s="488">
        <f t="shared" si="11"/>
        <v>104.2764643878934</v>
      </c>
      <c r="H59" s="489" t="str">
        <f t="shared" si="14"/>
        <v/>
      </c>
      <c r="I59" s="488" t="str">
        <f t="shared" si="12"/>
        <v/>
      </c>
      <c r="J59" s="488" t="str">
        <f t="shared" si="10"/>
        <v/>
      </c>
      <c r="K59" s="488" t="str">
        <f t="shared" si="10"/>
        <v/>
      </c>
      <c r="L59" s="488" t="e">
        <f t="shared" si="13"/>
        <v>#N/A</v>
      </c>
    </row>
    <row r="60" spans="1:14" ht="15" customHeight="1" x14ac:dyDescent="0.2">
      <c r="A60" s="490" t="s">
        <v>467</v>
      </c>
      <c r="B60" s="487">
        <v>54215</v>
      </c>
      <c r="C60" s="487">
        <v>9420</v>
      </c>
      <c r="D60" s="487">
        <v>7065</v>
      </c>
      <c r="E60" s="488">
        <f t="shared" si="11"/>
        <v>104.77543290043289</v>
      </c>
      <c r="F60" s="488">
        <f t="shared" si="11"/>
        <v>98.41203510238195</v>
      </c>
      <c r="G60" s="488">
        <f t="shared" si="11"/>
        <v>106.38458063544647</v>
      </c>
      <c r="H60" s="489" t="str">
        <f t="shared" si="14"/>
        <v/>
      </c>
      <c r="I60" s="488" t="str">
        <f t="shared" si="12"/>
        <v/>
      </c>
      <c r="J60" s="488" t="str">
        <f t="shared" si="10"/>
        <v/>
      </c>
      <c r="K60" s="488" t="str">
        <f t="shared" si="10"/>
        <v/>
      </c>
      <c r="L60" s="488" t="e">
        <f t="shared" si="13"/>
        <v>#N/A</v>
      </c>
    </row>
    <row r="61" spans="1:14" ht="15" customHeight="1" x14ac:dyDescent="0.2">
      <c r="A61" s="490">
        <v>42614</v>
      </c>
      <c r="B61" s="487">
        <v>55156</v>
      </c>
      <c r="C61" s="487">
        <v>9285</v>
      </c>
      <c r="D61" s="487">
        <v>7281</v>
      </c>
      <c r="E61" s="488">
        <f t="shared" si="11"/>
        <v>106.59400123685839</v>
      </c>
      <c r="F61" s="488">
        <f t="shared" si="11"/>
        <v>97.001671541997496</v>
      </c>
      <c r="G61" s="488">
        <f t="shared" si="11"/>
        <v>109.63710284595693</v>
      </c>
      <c r="H61" s="489">
        <f t="shared" si="14"/>
        <v>42614</v>
      </c>
      <c r="I61" s="488">
        <f t="shared" si="12"/>
        <v>106.59400123685839</v>
      </c>
      <c r="J61" s="488">
        <f t="shared" si="10"/>
        <v>97.001671541997496</v>
      </c>
      <c r="K61" s="488">
        <f t="shared" si="10"/>
        <v>109.63710284595693</v>
      </c>
      <c r="L61" s="488" t="e">
        <f t="shared" si="13"/>
        <v>#N/A</v>
      </c>
    </row>
    <row r="62" spans="1:14" ht="15" customHeight="1" x14ac:dyDescent="0.2">
      <c r="A62" s="490" t="s">
        <v>468</v>
      </c>
      <c r="B62" s="487">
        <v>54988</v>
      </c>
      <c r="C62" s="487">
        <v>9348</v>
      </c>
      <c r="D62" s="487">
        <v>7256</v>
      </c>
      <c r="E62" s="488">
        <f t="shared" si="11"/>
        <v>106.26932591218305</v>
      </c>
      <c r="F62" s="488">
        <f t="shared" si="11"/>
        <v>97.65984120351024</v>
      </c>
      <c r="G62" s="488">
        <f t="shared" si="11"/>
        <v>109.26065351603673</v>
      </c>
      <c r="H62" s="489" t="str">
        <f t="shared" si="14"/>
        <v/>
      </c>
      <c r="I62" s="488" t="str">
        <f t="shared" si="12"/>
        <v/>
      </c>
      <c r="J62" s="488" t="str">
        <f t="shared" si="10"/>
        <v/>
      </c>
      <c r="K62" s="488" t="str">
        <f t="shared" si="10"/>
        <v/>
      </c>
      <c r="L62" s="488" t="e">
        <f t="shared" si="13"/>
        <v>#N/A</v>
      </c>
    </row>
    <row r="63" spans="1:14" ht="15" customHeight="1" x14ac:dyDescent="0.2">
      <c r="A63" s="490" t="s">
        <v>469</v>
      </c>
      <c r="B63" s="487">
        <v>55206</v>
      </c>
      <c r="C63" s="487">
        <v>9214</v>
      </c>
      <c r="D63" s="487">
        <v>7224</v>
      </c>
      <c r="E63" s="488">
        <f t="shared" si="11"/>
        <v>106.69063079777365</v>
      </c>
      <c r="F63" s="488">
        <f t="shared" si="11"/>
        <v>96.25992478061012</v>
      </c>
      <c r="G63" s="488">
        <f t="shared" si="11"/>
        <v>108.77879837373889</v>
      </c>
      <c r="H63" s="489" t="str">
        <f t="shared" si="14"/>
        <v/>
      </c>
      <c r="I63" s="488" t="str">
        <f t="shared" si="12"/>
        <v/>
      </c>
      <c r="J63" s="488" t="str">
        <f t="shared" si="10"/>
        <v/>
      </c>
      <c r="K63" s="488" t="str">
        <f t="shared" si="10"/>
        <v/>
      </c>
      <c r="L63" s="488" t="e">
        <f t="shared" si="13"/>
        <v>#N/A</v>
      </c>
    </row>
    <row r="64" spans="1:14" ht="15" customHeight="1" x14ac:dyDescent="0.2">
      <c r="A64" s="490" t="s">
        <v>470</v>
      </c>
      <c r="B64" s="487">
        <v>55661</v>
      </c>
      <c r="C64" s="487">
        <v>9309</v>
      </c>
      <c r="D64" s="487">
        <v>7491</v>
      </c>
      <c r="E64" s="488">
        <f t="shared" si="11"/>
        <v>107.56995980210266</v>
      </c>
      <c r="F64" s="488">
        <f t="shared" si="11"/>
        <v>97.252402841621404</v>
      </c>
      <c r="G64" s="488">
        <f t="shared" si="11"/>
        <v>112.79927721728656</v>
      </c>
      <c r="H64" s="489" t="str">
        <f t="shared" si="14"/>
        <v/>
      </c>
      <c r="I64" s="488" t="str">
        <f t="shared" si="12"/>
        <v/>
      </c>
      <c r="J64" s="488" t="str">
        <f t="shared" si="10"/>
        <v/>
      </c>
      <c r="K64" s="488" t="str">
        <f t="shared" si="10"/>
        <v/>
      </c>
      <c r="L64" s="488" t="e">
        <f t="shared" si="13"/>
        <v>#N/A</v>
      </c>
    </row>
    <row r="65" spans="1:12" ht="15" customHeight="1" x14ac:dyDescent="0.2">
      <c r="A65" s="490">
        <v>42979</v>
      </c>
      <c r="B65" s="487">
        <v>56623</v>
      </c>
      <c r="C65" s="487">
        <v>9111</v>
      </c>
      <c r="D65" s="487">
        <v>7658</v>
      </c>
      <c r="E65" s="488">
        <f t="shared" si="11"/>
        <v>109.42911255411256</v>
      </c>
      <c r="F65" s="488">
        <f t="shared" si="11"/>
        <v>95.183869619724192</v>
      </c>
      <c r="G65" s="488">
        <f t="shared" si="11"/>
        <v>115.31395874115344</v>
      </c>
      <c r="H65" s="489">
        <f t="shared" si="14"/>
        <v>42979</v>
      </c>
      <c r="I65" s="488">
        <f t="shared" si="12"/>
        <v>109.42911255411256</v>
      </c>
      <c r="J65" s="488">
        <f t="shared" si="10"/>
        <v>95.183869619724192</v>
      </c>
      <c r="K65" s="488">
        <f t="shared" si="10"/>
        <v>115.31395874115344</v>
      </c>
      <c r="L65" s="488" t="e">
        <f t="shared" si="13"/>
        <v>#N/A</v>
      </c>
    </row>
    <row r="66" spans="1:12" ht="15" customHeight="1" x14ac:dyDescent="0.2">
      <c r="A66" s="490" t="s">
        <v>471</v>
      </c>
      <c r="B66" s="487">
        <v>56486</v>
      </c>
      <c r="C66" s="487">
        <v>9044</v>
      </c>
      <c r="D66" s="487">
        <v>7655</v>
      </c>
      <c r="E66" s="488">
        <f t="shared" si="11"/>
        <v>109.16434755720471</v>
      </c>
      <c r="F66" s="488">
        <f t="shared" si="11"/>
        <v>94.483911408274139</v>
      </c>
      <c r="G66" s="488">
        <f t="shared" si="11"/>
        <v>115.26878482156302</v>
      </c>
      <c r="H66" s="489" t="str">
        <f t="shared" si="14"/>
        <v/>
      </c>
      <c r="I66" s="488" t="str">
        <f t="shared" si="12"/>
        <v/>
      </c>
      <c r="J66" s="488" t="str">
        <f t="shared" si="10"/>
        <v/>
      </c>
      <c r="K66" s="488" t="str">
        <f t="shared" si="10"/>
        <v/>
      </c>
      <c r="L66" s="488" t="e">
        <f t="shared" si="13"/>
        <v>#N/A</v>
      </c>
    </row>
    <row r="67" spans="1:12" ht="15" customHeight="1" x14ac:dyDescent="0.2">
      <c r="A67" s="490" t="s">
        <v>472</v>
      </c>
      <c r="B67" s="487">
        <v>56715</v>
      </c>
      <c r="C67" s="487">
        <v>9133</v>
      </c>
      <c r="D67" s="487">
        <v>7695</v>
      </c>
      <c r="E67" s="488">
        <f t="shared" si="11"/>
        <v>109.60691094619665</v>
      </c>
      <c r="F67" s="488">
        <f t="shared" si="11"/>
        <v>95.413706644379431</v>
      </c>
      <c r="G67" s="488">
        <f t="shared" si="11"/>
        <v>115.87110374943532</v>
      </c>
      <c r="H67" s="489" t="str">
        <f t="shared" si="14"/>
        <v/>
      </c>
      <c r="I67" s="488" t="str">
        <f t="shared" si="12"/>
        <v/>
      </c>
      <c r="J67" s="488" t="str">
        <f t="shared" si="12"/>
        <v/>
      </c>
      <c r="K67" s="488" t="str">
        <f t="shared" si="12"/>
        <v/>
      </c>
      <c r="L67" s="488" t="e">
        <f t="shared" si="13"/>
        <v>#N/A</v>
      </c>
    </row>
    <row r="68" spans="1:12" ht="15" customHeight="1" x14ac:dyDescent="0.2">
      <c r="A68" s="490" t="s">
        <v>473</v>
      </c>
      <c r="B68" s="487">
        <v>57261</v>
      </c>
      <c r="C68" s="487">
        <v>9300</v>
      </c>
      <c r="D68" s="487">
        <v>7916</v>
      </c>
      <c r="E68" s="488">
        <f t="shared" si="11"/>
        <v>110.66210575139146</v>
      </c>
      <c r="F68" s="488">
        <f t="shared" si="11"/>
        <v>97.158378604262424</v>
      </c>
      <c r="G68" s="488">
        <f t="shared" si="11"/>
        <v>119.19891582592983</v>
      </c>
      <c r="H68" s="489" t="str">
        <f t="shared" si="14"/>
        <v/>
      </c>
      <c r="I68" s="488" t="str">
        <f t="shared" si="12"/>
        <v/>
      </c>
      <c r="J68" s="488" t="str">
        <f t="shared" si="12"/>
        <v/>
      </c>
      <c r="K68" s="488" t="str">
        <f t="shared" si="12"/>
        <v/>
      </c>
      <c r="L68" s="488" t="e">
        <f t="shared" si="13"/>
        <v>#N/A</v>
      </c>
    </row>
    <row r="69" spans="1:12" ht="15" customHeight="1" x14ac:dyDescent="0.2">
      <c r="A69" s="490">
        <v>43344</v>
      </c>
      <c r="B69" s="487">
        <v>58382</v>
      </c>
      <c r="C69" s="487">
        <v>9012</v>
      </c>
      <c r="D69" s="487">
        <v>8100</v>
      </c>
      <c r="E69" s="488">
        <f t="shared" si="11"/>
        <v>112.82854050711192</v>
      </c>
      <c r="F69" s="488">
        <f t="shared" si="11"/>
        <v>94.1496030087756</v>
      </c>
      <c r="G69" s="488">
        <f t="shared" si="11"/>
        <v>121.96958289414246</v>
      </c>
      <c r="H69" s="489">
        <f t="shared" si="14"/>
        <v>43344</v>
      </c>
      <c r="I69" s="488">
        <f t="shared" si="12"/>
        <v>112.82854050711192</v>
      </c>
      <c r="J69" s="488">
        <f t="shared" si="12"/>
        <v>94.1496030087756</v>
      </c>
      <c r="K69" s="488">
        <f t="shared" si="12"/>
        <v>121.96958289414246</v>
      </c>
      <c r="L69" s="488" t="e">
        <f t="shared" si="13"/>
        <v>#N/A</v>
      </c>
    </row>
    <row r="70" spans="1:12" ht="15" customHeight="1" x14ac:dyDescent="0.2">
      <c r="A70" s="490" t="s">
        <v>474</v>
      </c>
      <c r="B70" s="487">
        <v>57949</v>
      </c>
      <c r="C70" s="487">
        <v>8258</v>
      </c>
      <c r="D70" s="487">
        <v>7341</v>
      </c>
      <c r="E70" s="488">
        <f t="shared" si="11"/>
        <v>111.99172850958566</v>
      </c>
      <c r="F70" s="488">
        <f t="shared" si="11"/>
        <v>86.27246134559131</v>
      </c>
      <c r="G70" s="488">
        <f t="shared" si="11"/>
        <v>110.54058123776539</v>
      </c>
      <c r="H70" s="489" t="str">
        <f t="shared" si="14"/>
        <v/>
      </c>
      <c r="I70" s="488" t="str">
        <f t="shared" si="12"/>
        <v/>
      </c>
      <c r="J70" s="488" t="str">
        <f t="shared" si="12"/>
        <v/>
      </c>
      <c r="K70" s="488" t="str">
        <f t="shared" si="12"/>
        <v/>
      </c>
      <c r="L70" s="488" t="e">
        <f t="shared" si="13"/>
        <v>#N/A</v>
      </c>
    </row>
    <row r="71" spans="1:12" ht="15" customHeight="1" x14ac:dyDescent="0.2">
      <c r="A71" s="490" t="s">
        <v>475</v>
      </c>
      <c r="B71" s="487">
        <v>57969</v>
      </c>
      <c r="C71" s="487">
        <v>8256</v>
      </c>
      <c r="D71" s="487">
        <v>7280</v>
      </c>
      <c r="E71" s="491">
        <f t="shared" ref="E71:G75" si="15">IF($A$51=37802,IF(COUNTBLANK(B$51:B$70)&gt;0,#N/A,IF(ISBLANK(B71)=FALSE,B71/B$51*100,#N/A)),IF(COUNTBLANK(B$51:B$75)&gt;0,#N/A,B71/B$51*100))</f>
        <v>112.03038033395177</v>
      </c>
      <c r="F71" s="491">
        <f t="shared" si="15"/>
        <v>86.251567070622642</v>
      </c>
      <c r="G71" s="491">
        <f t="shared" si="15"/>
        <v>109.62204487276013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57978</v>
      </c>
      <c r="C72" s="487">
        <v>8401</v>
      </c>
      <c r="D72" s="487">
        <v>7421</v>
      </c>
      <c r="E72" s="491">
        <f t="shared" si="15"/>
        <v>112.04777365491651</v>
      </c>
      <c r="F72" s="491">
        <f t="shared" si="15"/>
        <v>87.766402005850395</v>
      </c>
      <c r="G72" s="491">
        <f t="shared" si="15"/>
        <v>111.74521909351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58837</v>
      </c>
      <c r="C73" s="487">
        <v>8087</v>
      </c>
      <c r="D73" s="487">
        <v>7500</v>
      </c>
      <c r="E73" s="491">
        <f t="shared" si="15"/>
        <v>113.70786951144095</v>
      </c>
      <c r="F73" s="491">
        <f t="shared" si="15"/>
        <v>84.486000835771009</v>
      </c>
      <c r="G73" s="491">
        <f t="shared" si="15"/>
        <v>112.93479897605782</v>
      </c>
      <c r="H73" s="492">
        <f>IF(A$51=37802,IF(ISERROR(L73)=TRUE,IF(ISBLANK(A73)=FALSE,IF(MONTH(A73)=MONTH(MAX(A$51:A$75)),A73,""),""),""),IF(ISERROR(L73)=TRUE,IF(MONTH(A73)=MONTH(MAX(A$51:A$75)),A73,""),""))</f>
        <v>43709</v>
      </c>
      <c r="I73" s="488">
        <f t="shared" si="12"/>
        <v>113.70786951144095</v>
      </c>
      <c r="J73" s="488">
        <f t="shared" si="12"/>
        <v>84.486000835771009</v>
      </c>
      <c r="K73" s="488">
        <f t="shared" si="12"/>
        <v>112.93479897605782</v>
      </c>
      <c r="L73" s="488" t="e">
        <f t="shared" si="13"/>
        <v>#N/A</v>
      </c>
    </row>
    <row r="74" spans="1:12" ht="15" customHeight="1" x14ac:dyDescent="0.2">
      <c r="A74" s="490" t="s">
        <v>477</v>
      </c>
      <c r="B74" s="487">
        <v>58490</v>
      </c>
      <c r="C74" s="487">
        <v>8061</v>
      </c>
      <c r="D74" s="487">
        <v>7469</v>
      </c>
      <c r="E74" s="491">
        <f t="shared" si="15"/>
        <v>113.03726035868893</v>
      </c>
      <c r="F74" s="491">
        <f t="shared" si="15"/>
        <v>84.214375261178446</v>
      </c>
      <c r="G74" s="491">
        <f t="shared" si="15"/>
        <v>112.46800180695678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58135</v>
      </c>
      <c r="C75" s="493">
        <v>7864</v>
      </c>
      <c r="D75" s="493">
        <v>7150</v>
      </c>
      <c r="E75" s="491">
        <f t="shared" si="15"/>
        <v>112.35119047619047</v>
      </c>
      <c r="F75" s="491">
        <f t="shared" si="15"/>
        <v>82.156289176765569</v>
      </c>
      <c r="G75" s="491">
        <f t="shared" si="15"/>
        <v>107.66450835717511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113.70786951144095</v>
      </c>
      <c r="J77" s="488">
        <f>IF(J75&lt;&gt;"",J75,IF(J74&lt;&gt;"",J74,IF(J73&lt;&gt;"",J73,IF(J72&lt;&gt;"",J72,IF(J71&lt;&gt;"",J71,IF(J70&lt;&gt;"",J70,""))))))</f>
        <v>84.486000835771009</v>
      </c>
      <c r="K77" s="488">
        <f>IF(K75&lt;&gt;"",K75,IF(K74&lt;&gt;"",K74,IF(K73&lt;&gt;"",K73,IF(K72&lt;&gt;"",K72,IF(K71&lt;&gt;"",K71,IF(K70&lt;&gt;"",K70,""))))))</f>
        <v>112.93479897605782</v>
      </c>
    </row>
    <row r="78" spans="1:12" ht="15" customHeight="1" x14ac:dyDescent="0.2">
      <c r="I78" s="495">
        <f>RANK(I77,$I77:$K77)</f>
        <v>1</v>
      </c>
      <c r="J78" s="495">
        <f>RANK(J77,$I77:$K77)</f>
        <v>3</v>
      </c>
      <c r="K78" s="495">
        <f>RANK(K77,$I77:$K77)</f>
        <v>2</v>
      </c>
    </row>
    <row r="79" spans="1:12" ht="15" customHeight="1" x14ac:dyDescent="0.2">
      <c r="I79" s="488" t="str">
        <f>"SvB: "&amp;IF(I77&gt;100,"+","")&amp;TEXT(I77-100,"0,0")&amp;"%"</f>
        <v>SvB: +13,7%</v>
      </c>
      <c r="J79" s="488" t="str">
        <f>"GeB - ausschließlich: "&amp;IF(J77&gt;100,"+","")&amp;TEXT(J77-100,"0,0")&amp;"%"</f>
        <v>GeB - ausschließlich: -15,5%</v>
      </c>
      <c r="K79" s="488" t="str">
        <f>"GeB - im Nebenjob: "&amp;IF(K77&gt;100,"+","")&amp;TEXT(K77-100,"0,0")&amp;"%"</f>
        <v>GeB - im Nebenjob: +12,9%</v>
      </c>
    </row>
    <row r="81" spans="9:9" ht="15" customHeight="1" x14ac:dyDescent="0.2">
      <c r="I81" s="488" t="str">
        <f>IF(ISERROR(HLOOKUP(1,I$78:K$79,2,FALSE)),"",HLOOKUP(1,I$78:K$79,2,FALSE))</f>
        <v>SvB: +13,7%</v>
      </c>
    </row>
    <row r="82" spans="9:9" ht="15" customHeight="1" x14ac:dyDescent="0.2">
      <c r="I82" s="488" t="str">
        <f>IF(ISERROR(HLOOKUP(2,I$78:K$79,2,FALSE)),"",HLOOKUP(2,I$78:K$79,2,FALSE))</f>
        <v>GeB - im Nebenjob: +12,9%</v>
      </c>
    </row>
    <row r="83" spans="9:9" ht="15" customHeight="1" x14ac:dyDescent="0.2">
      <c r="I83" s="488" t="str">
        <f>IF(ISERROR(HLOOKUP(3,I$78:K$79,2,FALSE)),"",HLOOKUP(3,I$78:K$79,2,FALSE))</f>
        <v>GeB - ausschließlich: -15,5%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58135</v>
      </c>
      <c r="E12" s="114">
        <v>58490</v>
      </c>
      <c r="F12" s="114">
        <v>58837</v>
      </c>
      <c r="G12" s="114">
        <v>57978</v>
      </c>
      <c r="H12" s="114">
        <v>57969</v>
      </c>
      <c r="I12" s="115">
        <v>166</v>
      </c>
      <c r="J12" s="116">
        <v>0.28635995100829753</v>
      </c>
      <c r="N12" s="117"/>
    </row>
    <row r="13" spans="1:15" s="110" customFormat="1" ht="13.5" customHeight="1" x14ac:dyDescent="0.2">
      <c r="A13" s="118" t="s">
        <v>105</v>
      </c>
      <c r="B13" s="119" t="s">
        <v>106</v>
      </c>
      <c r="C13" s="113">
        <v>55.76158940397351</v>
      </c>
      <c r="D13" s="114">
        <v>32417</v>
      </c>
      <c r="E13" s="114">
        <v>32661</v>
      </c>
      <c r="F13" s="114">
        <v>32977</v>
      </c>
      <c r="G13" s="114">
        <v>32490</v>
      </c>
      <c r="H13" s="114">
        <v>32403</v>
      </c>
      <c r="I13" s="115">
        <v>14</v>
      </c>
      <c r="J13" s="116">
        <v>4.3205875999135883E-2</v>
      </c>
    </row>
    <row r="14" spans="1:15" s="110" customFormat="1" ht="13.5" customHeight="1" x14ac:dyDescent="0.2">
      <c r="A14" s="120"/>
      <c r="B14" s="119" t="s">
        <v>107</v>
      </c>
      <c r="C14" s="113">
        <v>44.23841059602649</v>
      </c>
      <c r="D14" s="114">
        <v>25718</v>
      </c>
      <c r="E14" s="114">
        <v>25829</v>
      </c>
      <c r="F14" s="114">
        <v>25860</v>
      </c>
      <c r="G14" s="114">
        <v>25488</v>
      </c>
      <c r="H14" s="114">
        <v>25566</v>
      </c>
      <c r="I14" s="115">
        <v>152</v>
      </c>
      <c r="J14" s="116">
        <v>0.59453962293671281</v>
      </c>
    </row>
    <row r="15" spans="1:15" s="110" customFormat="1" ht="13.5" customHeight="1" x14ac:dyDescent="0.2">
      <c r="A15" s="118" t="s">
        <v>105</v>
      </c>
      <c r="B15" s="121" t="s">
        <v>108</v>
      </c>
      <c r="C15" s="113">
        <v>12.465812333362003</v>
      </c>
      <c r="D15" s="114">
        <v>7247</v>
      </c>
      <c r="E15" s="114">
        <v>7491</v>
      </c>
      <c r="F15" s="114">
        <v>7717</v>
      </c>
      <c r="G15" s="114">
        <v>7173</v>
      </c>
      <c r="H15" s="114">
        <v>7437</v>
      </c>
      <c r="I15" s="115">
        <v>-190</v>
      </c>
      <c r="J15" s="116">
        <v>-2.5547935995697189</v>
      </c>
    </row>
    <row r="16" spans="1:15" s="110" customFormat="1" ht="13.5" customHeight="1" x14ac:dyDescent="0.2">
      <c r="A16" s="118"/>
      <c r="B16" s="121" t="s">
        <v>109</v>
      </c>
      <c r="C16" s="113">
        <v>65.602476993205471</v>
      </c>
      <c r="D16" s="114">
        <v>38138</v>
      </c>
      <c r="E16" s="114">
        <v>38347</v>
      </c>
      <c r="F16" s="114">
        <v>38561</v>
      </c>
      <c r="G16" s="114">
        <v>38435</v>
      </c>
      <c r="H16" s="114">
        <v>38416</v>
      </c>
      <c r="I16" s="115">
        <v>-278</v>
      </c>
      <c r="J16" s="116">
        <v>-0.72365680966264057</v>
      </c>
    </row>
    <row r="17" spans="1:10" s="110" customFormat="1" ht="13.5" customHeight="1" x14ac:dyDescent="0.2">
      <c r="A17" s="118"/>
      <c r="B17" s="121" t="s">
        <v>110</v>
      </c>
      <c r="C17" s="113">
        <v>20.80846306011869</v>
      </c>
      <c r="D17" s="114">
        <v>12097</v>
      </c>
      <c r="E17" s="114">
        <v>11998</v>
      </c>
      <c r="F17" s="114">
        <v>11901</v>
      </c>
      <c r="G17" s="114">
        <v>11715</v>
      </c>
      <c r="H17" s="114">
        <v>11509</v>
      </c>
      <c r="I17" s="115">
        <v>588</v>
      </c>
      <c r="J17" s="116">
        <v>5.1090450951429318</v>
      </c>
    </row>
    <row r="18" spans="1:10" s="110" customFormat="1" ht="13.5" customHeight="1" x14ac:dyDescent="0.2">
      <c r="A18" s="120"/>
      <c r="B18" s="121" t="s">
        <v>111</v>
      </c>
      <c r="C18" s="113">
        <v>1.1232476133138385</v>
      </c>
      <c r="D18" s="114">
        <v>653</v>
      </c>
      <c r="E18" s="114">
        <v>654</v>
      </c>
      <c r="F18" s="114">
        <v>658</v>
      </c>
      <c r="G18" s="114">
        <v>655</v>
      </c>
      <c r="H18" s="114">
        <v>607</v>
      </c>
      <c r="I18" s="115">
        <v>46</v>
      </c>
      <c r="J18" s="116">
        <v>7.5782537067545306</v>
      </c>
    </row>
    <row r="19" spans="1:10" s="110" customFormat="1" ht="13.5" customHeight="1" x14ac:dyDescent="0.2">
      <c r="A19" s="120"/>
      <c r="B19" s="121" t="s">
        <v>112</v>
      </c>
      <c r="C19" s="113">
        <v>0.28210200395630858</v>
      </c>
      <c r="D19" s="114">
        <v>164</v>
      </c>
      <c r="E19" s="114">
        <v>156</v>
      </c>
      <c r="F19" s="114">
        <v>179</v>
      </c>
      <c r="G19" s="114">
        <v>163</v>
      </c>
      <c r="H19" s="114">
        <v>134</v>
      </c>
      <c r="I19" s="115">
        <v>30</v>
      </c>
      <c r="J19" s="116">
        <v>22.388059701492537</v>
      </c>
    </row>
    <row r="20" spans="1:10" s="110" customFormat="1" ht="13.5" customHeight="1" x14ac:dyDescent="0.2">
      <c r="A20" s="118" t="s">
        <v>113</v>
      </c>
      <c r="B20" s="122" t="s">
        <v>114</v>
      </c>
      <c r="C20" s="113">
        <v>76.800550442934551</v>
      </c>
      <c r="D20" s="114">
        <v>44648</v>
      </c>
      <c r="E20" s="114">
        <v>45024</v>
      </c>
      <c r="F20" s="114">
        <v>45448</v>
      </c>
      <c r="G20" s="114">
        <v>44875</v>
      </c>
      <c r="H20" s="114">
        <v>44915</v>
      </c>
      <c r="I20" s="115">
        <v>-267</v>
      </c>
      <c r="J20" s="116">
        <v>-0.59445619503506619</v>
      </c>
    </row>
    <row r="21" spans="1:10" s="110" customFormat="1" ht="13.5" customHeight="1" x14ac:dyDescent="0.2">
      <c r="A21" s="120"/>
      <c r="B21" s="122" t="s">
        <v>115</v>
      </c>
      <c r="C21" s="113">
        <v>23.199449557065453</v>
      </c>
      <c r="D21" s="114">
        <v>13487</v>
      </c>
      <c r="E21" s="114">
        <v>13466</v>
      </c>
      <c r="F21" s="114">
        <v>13389</v>
      </c>
      <c r="G21" s="114">
        <v>13103</v>
      </c>
      <c r="H21" s="114">
        <v>13054</v>
      </c>
      <c r="I21" s="115">
        <v>433</v>
      </c>
      <c r="J21" s="116">
        <v>3.3169909606250956</v>
      </c>
    </row>
    <row r="22" spans="1:10" s="110" customFormat="1" ht="13.5" customHeight="1" x14ac:dyDescent="0.2">
      <c r="A22" s="118" t="s">
        <v>113</v>
      </c>
      <c r="B22" s="122" t="s">
        <v>116</v>
      </c>
      <c r="C22" s="113">
        <v>86.398899114130899</v>
      </c>
      <c r="D22" s="114">
        <v>50228</v>
      </c>
      <c r="E22" s="114">
        <v>50632</v>
      </c>
      <c r="F22" s="114">
        <v>50891</v>
      </c>
      <c r="G22" s="114">
        <v>50209</v>
      </c>
      <c r="H22" s="114">
        <v>50253</v>
      </c>
      <c r="I22" s="115">
        <v>-25</v>
      </c>
      <c r="J22" s="116">
        <v>-4.9748273734901399E-2</v>
      </c>
    </row>
    <row r="23" spans="1:10" s="110" customFormat="1" ht="13.5" customHeight="1" x14ac:dyDescent="0.2">
      <c r="A23" s="123"/>
      <c r="B23" s="124" t="s">
        <v>117</v>
      </c>
      <c r="C23" s="125">
        <v>13.573578739141652</v>
      </c>
      <c r="D23" s="114">
        <v>7891</v>
      </c>
      <c r="E23" s="114">
        <v>7843</v>
      </c>
      <c r="F23" s="114">
        <v>7932</v>
      </c>
      <c r="G23" s="114">
        <v>7756</v>
      </c>
      <c r="H23" s="114">
        <v>7703</v>
      </c>
      <c r="I23" s="115">
        <v>188</v>
      </c>
      <c r="J23" s="116">
        <v>2.4406075554978579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15014</v>
      </c>
      <c r="E26" s="114">
        <v>15530</v>
      </c>
      <c r="F26" s="114">
        <v>15587</v>
      </c>
      <c r="G26" s="114">
        <v>15822</v>
      </c>
      <c r="H26" s="140">
        <v>15536</v>
      </c>
      <c r="I26" s="115">
        <v>-522</v>
      </c>
      <c r="J26" s="116">
        <v>-3.3599382080329558</v>
      </c>
    </row>
    <row r="27" spans="1:10" s="110" customFormat="1" ht="13.5" customHeight="1" x14ac:dyDescent="0.2">
      <c r="A27" s="118" t="s">
        <v>105</v>
      </c>
      <c r="B27" s="119" t="s">
        <v>106</v>
      </c>
      <c r="C27" s="113">
        <v>41.967497002797387</v>
      </c>
      <c r="D27" s="115">
        <v>6301</v>
      </c>
      <c r="E27" s="114">
        <v>6464</v>
      </c>
      <c r="F27" s="114">
        <v>6524</v>
      </c>
      <c r="G27" s="114">
        <v>6636</v>
      </c>
      <c r="H27" s="140">
        <v>6503</v>
      </c>
      <c r="I27" s="115">
        <v>-202</v>
      </c>
      <c r="J27" s="116">
        <v>-3.1062586498539138</v>
      </c>
    </row>
    <row r="28" spans="1:10" s="110" customFormat="1" ht="13.5" customHeight="1" x14ac:dyDescent="0.2">
      <c r="A28" s="120"/>
      <c r="B28" s="119" t="s">
        <v>107</v>
      </c>
      <c r="C28" s="113">
        <v>58.032502997202613</v>
      </c>
      <c r="D28" s="115">
        <v>8713</v>
      </c>
      <c r="E28" s="114">
        <v>9066</v>
      </c>
      <c r="F28" s="114">
        <v>9063</v>
      </c>
      <c r="G28" s="114">
        <v>9186</v>
      </c>
      <c r="H28" s="140">
        <v>9033</v>
      </c>
      <c r="I28" s="115">
        <v>-320</v>
      </c>
      <c r="J28" s="116">
        <v>-3.542566146352264</v>
      </c>
    </row>
    <row r="29" spans="1:10" s="110" customFormat="1" ht="13.5" customHeight="1" x14ac:dyDescent="0.2">
      <c r="A29" s="118" t="s">
        <v>105</v>
      </c>
      <c r="B29" s="121" t="s">
        <v>108</v>
      </c>
      <c r="C29" s="113">
        <v>16.391368056480619</v>
      </c>
      <c r="D29" s="115">
        <v>2461</v>
      </c>
      <c r="E29" s="114">
        <v>2626</v>
      </c>
      <c r="F29" s="114">
        <v>2663</v>
      </c>
      <c r="G29" s="114">
        <v>2795</v>
      </c>
      <c r="H29" s="140">
        <v>2647</v>
      </c>
      <c r="I29" s="115">
        <v>-186</v>
      </c>
      <c r="J29" s="116">
        <v>-7.0268228182848507</v>
      </c>
    </row>
    <row r="30" spans="1:10" s="110" customFormat="1" ht="13.5" customHeight="1" x14ac:dyDescent="0.2">
      <c r="A30" s="118"/>
      <c r="B30" s="121" t="s">
        <v>109</v>
      </c>
      <c r="C30" s="113">
        <v>49.274010923138405</v>
      </c>
      <c r="D30" s="115">
        <v>7398</v>
      </c>
      <c r="E30" s="114">
        <v>7646</v>
      </c>
      <c r="F30" s="114">
        <v>7677</v>
      </c>
      <c r="G30" s="114">
        <v>7782</v>
      </c>
      <c r="H30" s="140">
        <v>7727</v>
      </c>
      <c r="I30" s="115">
        <v>-329</v>
      </c>
      <c r="J30" s="116">
        <v>-4.2577973340235538</v>
      </c>
    </row>
    <row r="31" spans="1:10" s="110" customFormat="1" ht="13.5" customHeight="1" x14ac:dyDescent="0.2">
      <c r="A31" s="118"/>
      <c r="B31" s="121" t="s">
        <v>110</v>
      </c>
      <c r="C31" s="113">
        <v>18.063141068336218</v>
      </c>
      <c r="D31" s="115">
        <v>2712</v>
      </c>
      <c r="E31" s="114">
        <v>2757</v>
      </c>
      <c r="F31" s="114">
        <v>2762</v>
      </c>
      <c r="G31" s="114">
        <v>2744</v>
      </c>
      <c r="H31" s="140">
        <v>2710</v>
      </c>
      <c r="I31" s="115">
        <v>2</v>
      </c>
      <c r="J31" s="116">
        <v>7.3800738007380073E-2</v>
      </c>
    </row>
    <row r="32" spans="1:10" s="110" customFormat="1" ht="13.5" customHeight="1" x14ac:dyDescent="0.2">
      <c r="A32" s="120"/>
      <c r="B32" s="121" t="s">
        <v>111</v>
      </c>
      <c r="C32" s="113">
        <v>16.271479952044757</v>
      </c>
      <c r="D32" s="115">
        <v>2443</v>
      </c>
      <c r="E32" s="114">
        <v>2501</v>
      </c>
      <c r="F32" s="114">
        <v>2485</v>
      </c>
      <c r="G32" s="114">
        <v>2501</v>
      </c>
      <c r="H32" s="140">
        <v>2452</v>
      </c>
      <c r="I32" s="115">
        <v>-9</v>
      </c>
      <c r="J32" s="116">
        <v>-0.36704730831973897</v>
      </c>
    </row>
    <row r="33" spans="1:10" s="110" customFormat="1" ht="13.5" customHeight="1" x14ac:dyDescent="0.2">
      <c r="A33" s="120"/>
      <c r="B33" s="121" t="s">
        <v>112</v>
      </c>
      <c r="C33" s="113">
        <v>1.4852804049553749</v>
      </c>
      <c r="D33" s="115">
        <v>223</v>
      </c>
      <c r="E33" s="114">
        <v>235</v>
      </c>
      <c r="F33" s="114">
        <v>238</v>
      </c>
      <c r="G33" s="114">
        <v>215</v>
      </c>
      <c r="H33" s="140">
        <v>203</v>
      </c>
      <c r="I33" s="115">
        <v>20</v>
      </c>
      <c r="J33" s="116">
        <v>9.8522167487684733</v>
      </c>
    </row>
    <row r="34" spans="1:10" s="110" customFormat="1" ht="13.5" customHeight="1" x14ac:dyDescent="0.2">
      <c r="A34" s="118" t="s">
        <v>113</v>
      </c>
      <c r="B34" s="122" t="s">
        <v>116</v>
      </c>
      <c r="C34" s="113">
        <v>89.556414013587315</v>
      </c>
      <c r="D34" s="115">
        <v>13446</v>
      </c>
      <c r="E34" s="114">
        <v>13902</v>
      </c>
      <c r="F34" s="114">
        <v>14011</v>
      </c>
      <c r="G34" s="114">
        <v>14208</v>
      </c>
      <c r="H34" s="140">
        <v>13968</v>
      </c>
      <c r="I34" s="115">
        <v>-522</v>
      </c>
      <c r="J34" s="116">
        <v>-3.7371134020618557</v>
      </c>
    </row>
    <row r="35" spans="1:10" s="110" customFormat="1" ht="13.5" customHeight="1" x14ac:dyDescent="0.2">
      <c r="A35" s="118"/>
      <c r="B35" s="119" t="s">
        <v>117</v>
      </c>
      <c r="C35" s="113">
        <v>10.343679232716132</v>
      </c>
      <c r="D35" s="115">
        <v>1553</v>
      </c>
      <c r="E35" s="114">
        <v>1612</v>
      </c>
      <c r="F35" s="114">
        <v>1563</v>
      </c>
      <c r="G35" s="114">
        <v>1604</v>
      </c>
      <c r="H35" s="140">
        <v>1551</v>
      </c>
      <c r="I35" s="115">
        <v>2</v>
      </c>
      <c r="J35" s="116">
        <v>0.12894906511927789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7864</v>
      </c>
      <c r="E37" s="114">
        <v>8061</v>
      </c>
      <c r="F37" s="114">
        <v>8087</v>
      </c>
      <c r="G37" s="114">
        <v>8401</v>
      </c>
      <c r="H37" s="140">
        <v>8256</v>
      </c>
      <c r="I37" s="115">
        <v>-392</v>
      </c>
      <c r="J37" s="116">
        <v>-4.7480620155038764</v>
      </c>
    </row>
    <row r="38" spans="1:10" s="110" customFormat="1" ht="13.5" customHeight="1" x14ac:dyDescent="0.2">
      <c r="A38" s="118" t="s">
        <v>105</v>
      </c>
      <c r="B38" s="119" t="s">
        <v>106</v>
      </c>
      <c r="C38" s="113">
        <v>37.792472024415055</v>
      </c>
      <c r="D38" s="115">
        <v>2972</v>
      </c>
      <c r="E38" s="114">
        <v>3016</v>
      </c>
      <c r="F38" s="114">
        <v>3031</v>
      </c>
      <c r="G38" s="114">
        <v>3189</v>
      </c>
      <c r="H38" s="140">
        <v>3118</v>
      </c>
      <c r="I38" s="115">
        <v>-146</v>
      </c>
      <c r="J38" s="116">
        <v>-4.6824887748556767</v>
      </c>
    </row>
    <row r="39" spans="1:10" s="110" customFormat="1" ht="13.5" customHeight="1" x14ac:dyDescent="0.2">
      <c r="A39" s="120"/>
      <c r="B39" s="119" t="s">
        <v>107</v>
      </c>
      <c r="C39" s="113">
        <v>62.207527975584945</v>
      </c>
      <c r="D39" s="115">
        <v>4892</v>
      </c>
      <c r="E39" s="114">
        <v>5045</v>
      </c>
      <c r="F39" s="114">
        <v>5056</v>
      </c>
      <c r="G39" s="114">
        <v>5212</v>
      </c>
      <c r="H39" s="140">
        <v>5138</v>
      </c>
      <c r="I39" s="115">
        <v>-246</v>
      </c>
      <c r="J39" s="116">
        <v>-4.7878551965745428</v>
      </c>
    </row>
    <row r="40" spans="1:10" s="110" customFormat="1" ht="13.5" customHeight="1" x14ac:dyDescent="0.2">
      <c r="A40" s="118" t="s">
        <v>105</v>
      </c>
      <c r="B40" s="121" t="s">
        <v>108</v>
      </c>
      <c r="C40" s="113">
        <v>18.374872838250255</v>
      </c>
      <c r="D40" s="115">
        <v>1445</v>
      </c>
      <c r="E40" s="114">
        <v>1477</v>
      </c>
      <c r="F40" s="114">
        <v>1472</v>
      </c>
      <c r="G40" s="114">
        <v>1740</v>
      </c>
      <c r="H40" s="140">
        <v>1595</v>
      </c>
      <c r="I40" s="115">
        <v>-150</v>
      </c>
      <c r="J40" s="116">
        <v>-9.4043887147335425</v>
      </c>
    </row>
    <row r="41" spans="1:10" s="110" customFormat="1" ht="13.5" customHeight="1" x14ac:dyDescent="0.2">
      <c r="A41" s="118"/>
      <c r="B41" s="121" t="s">
        <v>109</v>
      </c>
      <c r="C41" s="113">
        <v>31.803153611393693</v>
      </c>
      <c r="D41" s="115">
        <v>2501</v>
      </c>
      <c r="E41" s="114">
        <v>2587</v>
      </c>
      <c r="F41" s="114">
        <v>2611</v>
      </c>
      <c r="G41" s="114">
        <v>2647</v>
      </c>
      <c r="H41" s="140">
        <v>2680</v>
      </c>
      <c r="I41" s="115">
        <v>-179</v>
      </c>
      <c r="J41" s="116">
        <v>-6.6791044776119399</v>
      </c>
    </row>
    <row r="42" spans="1:10" s="110" customFormat="1" ht="13.5" customHeight="1" x14ac:dyDescent="0.2">
      <c r="A42" s="118"/>
      <c r="B42" s="121" t="s">
        <v>110</v>
      </c>
      <c r="C42" s="113">
        <v>19.557477110885046</v>
      </c>
      <c r="D42" s="115">
        <v>1538</v>
      </c>
      <c r="E42" s="114">
        <v>1561</v>
      </c>
      <c r="F42" s="114">
        <v>1587</v>
      </c>
      <c r="G42" s="114">
        <v>1582</v>
      </c>
      <c r="H42" s="140">
        <v>1590</v>
      </c>
      <c r="I42" s="115">
        <v>-52</v>
      </c>
      <c r="J42" s="116">
        <v>-3.2704402515723272</v>
      </c>
    </row>
    <row r="43" spans="1:10" s="110" customFormat="1" ht="13.5" customHeight="1" x14ac:dyDescent="0.2">
      <c r="A43" s="120"/>
      <c r="B43" s="121" t="s">
        <v>111</v>
      </c>
      <c r="C43" s="113">
        <v>30.264496439471007</v>
      </c>
      <c r="D43" s="115">
        <v>2380</v>
      </c>
      <c r="E43" s="114">
        <v>2436</v>
      </c>
      <c r="F43" s="114">
        <v>2417</v>
      </c>
      <c r="G43" s="114">
        <v>2432</v>
      </c>
      <c r="H43" s="140">
        <v>2391</v>
      </c>
      <c r="I43" s="115">
        <v>-11</v>
      </c>
      <c r="J43" s="116">
        <v>-0.46005855290673359</v>
      </c>
    </row>
    <row r="44" spans="1:10" s="110" customFormat="1" ht="13.5" customHeight="1" x14ac:dyDescent="0.2">
      <c r="A44" s="120"/>
      <c r="B44" s="121" t="s">
        <v>112</v>
      </c>
      <c r="C44" s="113">
        <v>2.6195320447609358</v>
      </c>
      <c r="D44" s="115">
        <v>206</v>
      </c>
      <c r="E44" s="114">
        <v>222</v>
      </c>
      <c r="F44" s="114">
        <v>224</v>
      </c>
      <c r="G44" s="114">
        <v>201</v>
      </c>
      <c r="H44" s="140">
        <v>194</v>
      </c>
      <c r="I44" s="115">
        <v>12</v>
      </c>
      <c r="J44" s="116">
        <v>6.1855670103092786</v>
      </c>
    </row>
    <row r="45" spans="1:10" s="110" customFormat="1" ht="13.5" customHeight="1" x14ac:dyDescent="0.2">
      <c r="A45" s="118" t="s">
        <v>113</v>
      </c>
      <c r="B45" s="122" t="s">
        <v>116</v>
      </c>
      <c r="C45" s="113">
        <v>89.801627670396741</v>
      </c>
      <c r="D45" s="115">
        <v>7062</v>
      </c>
      <c r="E45" s="114">
        <v>7241</v>
      </c>
      <c r="F45" s="114">
        <v>7289</v>
      </c>
      <c r="G45" s="114">
        <v>7559</v>
      </c>
      <c r="H45" s="140">
        <v>7437</v>
      </c>
      <c r="I45" s="115">
        <v>-375</v>
      </c>
      <c r="J45" s="116">
        <v>-5.0423557886244454</v>
      </c>
    </row>
    <row r="46" spans="1:10" s="110" customFormat="1" ht="13.5" customHeight="1" x14ac:dyDescent="0.2">
      <c r="A46" s="118"/>
      <c r="B46" s="119" t="s">
        <v>117</v>
      </c>
      <c r="C46" s="113">
        <v>10.020345879959308</v>
      </c>
      <c r="D46" s="115">
        <v>788</v>
      </c>
      <c r="E46" s="114">
        <v>805</v>
      </c>
      <c r="F46" s="114">
        <v>786</v>
      </c>
      <c r="G46" s="114">
        <v>833</v>
      </c>
      <c r="H46" s="140">
        <v>804</v>
      </c>
      <c r="I46" s="115">
        <v>-16</v>
      </c>
      <c r="J46" s="116">
        <v>-1.9900497512437811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7150</v>
      </c>
      <c r="E48" s="114">
        <v>7469</v>
      </c>
      <c r="F48" s="114">
        <v>7500</v>
      </c>
      <c r="G48" s="114">
        <v>7421</v>
      </c>
      <c r="H48" s="140">
        <v>7280</v>
      </c>
      <c r="I48" s="115">
        <v>-130</v>
      </c>
      <c r="J48" s="116">
        <v>-1.7857142857142858</v>
      </c>
    </row>
    <row r="49" spans="1:12" s="110" customFormat="1" ht="13.5" customHeight="1" x14ac:dyDescent="0.2">
      <c r="A49" s="118" t="s">
        <v>105</v>
      </c>
      <c r="B49" s="119" t="s">
        <v>106</v>
      </c>
      <c r="C49" s="113">
        <v>46.55944055944056</v>
      </c>
      <c r="D49" s="115">
        <v>3329</v>
      </c>
      <c r="E49" s="114">
        <v>3448</v>
      </c>
      <c r="F49" s="114">
        <v>3493</v>
      </c>
      <c r="G49" s="114">
        <v>3447</v>
      </c>
      <c r="H49" s="140">
        <v>3385</v>
      </c>
      <c r="I49" s="115">
        <v>-56</v>
      </c>
      <c r="J49" s="116">
        <v>-1.654357459379616</v>
      </c>
    </row>
    <row r="50" spans="1:12" s="110" customFormat="1" ht="13.5" customHeight="1" x14ac:dyDescent="0.2">
      <c r="A50" s="120"/>
      <c r="B50" s="119" t="s">
        <v>107</v>
      </c>
      <c r="C50" s="113">
        <v>53.44055944055944</v>
      </c>
      <c r="D50" s="115">
        <v>3821</v>
      </c>
      <c r="E50" s="114">
        <v>4021</v>
      </c>
      <c r="F50" s="114">
        <v>4007</v>
      </c>
      <c r="G50" s="114">
        <v>3974</v>
      </c>
      <c r="H50" s="140">
        <v>3895</v>
      </c>
      <c r="I50" s="115">
        <v>-74</v>
      </c>
      <c r="J50" s="116">
        <v>-1.8998716302952503</v>
      </c>
    </row>
    <row r="51" spans="1:12" s="110" customFormat="1" ht="13.5" customHeight="1" x14ac:dyDescent="0.2">
      <c r="A51" s="118" t="s">
        <v>105</v>
      </c>
      <c r="B51" s="121" t="s">
        <v>108</v>
      </c>
      <c r="C51" s="113">
        <v>14.20979020979021</v>
      </c>
      <c r="D51" s="115">
        <v>1016</v>
      </c>
      <c r="E51" s="114">
        <v>1149</v>
      </c>
      <c r="F51" s="114">
        <v>1191</v>
      </c>
      <c r="G51" s="114">
        <v>1055</v>
      </c>
      <c r="H51" s="140">
        <v>1052</v>
      </c>
      <c r="I51" s="115">
        <v>-36</v>
      </c>
      <c r="J51" s="116">
        <v>-3.4220532319391634</v>
      </c>
    </row>
    <row r="52" spans="1:12" s="110" customFormat="1" ht="13.5" customHeight="1" x14ac:dyDescent="0.2">
      <c r="A52" s="118"/>
      <c r="B52" s="121" t="s">
        <v>109</v>
      </c>
      <c r="C52" s="113">
        <v>68.489510489510494</v>
      </c>
      <c r="D52" s="115">
        <v>4897</v>
      </c>
      <c r="E52" s="114">
        <v>5059</v>
      </c>
      <c r="F52" s="114">
        <v>5066</v>
      </c>
      <c r="G52" s="114">
        <v>5135</v>
      </c>
      <c r="H52" s="140">
        <v>5047</v>
      </c>
      <c r="I52" s="115">
        <v>-150</v>
      </c>
      <c r="J52" s="116">
        <v>-2.9720626114523481</v>
      </c>
    </row>
    <row r="53" spans="1:12" s="110" customFormat="1" ht="13.5" customHeight="1" x14ac:dyDescent="0.2">
      <c r="A53" s="118"/>
      <c r="B53" s="121" t="s">
        <v>110</v>
      </c>
      <c r="C53" s="113">
        <v>16.41958041958042</v>
      </c>
      <c r="D53" s="115">
        <v>1174</v>
      </c>
      <c r="E53" s="114">
        <v>1196</v>
      </c>
      <c r="F53" s="114">
        <v>1175</v>
      </c>
      <c r="G53" s="114">
        <v>1162</v>
      </c>
      <c r="H53" s="140">
        <v>1120</v>
      </c>
      <c r="I53" s="115">
        <v>54</v>
      </c>
      <c r="J53" s="116">
        <v>4.8214285714285712</v>
      </c>
    </row>
    <row r="54" spans="1:12" s="110" customFormat="1" ht="13.5" customHeight="1" x14ac:dyDescent="0.2">
      <c r="A54" s="120"/>
      <c r="B54" s="121" t="s">
        <v>111</v>
      </c>
      <c r="C54" s="113">
        <v>0.88111888111888115</v>
      </c>
      <c r="D54" s="115">
        <v>63</v>
      </c>
      <c r="E54" s="114">
        <v>65</v>
      </c>
      <c r="F54" s="114">
        <v>68</v>
      </c>
      <c r="G54" s="114">
        <v>69</v>
      </c>
      <c r="H54" s="140">
        <v>61</v>
      </c>
      <c r="I54" s="115">
        <v>2</v>
      </c>
      <c r="J54" s="116">
        <v>3.278688524590164</v>
      </c>
    </row>
    <row r="55" spans="1:12" s="110" customFormat="1" ht="13.5" customHeight="1" x14ac:dyDescent="0.2">
      <c r="A55" s="120"/>
      <c r="B55" s="121" t="s">
        <v>112</v>
      </c>
      <c r="C55" s="113">
        <v>0.23776223776223776</v>
      </c>
      <c r="D55" s="115">
        <v>17</v>
      </c>
      <c r="E55" s="114">
        <v>13</v>
      </c>
      <c r="F55" s="114">
        <v>14</v>
      </c>
      <c r="G55" s="114">
        <v>14</v>
      </c>
      <c r="H55" s="140">
        <v>9</v>
      </c>
      <c r="I55" s="115">
        <v>8</v>
      </c>
      <c r="J55" s="116">
        <v>88.888888888888886</v>
      </c>
    </row>
    <row r="56" spans="1:12" s="110" customFormat="1" ht="13.5" customHeight="1" x14ac:dyDescent="0.2">
      <c r="A56" s="118" t="s">
        <v>113</v>
      </c>
      <c r="B56" s="122" t="s">
        <v>116</v>
      </c>
      <c r="C56" s="113">
        <v>89.286713286713294</v>
      </c>
      <c r="D56" s="115">
        <v>6384</v>
      </c>
      <c r="E56" s="114">
        <v>6661</v>
      </c>
      <c r="F56" s="114">
        <v>6722</v>
      </c>
      <c r="G56" s="114">
        <v>6649</v>
      </c>
      <c r="H56" s="140">
        <v>6531</v>
      </c>
      <c r="I56" s="115">
        <v>-147</v>
      </c>
      <c r="J56" s="116">
        <v>-2.2508038585209005</v>
      </c>
    </row>
    <row r="57" spans="1:12" s="110" customFormat="1" ht="13.5" customHeight="1" x14ac:dyDescent="0.2">
      <c r="A57" s="142"/>
      <c r="B57" s="124" t="s">
        <v>117</v>
      </c>
      <c r="C57" s="125">
        <v>10.6993006993007</v>
      </c>
      <c r="D57" s="143">
        <v>765</v>
      </c>
      <c r="E57" s="144">
        <v>807</v>
      </c>
      <c r="F57" s="144">
        <v>777</v>
      </c>
      <c r="G57" s="144">
        <v>771</v>
      </c>
      <c r="H57" s="145">
        <v>747</v>
      </c>
      <c r="I57" s="143">
        <v>18</v>
      </c>
      <c r="J57" s="146">
        <v>2.4096385542168677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58135</v>
      </c>
      <c r="E12" s="236">
        <v>58490</v>
      </c>
      <c r="F12" s="114">
        <v>58837</v>
      </c>
      <c r="G12" s="114">
        <v>57978</v>
      </c>
      <c r="H12" s="140">
        <v>57969</v>
      </c>
      <c r="I12" s="115">
        <v>166</v>
      </c>
      <c r="J12" s="116">
        <v>0.28635995100829753</v>
      </c>
    </row>
    <row r="13" spans="1:15" s="110" customFormat="1" ht="12" customHeight="1" x14ac:dyDescent="0.2">
      <c r="A13" s="118" t="s">
        <v>105</v>
      </c>
      <c r="B13" s="119" t="s">
        <v>106</v>
      </c>
      <c r="C13" s="113">
        <v>55.76158940397351</v>
      </c>
      <c r="D13" s="115">
        <v>32417</v>
      </c>
      <c r="E13" s="114">
        <v>32661</v>
      </c>
      <c r="F13" s="114">
        <v>32977</v>
      </c>
      <c r="G13" s="114">
        <v>32490</v>
      </c>
      <c r="H13" s="140">
        <v>32403</v>
      </c>
      <c r="I13" s="115">
        <v>14</v>
      </c>
      <c r="J13" s="116">
        <v>4.3205875999135883E-2</v>
      </c>
    </row>
    <row r="14" spans="1:15" s="110" customFormat="1" ht="12" customHeight="1" x14ac:dyDescent="0.2">
      <c r="A14" s="118"/>
      <c r="B14" s="119" t="s">
        <v>107</v>
      </c>
      <c r="C14" s="113">
        <v>44.23841059602649</v>
      </c>
      <c r="D14" s="115">
        <v>25718</v>
      </c>
      <c r="E14" s="114">
        <v>25829</v>
      </c>
      <c r="F14" s="114">
        <v>25860</v>
      </c>
      <c r="G14" s="114">
        <v>25488</v>
      </c>
      <c r="H14" s="140">
        <v>25566</v>
      </c>
      <c r="I14" s="115">
        <v>152</v>
      </c>
      <c r="J14" s="116">
        <v>0.59453962293671281</v>
      </c>
    </row>
    <row r="15" spans="1:15" s="110" customFormat="1" ht="12" customHeight="1" x14ac:dyDescent="0.2">
      <c r="A15" s="118" t="s">
        <v>105</v>
      </c>
      <c r="B15" s="121" t="s">
        <v>108</v>
      </c>
      <c r="C15" s="113">
        <v>12.465812333362003</v>
      </c>
      <c r="D15" s="115">
        <v>7247</v>
      </c>
      <c r="E15" s="114">
        <v>7491</v>
      </c>
      <c r="F15" s="114">
        <v>7717</v>
      </c>
      <c r="G15" s="114">
        <v>7173</v>
      </c>
      <c r="H15" s="140">
        <v>7437</v>
      </c>
      <c r="I15" s="115">
        <v>-190</v>
      </c>
      <c r="J15" s="116">
        <v>-2.5547935995697189</v>
      </c>
    </row>
    <row r="16" spans="1:15" s="110" customFormat="1" ht="12" customHeight="1" x14ac:dyDescent="0.2">
      <c r="A16" s="118"/>
      <c r="B16" s="121" t="s">
        <v>109</v>
      </c>
      <c r="C16" s="113">
        <v>65.602476993205471</v>
      </c>
      <c r="D16" s="115">
        <v>38138</v>
      </c>
      <c r="E16" s="114">
        <v>38347</v>
      </c>
      <c r="F16" s="114">
        <v>38561</v>
      </c>
      <c r="G16" s="114">
        <v>38435</v>
      </c>
      <c r="H16" s="140">
        <v>38416</v>
      </c>
      <c r="I16" s="115">
        <v>-278</v>
      </c>
      <c r="J16" s="116">
        <v>-0.72365680966264057</v>
      </c>
    </row>
    <row r="17" spans="1:10" s="110" customFormat="1" ht="12" customHeight="1" x14ac:dyDescent="0.2">
      <c r="A17" s="118"/>
      <c r="B17" s="121" t="s">
        <v>110</v>
      </c>
      <c r="C17" s="113">
        <v>20.80846306011869</v>
      </c>
      <c r="D17" s="115">
        <v>12097</v>
      </c>
      <c r="E17" s="114">
        <v>11998</v>
      </c>
      <c r="F17" s="114">
        <v>11901</v>
      </c>
      <c r="G17" s="114">
        <v>11715</v>
      </c>
      <c r="H17" s="140">
        <v>11509</v>
      </c>
      <c r="I17" s="115">
        <v>588</v>
      </c>
      <c r="J17" s="116">
        <v>5.1090450951429318</v>
      </c>
    </row>
    <row r="18" spans="1:10" s="110" customFormat="1" ht="12" customHeight="1" x14ac:dyDescent="0.2">
      <c r="A18" s="120"/>
      <c r="B18" s="121" t="s">
        <v>111</v>
      </c>
      <c r="C18" s="113">
        <v>1.1232476133138385</v>
      </c>
      <c r="D18" s="115">
        <v>653</v>
      </c>
      <c r="E18" s="114">
        <v>654</v>
      </c>
      <c r="F18" s="114">
        <v>658</v>
      </c>
      <c r="G18" s="114">
        <v>655</v>
      </c>
      <c r="H18" s="140">
        <v>607</v>
      </c>
      <c r="I18" s="115">
        <v>46</v>
      </c>
      <c r="J18" s="116">
        <v>7.5782537067545306</v>
      </c>
    </row>
    <row r="19" spans="1:10" s="110" customFormat="1" ht="12" customHeight="1" x14ac:dyDescent="0.2">
      <c r="A19" s="120"/>
      <c r="B19" s="121" t="s">
        <v>112</v>
      </c>
      <c r="C19" s="113">
        <v>0.28210200395630858</v>
      </c>
      <c r="D19" s="115">
        <v>164</v>
      </c>
      <c r="E19" s="114">
        <v>156</v>
      </c>
      <c r="F19" s="114">
        <v>179</v>
      </c>
      <c r="G19" s="114">
        <v>163</v>
      </c>
      <c r="H19" s="140">
        <v>134</v>
      </c>
      <c r="I19" s="115">
        <v>30</v>
      </c>
      <c r="J19" s="116">
        <v>22.388059701492537</v>
      </c>
    </row>
    <row r="20" spans="1:10" s="110" customFormat="1" ht="12" customHeight="1" x14ac:dyDescent="0.2">
      <c r="A20" s="118" t="s">
        <v>113</v>
      </c>
      <c r="B20" s="119" t="s">
        <v>181</v>
      </c>
      <c r="C20" s="113">
        <v>76.800550442934551</v>
      </c>
      <c r="D20" s="115">
        <v>44648</v>
      </c>
      <c r="E20" s="114">
        <v>45024</v>
      </c>
      <c r="F20" s="114">
        <v>45448</v>
      </c>
      <c r="G20" s="114">
        <v>44875</v>
      </c>
      <c r="H20" s="140">
        <v>44915</v>
      </c>
      <c r="I20" s="115">
        <v>-267</v>
      </c>
      <c r="J20" s="116">
        <v>-0.59445619503506619</v>
      </c>
    </row>
    <row r="21" spans="1:10" s="110" customFormat="1" ht="12" customHeight="1" x14ac:dyDescent="0.2">
      <c r="A21" s="118"/>
      <c r="B21" s="119" t="s">
        <v>182</v>
      </c>
      <c r="C21" s="113">
        <v>23.199449557065453</v>
      </c>
      <c r="D21" s="115">
        <v>13487</v>
      </c>
      <c r="E21" s="114">
        <v>13466</v>
      </c>
      <c r="F21" s="114">
        <v>13389</v>
      </c>
      <c r="G21" s="114">
        <v>13103</v>
      </c>
      <c r="H21" s="140">
        <v>13054</v>
      </c>
      <c r="I21" s="115">
        <v>433</v>
      </c>
      <c r="J21" s="116">
        <v>3.3169909606250956</v>
      </c>
    </row>
    <row r="22" spans="1:10" s="110" customFormat="1" ht="12" customHeight="1" x14ac:dyDescent="0.2">
      <c r="A22" s="118" t="s">
        <v>113</v>
      </c>
      <c r="B22" s="119" t="s">
        <v>116</v>
      </c>
      <c r="C22" s="113">
        <v>86.398899114130899</v>
      </c>
      <c r="D22" s="115">
        <v>50228</v>
      </c>
      <c r="E22" s="114">
        <v>50632</v>
      </c>
      <c r="F22" s="114">
        <v>50891</v>
      </c>
      <c r="G22" s="114">
        <v>50209</v>
      </c>
      <c r="H22" s="140">
        <v>50253</v>
      </c>
      <c r="I22" s="115">
        <v>-25</v>
      </c>
      <c r="J22" s="116">
        <v>-4.9748273734901399E-2</v>
      </c>
    </row>
    <row r="23" spans="1:10" s="110" customFormat="1" ht="12" customHeight="1" x14ac:dyDescent="0.2">
      <c r="A23" s="118"/>
      <c r="B23" s="119" t="s">
        <v>117</v>
      </c>
      <c r="C23" s="113">
        <v>13.573578739141652</v>
      </c>
      <c r="D23" s="115">
        <v>7891</v>
      </c>
      <c r="E23" s="114">
        <v>7843</v>
      </c>
      <c r="F23" s="114">
        <v>7932</v>
      </c>
      <c r="G23" s="114">
        <v>7756</v>
      </c>
      <c r="H23" s="140">
        <v>7703</v>
      </c>
      <c r="I23" s="115">
        <v>188</v>
      </c>
      <c r="J23" s="116">
        <v>2.4406075554978579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60546</v>
      </c>
      <c r="E64" s="236">
        <v>60850</v>
      </c>
      <c r="F64" s="236">
        <v>61141</v>
      </c>
      <c r="G64" s="236">
        <v>60262</v>
      </c>
      <c r="H64" s="140">
        <v>60304</v>
      </c>
      <c r="I64" s="115">
        <v>242</v>
      </c>
      <c r="J64" s="116">
        <v>0.40130007959670999</v>
      </c>
    </row>
    <row r="65" spans="1:12" s="110" customFormat="1" ht="12" customHeight="1" x14ac:dyDescent="0.2">
      <c r="A65" s="118" t="s">
        <v>105</v>
      </c>
      <c r="B65" s="119" t="s">
        <v>106</v>
      </c>
      <c r="C65" s="113">
        <v>55.172926370032705</v>
      </c>
      <c r="D65" s="235">
        <v>33405</v>
      </c>
      <c r="E65" s="236">
        <v>33597</v>
      </c>
      <c r="F65" s="236">
        <v>33831</v>
      </c>
      <c r="G65" s="236">
        <v>33417</v>
      </c>
      <c r="H65" s="140">
        <v>33409</v>
      </c>
      <c r="I65" s="115">
        <v>-4</v>
      </c>
      <c r="J65" s="116">
        <v>-1.1972821694752911E-2</v>
      </c>
    </row>
    <row r="66" spans="1:12" s="110" customFormat="1" ht="12" customHeight="1" x14ac:dyDescent="0.2">
      <c r="A66" s="118"/>
      <c r="B66" s="119" t="s">
        <v>107</v>
      </c>
      <c r="C66" s="113">
        <v>44.827073629967295</v>
      </c>
      <c r="D66" s="235">
        <v>27141</v>
      </c>
      <c r="E66" s="236">
        <v>27253</v>
      </c>
      <c r="F66" s="236">
        <v>27310</v>
      </c>
      <c r="G66" s="236">
        <v>26845</v>
      </c>
      <c r="H66" s="140">
        <v>26895</v>
      </c>
      <c r="I66" s="115">
        <v>246</v>
      </c>
      <c r="J66" s="116">
        <v>0.91466815393195766</v>
      </c>
    </row>
    <row r="67" spans="1:12" s="110" customFormat="1" ht="12" customHeight="1" x14ac:dyDescent="0.2">
      <c r="A67" s="118" t="s">
        <v>105</v>
      </c>
      <c r="B67" s="121" t="s">
        <v>108</v>
      </c>
      <c r="C67" s="113">
        <v>12.478115812770456</v>
      </c>
      <c r="D67" s="235">
        <v>7555</v>
      </c>
      <c r="E67" s="236">
        <v>7865</v>
      </c>
      <c r="F67" s="236">
        <v>8054</v>
      </c>
      <c r="G67" s="236">
        <v>7476</v>
      </c>
      <c r="H67" s="140">
        <v>7754</v>
      </c>
      <c r="I67" s="115">
        <v>-199</v>
      </c>
      <c r="J67" s="116">
        <v>-2.5664173329894249</v>
      </c>
    </row>
    <row r="68" spans="1:12" s="110" customFormat="1" ht="12" customHeight="1" x14ac:dyDescent="0.2">
      <c r="A68" s="118"/>
      <c r="B68" s="121" t="s">
        <v>109</v>
      </c>
      <c r="C68" s="113">
        <v>65.502262742377695</v>
      </c>
      <c r="D68" s="235">
        <v>39659</v>
      </c>
      <c r="E68" s="236">
        <v>39720</v>
      </c>
      <c r="F68" s="236">
        <v>39931</v>
      </c>
      <c r="G68" s="236">
        <v>39829</v>
      </c>
      <c r="H68" s="140">
        <v>39832</v>
      </c>
      <c r="I68" s="115">
        <v>-173</v>
      </c>
      <c r="J68" s="116">
        <v>-0.43432416147820846</v>
      </c>
    </row>
    <row r="69" spans="1:12" s="110" customFormat="1" ht="12" customHeight="1" x14ac:dyDescent="0.2">
      <c r="A69" s="118"/>
      <c r="B69" s="121" t="s">
        <v>110</v>
      </c>
      <c r="C69" s="113">
        <v>20.922934628216563</v>
      </c>
      <c r="D69" s="235">
        <v>12668</v>
      </c>
      <c r="E69" s="236">
        <v>12592</v>
      </c>
      <c r="F69" s="236">
        <v>12471</v>
      </c>
      <c r="G69" s="236">
        <v>12282</v>
      </c>
      <c r="H69" s="140">
        <v>12089</v>
      </c>
      <c r="I69" s="115">
        <v>579</v>
      </c>
      <c r="J69" s="116">
        <v>4.7894780378856812</v>
      </c>
    </row>
    <row r="70" spans="1:12" s="110" customFormat="1" ht="12" customHeight="1" x14ac:dyDescent="0.2">
      <c r="A70" s="120"/>
      <c r="B70" s="121" t="s">
        <v>111</v>
      </c>
      <c r="C70" s="113">
        <v>1.0966868166352857</v>
      </c>
      <c r="D70" s="235">
        <v>664</v>
      </c>
      <c r="E70" s="236">
        <v>673</v>
      </c>
      <c r="F70" s="236">
        <v>685</v>
      </c>
      <c r="G70" s="236">
        <v>675</v>
      </c>
      <c r="H70" s="140">
        <v>629</v>
      </c>
      <c r="I70" s="115">
        <v>35</v>
      </c>
      <c r="J70" s="116">
        <v>5.5643879173290935</v>
      </c>
    </row>
    <row r="71" spans="1:12" s="110" customFormat="1" ht="12" customHeight="1" x14ac:dyDescent="0.2">
      <c r="A71" s="120"/>
      <c r="B71" s="121" t="s">
        <v>112</v>
      </c>
      <c r="C71" s="113">
        <v>0.25270042612228721</v>
      </c>
      <c r="D71" s="235">
        <v>153</v>
      </c>
      <c r="E71" s="236">
        <v>153</v>
      </c>
      <c r="F71" s="236">
        <v>178</v>
      </c>
      <c r="G71" s="236">
        <v>157</v>
      </c>
      <c r="H71" s="140">
        <v>126</v>
      </c>
      <c r="I71" s="115">
        <v>27</v>
      </c>
      <c r="J71" s="116">
        <v>21.428571428571427</v>
      </c>
    </row>
    <row r="72" spans="1:12" s="110" customFormat="1" ht="12" customHeight="1" x14ac:dyDescent="0.2">
      <c r="A72" s="118" t="s">
        <v>113</v>
      </c>
      <c r="B72" s="119" t="s">
        <v>181</v>
      </c>
      <c r="C72" s="113">
        <v>76.199914114887861</v>
      </c>
      <c r="D72" s="235">
        <v>46136</v>
      </c>
      <c r="E72" s="236">
        <v>46438</v>
      </c>
      <c r="F72" s="236">
        <v>46780</v>
      </c>
      <c r="G72" s="236">
        <v>46173</v>
      </c>
      <c r="H72" s="140">
        <v>46275</v>
      </c>
      <c r="I72" s="115">
        <v>-139</v>
      </c>
      <c r="J72" s="116">
        <v>-0.30037817396002159</v>
      </c>
    </row>
    <row r="73" spans="1:12" s="110" customFormat="1" ht="12" customHeight="1" x14ac:dyDescent="0.2">
      <c r="A73" s="118"/>
      <c r="B73" s="119" t="s">
        <v>182</v>
      </c>
      <c r="C73" s="113">
        <v>23.800085885112146</v>
      </c>
      <c r="D73" s="115">
        <v>14410</v>
      </c>
      <c r="E73" s="114">
        <v>14412</v>
      </c>
      <c r="F73" s="114">
        <v>14361</v>
      </c>
      <c r="G73" s="114">
        <v>14089</v>
      </c>
      <c r="H73" s="140">
        <v>14029</v>
      </c>
      <c r="I73" s="115">
        <v>381</v>
      </c>
      <c r="J73" s="116">
        <v>2.7158029795423766</v>
      </c>
    </row>
    <row r="74" spans="1:12" s="110" customFormat="1" ht="12" customHeight="1" x14ac:dyDescent="0.2">
      <c r="A74" s="118" t="s">
        <v>113</v>
      </c>
      <c r="B74" s="119" t="s">
        <v>116</v>
      </c>
      <c r="C74" s="113">
        <v>87.820830442968983</v>
      </c>
      <c r="D74" s="115">
        <v>53172</v>
      </c>
      <c r="E74" s="114">
        <v>53531</v>
      </c>
      <c r="F74" s="114">
        <v>53770</v>
      </c>
      <c r="G74" s="114">
        <v>53034</v>
      </c>
      <c r="H74" s="140">
        <v>53137</v>
      </c>
      <c r="I74" s="115">
        <v>35</v>
      </c>
      <c r="J74" s="116">
        <v>6.5867474641022258E-2</v>
      </c>
    </row>
    <row r="75" spans="1:12" s="110" customFormat="1" ht="12" customHeight="1" x14ac:dyDescent="0.2">
      <c r="A75" s="142"/>
      <c r="B75" s="124" t="s">
        <v>117</v>
      </c>
      <c r="C75" s="125">
        <v>12.15109173190632</v>
      </c>
      <c r="D75" s="143">
        <v>7357</v>
      </c>
      <c r="E75" s="144">
        <v>7303</v>
      </c>
      <c r="F75" s="144">
        <v>7357</v>
      </c>
      <c r="G75" s="144">
        <v>7209</v>
      </c>
      <c r="H75" s="145">
        <v>7150</v>
      </c>
      <c r="I75" s="143">
        <v>207</v>
      </c>
      <c r="J75" s="146">
        <v>2.895104895104895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58135</v>
      </c>
      <c r="G11" s="114">
        <v>58490</v>
      </c>
      <c r="H11" s="114">
        <v>58837</v>
      </c>
      <c r="I11" s="114">
        <v>57978</v>
      </c>
      <c r="J11" s="140">
        <v>57969</v>
      </c>
      <c r="K11" s="114">
        <v>166</v>
      </c>
      <c r="L11" s="116">
        <v>0.28635995100829753</v>
      </c>
    </row>
    <row r="12" spans="1:17" s="110" customFormat="1" ht="24.95" customHeight="1" x14ac:dyDescent="0.2">
      <c r="A12" s="604" t="s">
        <v>185</v>
      </c>
      <c r="B12" s="605"/>
      <c r="C12" s="605"/>
      <c r="D12" s="606"/>
      <c r="E12" s="113">
        <v>55.76158940397351</v>
      </c>
      <c r="F12" s="115">
        <v>32417</v>
      </c>
      <c r="G12" s="114">
        <v>32661</v>
      </c>
      <c r="H12" s="114">
        <v>32977</v>
      </c>
      <c r="I12" s="114">
        <v>32490</v>
      </c>
      <c r="J12" s="140">
        <v>32403</v>
      </c>
      <c r="K12" s="114">
        <v>14</v>
      </c>
      <c r="L12" s="116">
        <v>4.3205875999135883E-2</v>
      </c>
    </row>
    <row r="13" spans="1:17" s="110" customFormat="1" ht="15" customHeight="1" x14ac:dyDescent="0.2">
      <c r="A13" s="120"/>
      <c r="B13" s="612" t="s">
        <v>107</v>
      </c>
      <c r="C13" s="612"/>
      <c r="E13" s="113">
        <v>44.23841059602649</v>
      </c>
      <c r="F13" s="115">
        <v>25718</v>
      </c>
      <c r="G13" s="114">
        <v>25829</v>
      </c>
      <c r="H13" s="114">
        <v>25860</v>
      </c>
      <c r="I13" s="114">
        <v>25488</v>
      </c>
      <c r="J13" s="140">
        <v>25566</v>
      </c>
      <c r="K13" s="114">
        <v>152</v>
      </c>
      <c r="L13" s="116">
        <v>0.59453962293671281</v>
      </c>
    </row>
    <row r="14" spans="1:17" s="110" customFormat="1" ht="24.95" customHeight="1" x14ac:dyDescent="0.2">
      <c r="A14" s="604" t="s">
        <v>186</v>
      </c>
      <c r="B14" s="605"/>
      <c r="C14" s="605"/>
      <c r="D14" s="606"/>
      <c r="E14" s="113">
        <v>12.465812333362003</v>
      </c>
      <c r="F14" s="115">
        <v>7247</v>
      </c>
      <c r="G14" s="114">
        <v>7491</v>
      </c>
      <c r="H14" s="114">
        <v>7717</v>
      </c>
      <c r="I14" s="114">
        <v>7173</v>
      </c>
      <c r="J14" s="140">
        <v>7437</v>
      </c>
      <c r="K14" s="114">
        <v>-190</v>
      </c>
      <c r="L14" s="116">
        <v>-2.5547935995697189</v>
      </c>
    </row>
    <row r="15" spans="1:17" s="110" customFormat="1" ht="15" customHeight="1" x14ac:dyDescent="0.2">
      <c r="A15" s="120"/>
      <c r="B15" s="119"/>
      <c r="C15" s="258" t="s">
        <v>106</v>
      </c>
      <c r="E15" s="113">
        <v>58.327583827790811</v>
      </c>
      <c r="F15" s="115">
        <v>4227</v>
      </c>
      <c r="G15" s="114">
        <v>4344</v>
      </c>
      <c r="H15" s="114">
        <v>4538</v>
      </c>
      <c r="I15" s="114">
        <v>4191</v>
      </c>
      <c r="J15" s="140">
        <v>4333</v>
      </c>
      <c r="K15" s="114">
        <v>-106</v>
      </c>
      <c r="L15" s="116">
        <v>-2.4463420263097162</v>
      </c>
    </row>
    <row r="16" spans="1:17" s="110" customFormat="1" ht="15" customHeight="1" x14ac:dyDescent="0.2">
      <c r="A16" s="120"/>
      <c r="B16" s="119"/>
      <c r="C16" s="258" t="s">
        <v>107</v>
      </c>
      <c r="E16" s="113">
        <v>41.672416172209189</v>
      </c>
      <c r="F16" s="115">
        <v>3020</v>
      </c>
      <c r="G16" s="114">
        <v>3147</v>
      </c>
      <c r="H16" s="114">
        <v>3179</v>
      </c>
      <c r="I16" s="114">
        <v>2982</v>
      </c>
      <c r="J16" s="140">
        <v>3104</v>
      </c>
      <c r="K16" s="114">
        <v>-84</v>
      </c>
      <c r="L16" s="116">
        <v>-2.7061855670103094</v>
      </c>
    </row>
    <row r="17" spans="1:12" s="110" customFormat="1" ht="15" customHeight="1" x14ac:dyDescent="0.2">
      <c r="A17" s="120"/>
      <c r="B17" s="121" t="s">
        <v>109</v>
      </c>
      <c r="C17" s="258"/>
      <c r="E17" s="113">
        <v>65.602476993205471</v>
      </c>
      <c r="F17" s="115">
        <v>38138</v>
      </c>
      <c r="G17" s="114">
        <v>38347</v>
      </c>
      <c r="H17" s="114">
        <v>38561</v>
      </c>
      <c r="I17" s="114">
        <v>38435</v>
      </c>
      <c r="J17" s="140">
        <v>38416</v>
      </c>
      <c r="K17" s="114">
        <v>-278</v>
      </c>
      <c r="L17" s="116">
        <v>-0.72365680966264057</v>
      </c>
    </row>
    <row r="18" spans="1:12" s="110" customFormat="1" ht="15" customHeight="1" x14ac:dyDescent="0.2">
      <c r="A18" s="120"/>
      <c r="B18" s="119"/>
      <c r="C18" s="258" t="s">
        <v>106</v>
      </c>
      <c r="E18" s="113">
        <v>56.033352561749439</v>
      </c>
      <c r="F18" s="115">
        <v>21370</v>
      </c>
      <c r="G18" s="114">
        <v>21551</v>
      </c>
      <c r="H18" s="114">
        <v>21685</v>
      </c>
      <c r="I18" s="114">
        <v>21635</v>
      </c>
      <c r="J18" s="140">
        <v>21555</v>
      </c>
      <c r="K18" s="114">
        <v>-185</v>
      </c>
      <c r="L18" s="116">
        <v>-0.85826954302945957</v>
      </c>
    </row>
    <row r="19" spans="1:12" s="110" customFormat="1" ht="15" customHeight="1" x14ac:dyDescent="0.2">
      <c r="A19" s="120"/>
      <c r="B19" s="119"/>
      <c r="C19" s="258" t="s">
        <v>107</v>
      </c>
      <c r="E19" s="113">
        <v>43.966647438250561</v>
      </c>
      <c r="F19" s="115">
        <v>16768</v>
      </c>
      <c r="G19" s="114">
        <v>16796</v>
      </c>
      <c r="H19" s="114">
        <v>16876</v>
      </c>
      <c r="I19" s="114">
        <v>16800</v>
      </c>
      <c r="J19" s="140">
        <v>16861</v>
      </c>
      <c r="K19" s="114">
        <v>-93</v>
      </c>
      <c r="L19" s="116">
        <v>-0.55156870885475362</v>
      </c>
    </row>
    <row r="20" spans="1:12" s="110" customFormat="1" ht="15" customHeight="1" x14ac:dyDescent="0.2">
      <c r="A20" s="120"/>
      <c r="B20" s="121" t="s">
        <v>110</v>
      </c>
      <c r="C20" s="258"/>
      <c r="E20" s="113">
        <v>20.80846306011869</v>
      </c>
      <c r="F20" s="115">
        <v>12097</v>
      </c>
      <c r="G20" s="114">
        <v>11998</v>
      </c>
      <c r="H20" s="114">
        <v>11901</v>
      </c>
      <c r="I20" s="114">
        <v>11715</v>
      </c>
      <c r="J20" s="140">
        <v>11509</v>
      </c>
      <c r="K20" s="114">
        <v>588</v>
      </c>
      <c r="L20" s="116">
        <v>5.1090450951429318</v>
      </c>
    </row>
    <row r="21" spans="1:12" s="110" customFormat="1" ht="15" customHeight="1" x14ac:dyDescent="0.2">
      <c r="A21" s="120"/>
      <c r="B21" s="119"/>
      <c r="C21" s="258" t="s">
        <v>106</v>
      </c>
      <c r="E21" s="113">
        <v>52.971811192857736</v>
      </c>
      <c r="F21" s="115">
        <v>6408</v>
      </c>
      <c r="G21" s="114">
        <v>6348</v>
      </c>
      <c r="H21" s="114">
        <v>6331</v>
      </c>
      <c r="I21" s="114">
        <v>6235</v>
      </c>
      <c r="J21" s="140">
        <v>6123</v>
      </c>
      <c r="K21" s="114">
        <v>285</v>
      </c>
      <c r="L21" s="116">
        <v>4.6545810877021072</v>
      </c>
    </row>
    <row r="22" spans="1:12" s="110" customFormat="1" ht="15" customHeight="1" x14ac:dyDescent="0.2">
      <c r="A22" s="120"/>
      <c r="B22" s="119"/>
      <c r="C22" s="258" t="s">
        <v>107</v>
      </c>
      <c r="E22" s="113">
        <v>47.028188807142264</v>
      </c>
      <c r="F22" s="115">
        <v>5689</v>
      </c>
      <c r="G22" s="114">
        <v>5650</v>
      </c>
      <c r="H22" s="114">
        <v>5570</v>
      </c>
      <c r="I22" s="114">
        <v>5480</v>
      </c>
      <c r="J22" s="140">
        <v>5386</v>
      </c>
      <c r="K22" s="114">
        <v>303</v>
      </c>
      <c r="L22" s="116">
        <v>5.6256962495358334</v>
      </c>
    </row>
    <row r="23" spans="1:12" s="110" customFormat="1" ht="15" customHeight="1" x14ac:dyDescent="0.2">
      <c r="A23" s="120"/>
      <c r="B23" s="121" t="s">
        <v>111</v>
      </c>
      <c r="C23" s="258"/>
      <c r="E23" s="113">
        <v>1.1232476133138385</v>
      </c>
      <c r="F23" s="115">
        <v>653</v>
      </c>
      <c r="G23" s="114">
        <v>654</v>
      </c>
      <c r="H23" s="114">
        <v>658</v>
      </c>
      <c r="I23" s="114">
        <v>655</v>
      </c>
      <c r="J23" s="140">
        <v>607</v>
      </c>
      <c r="K23" s="114">
        <v>46</v>
      </c>
      <c r="L23" s="116">
        <v>7.5782537067545306</v>
      </c>
    </row>
    <row r="24" spans="1:12" s="110" customFormat="1" ht="15" customHeight="1" x14ac:dyDescent="0.2">
      <c r="A24" s="120"/>
      <c r="B24" s="119"/>
      <c r="C24" s="258" t="s">
        <v>106</v>
      </c>
      <c r="E24" s="113">
        <v>63.093415007656965</v>
      </c>
      <c r="F24" s="115">
        <v>412</v>
      </c>
      <c r="G24" s="114">
        <v>418</v>
      </c>
      <c r="H24" s="114">
        <v>423</v>
      </c>
      <c r="I24" s="114">
        <v>429</v>
      </c>
      <c r="J24" s="140">
        <v>392</v>
      </c>
      <c r="K24" s="114">
        <v>20</v>
      </c>
      <c r="L24" s="116">
        <v>5.1020408163265305</v>
      </c>
    </row>
    <row r="25" spans="1:12" s="110" customFormat="1" ht="15" customHeight="1" x14ac:dyDescent="0.2">
      <c r="A25" s="120"/>
      <c r="B25" s="119"/>
      <c r="C25" s="258" t="s">
        <v>107</v>
      </c>
      <c r="E25" s="113">
        <v>36.906584992343035</v>
      </c>
      <c r="F25" s="115">
        <v>241</v>
      </c>
      <c r="G25" s="114">
        <v>236</v>
      </c>
      <c r="H25" s="114">
        <v>235</v>
      </c>
      <c r="I25" s="114">
        <v>226</v>
      </c>
      <c r="J25" s="140">
        <v>215</v>
      </c>
      <c r="K25" s="114">
        <v>26</v>
      </c>
      <c r="L25" s="116">
        <v>12.093023255813954</v>
      </c>
    </row>
    <row r="26" spans="1:12" s="110" customFormat="1" ht="15" customHeight="1" x14ac:dyDescent="0.2">
      <c r="A26" s="120"/>
      <c r="C26" s="121" t="s">
        <v>187</v>
      </c>
      <c r="D26" s="110" t="s">
        <v>188</v>
      </c>
      <c r="E26" s="113">
        <v>0.28210200395630858</v>
      </c>
      <c r="F26" s="115">
        <v>164</v>
      </c>
      <c r="G26" s="114">
        <v>156</v>
      </c>
      <c r="H26" s="114">
        <v>179</v>
      </c>
      <c r="I26" s="114">
        <v>163</v>
      </c>
      <c r="J26" s="140">
        <v>134</v>
      </c>
      <c r="K26" s="114">
        <v>30</v>
      </c>
      <c r="L26" s="116">
        <v>22.388059701492537</v>
      </c>
    </row>
    <row r="27" spans="1:12" s="110" customFormat="1" ht="15" customHeight="1" x14ac:dyDescent="0.2">
      <c r="A27" s="120"/>
      <c r="B27" s="119"/>
      <c r="D27" s="259" t="s">
        <v>106</v>
      </c>
      <c r="E27" s="113">
        <v>56.707317073170735</v>
      </c>
      <c r="F27" s="115">
        <v>93</v>
      </c>
      <c r="G27" s="114">
        <v>92</v>
      </c>
      <c r="H27" s="114">
        <v>110</v>
      </c>
      <c r="I27" s="114">
        <v>103</v>
      </c>
      <c r="J27" s="140">
        <v>78</v>
      </c>
      <c r="K27" s="114">
        <v>15</v>
      </c>
      <c r="L27" s="116">
        <v>19.23076923076923</v>
      </c>
    </row>
    <row r="28" spans="1:12" s="110" customFormat="1" ht="15" customHeight="1" x14ac:dyDescent="0.2">
      <c r="A28" s="120"/>
      <c r="B28" s="119"/>
      <c r="D28" s="259" t="s">
        <v>107</v>
      </c>
      <c r="E28" s="113">
        <v>43.292682926829265</v>
      </c>
      <c r="F28" s="115">
        <v>71</v>
      </c>
      <c r="G28" s="114">
        <v>64</v>
      </c>
      <c r="H28" s="114">
        <v>69</v>
      </c>
      <c r="I28" s="114">
        <v>60</v>
      </c>
      <c r="J28" s="140">
        <v>56</v>
      </c>
      <c r="K28" s="114">
        <v>15</v>
      </c>
      <c r="L28" s="116">
        <v>26.785714285714285</v>
      </c>
    </row>
    <row r="29" spans="1:12" s="110" customFormat="1" ht="24.95" customHeight="1" x14ac:dyDescent="0.2">
      <c r="A29" s="604" t="s">
        <v>189</v>
      </c>
      <c r="B29" s="605"/>
      <c r="C29" s="605"/>
      <c r="D29" s="606"/>
      <c r="E29" s="113">
        <v>86.398899114130899</v>
      </c>
      <c r="F29" s="115">
        <v>50228</v>
      </c>
      <c r="G29" s="114">
        <v>50632</v>
      </c>
      <c r="H29" s="114">
        <v>50891</v>
      </c>
      <c r="I29" s="114">
        <v>50209</v>
      </c>
      <c r="J29" s="140">
        <v>50253</v>
      </c>
      <c r="K29" s="114">
        <v>-25</v>
      </c>
      <c r="L29" s="116">
        <v>-4.9748273734901399E-2</v>
      </c>
    </row>
    <row r="30" spans="1:12" s="110" customFormat="1" ht="15" customHeight="1" x14ac:dyDescent="0.2">
      <c r="A30" s="120"/>
      <c r="B30" s="119"/>
      <c r="C30" s="258" t="s">
        <v>106</v>
      </c>
      <c r="E30" s="113">
        <v>54.511427888826951</v>
      </c>
      <c r="F30" s="115">
        <v>27380</v>
      </c>
      <c r="G30" s="114">
        <v>27642</v>
      </c>
      <c r="H30" s="114">
        <v>27871</v>
      </c>
      <c r="I30" s="114">
        <v>27498</v>
      </c>
      <c r="J30" s="140">
        <v>27462</v>
      </c>
      <c r="K30" s="114">
        <v>-82</v>
      </c>
      <c r="L30" s="116">
        <v>-0.29859442138227371</v>
      </c>
    </row>
    <row r="31" spans="1:12" s="110" customFormat="1" ht="15" customHeight="1" x14ac:dyDescent="0.2">
      <c r="A31" s="120"/>
      <c r="B31" s="119"/>
      <c r="C31" s="258" t="s">
        <v>107</v>
      </c>
      <c r="E31" s="113">
        <v>45.488572111173049</v>
      </c>
      <c r="F31" s="115">
        <v>22848</v>
      </c>
      <c r="G31" s="114">
        <v>22990</v>
      </c>
      <c r="H31" s="114">
        <v>23020</v>
      </c>
      <c r="I31" s="114">
        <v>22711</v>
      </c>
      <c r="J31" s="140">
        <v>22791</v>
      </c>
      <c r="K31" s="114">
        <v>57</v>
      </c>
      <c r="L31" s="116">
        <v>0.25009872318020271</v>
      </c>
    </row>
    <row r="32" spans="1:12" s="110" customFormat="1" ht="15" customHeight="1" x14ac:dyDescent="0.2">
      <c r="A32" s="120"/>
      <c r="B32" s="119" t="s">
        <v>117</v>
      </c>
      <c r="C32" s="258"/>
      <c r="E32" s="113">
        <v>13.573578739141652</v>
      </c>
      <c r="F32" s="115">
        <v>7891</v>
      </c>
      <c r="G32" s="114">
        <v>7843</v>
      </c>
      <c r="H32" s="114">
        <v>7932</v>
      </c>
      <c r="I32" s="114">
        <v>7756</v>
      </c>
      <c r="J32" s="140">
        <v>7703</v>
      </c>
      <c r="K32" s="114">
        <v>188</v>
      </c>
      <c r="L32" s="116">
        <v>2.4406075554978579</v>
      </c>
    </row>
    <row r="33" spans="1:12" s="110" customFormat="1" ht="15" customHeight="1" x14ac:dyDescent="0.2">
      <c r="A33" s="120"/>
      <c r="B33" s="119"/>
      <c r="C33" s="258" t="s">
        <v>106</v>
      </c>
      <c r="E33" s="113">
        <v>63.705487263971612</v>
      </c>
      <c r="F33" s="115">
        <v>5027</v>
      </c>
      <c r="G33" s="114">
        <v>5010</v>
      </c>
      <c r="H33" s="114">
        <v>5097</v>
      </c>
      <c r="I33" s="114">
        <v>4982</v>
      </c>
      <c r="J33" s="140">
        <v>4931</v>
      </c>
      <c r="K33" s="114">
        <v>96</v>
      </c>
      <c r="L33" s="116">
        <v>1.9468667613060231</v>
      </c>
    </row>
    <row r="34" spans="1:12" s="110" customFormat="1" ht="15" customHeight="1" x14ac:dyDescent="0.2">
      <c r="A34" s="120"/>
      <c r="B34" s="119"/>
      <c r="C34" s="258" t="s">
        <v>107</v>
      </c>
      <c r="E34" s="113">
        <v>36.294512736028388</v>
      </c>
      <c r="F34" s="115">
        <v>2864</v>
      </c>
      <c r="G34" s="114">
        <v>2833</v>
      </c>
      <c r="H34" s="114">
        <v>2835</v>
      </c>
      <c r="I34" s="114">
        <v>2774</v>
      </c>
      <c r="J34" s="140">
        <v>2772</v>
      </c>
      <c r="K34" s="114">
        <v>92</v>
      </c>
      <c r="L34" s="116">
        <v>3.318903318903319</v>
      </c>
    </row>
    <row r="35" spans="1:12" s="110" customFormat="1" ht="24.95" customHeight="1" x14ac:dyDescent="0.2">
      <c r="A35" s="604" t="s">
        <v>190</v>
      </c>
      <c r="B35" s="605"/>
      <c r="C35" s="605"/>
      <c r="D35" s="606"/>
      <c r="E35" s="113">
        <v>76.800550442934551</v>
      </c>
      <c r="F35" s="115">
        <v>44648</v>
      </c>
      <c r="G35" s="114">
        <v>45024</v>
      </c>
      <c r="H35" s="114">
        <v>45448</v>
      </c>
      <c r="I35" s="114">
        <v>44875</v>
      </c>
      <c r="J35" s="140">
        <v>44915</v>
      </c>
      <c r="K35" s="114">
        <v>-267</v>
      </c>
      <c r="L35" s="116">
        <v>-0.59445619503506619</v>
      </c>
    </row>
    <row r="36" spans="1:12" s="110" customFormat="1" ht="15" customHeight="1" x14ac:dyDescent="0.2">
      <c r="A36" s="120"/>
      <c r="B36" s="119"/>
      <c r="C36" s="258" t="s">
        <v>106</v>
      </c>
      <c r="E36" s="113">
        <v>68.560741802544342</v>
      </c>
      <c r="F36" s="115">
        <v>30611</v>
      </c>
      <c r="G36" s="114">
        <v>30833</v>
      </c>
      <c r="H36" s="114">
        <v>31151</v>
      </c>
      <c r="I36" s="114">
        <v>30712</v>
      </c>
      <c r="J36" s="140">
        <v>30679</v>
      </c>
      <c r="K36" s="114">
        <v>-68</v>
      </c>
      <c r="L36" s="116">
        <v>-0.22164998859154469</v>
      </c>
    </row>
    <row r="37" spans="1:12" s="110" customFormat="1" ht="15" customHeight="1" x14ac:dyDescent="0.2">
      <c r="A37" s="120"/>
      <c r="B37" s="119"/>
      <c r="C37" s="258" t="s">
        <v>107</v>
      </c>
      <c r="E37" s="113">
        <v>31.439258197455654</v>
      </c>
      <c r="F37" s="115">
        <v>14037</v>
      </c>
      <c r="G37" s="114">
        <v>14191</v>
      </c>
      <c r="H37" s="114">
        <v>14297</v>
      </c>
      <c r="I37" s="114">
        <v>14163</v>
      </c>
      <c r="J37" s="140">
        <v>14236</v>
      </c>
      <c r="K37" s="114">
        <v>-199</v>
      </c>
      <c r="L37" s="116">
        <v>-1.3978645686990727</v>
      </c>
    </row>
    <row r="38" spans="1:12" s="110" customFormat="1" ht="15" customHeight="1" x14ac:dyDescent="0.2">
      <c r="A38" s="120"/>
      <c r="B38" s="119" t="s">
        <v>182</v>
      </c>
      <c r="C38" s="258"/>
      <c r="E38" s="113">
        <v>23.199449557065453</v>
      </c>
      <c r="F38" s="115">
        <v>13487</v>
      </c>
      <c r="G38" s="114">
        <v>13466</v>
      </c>
      <c r="H38" s="114">
        <v>13389</v>
      </c>
      <c r="I38" s="114">
        <v>13103</v>
      </c>
      <c r="J38" s="140">
        <v>13054</v>
      </c>
      <c r="K38" s="114">
        <v>433</v>
      </c>
      <c r="L38" s="116">
        <v>3.3169909606250956</v>
      </c>
    </row>
    <row r="39" spans="1:12" s="110" customFormat="1" ht="15" customHeight="1" x14ac:dyDescent="0.2">
      <c r="A39" s="120"/>
      <c r="B39" s="119"/>
      <c r="C39" s="258" t="s">
        <v>106</v>
      </c>
      <c r="E39" s="113">
        <v>13.390672499443909</v>
      </c>
      <c r="F39" s="115">
        <v>1806</v>
      </c>
      <c r="G39" s="114">
        <v>1828</v>
      </c>
      <c r="H39" s="114">
        <v>1826</v>
      </c>
      <c r="I39" s="114">
        <v>1778</v>
      </c>
      <c r="J39" s="140">
        <v>1724</v>
      </c>
      <c r="K39" s="114">
        <v>82</v>
      </c>
      <c r="L39" s="116">
        <v>4.7563805104408354</v>
      </c>
    </row>
    <row r="40" spans="1:12" s="110" customFormat="1" ht="15" customHeight="1" x14ac:dyDescent="0.2">
      <c r="A40" s="120"/>
      <c r="B40" s="119"/>
      <c r="C40" s="258" t="s">
        <v>107</v>
      </c>
      <c r="E40" s="113">
        <v>86.609327500556091</v>
      </c>
      <c r="F40" s="115">
        <v>11681</v>
      </c>
      <c r="G40" s="114">
        <v>11638</v>
      </c>
      <c r="H40" s="114">
        <v>11563</v>
      </c>
      <c r="I40" s="114">
        <v>11325</v>
      </c>
      <c r="J40" s="140">
        <v>11330</v>
      </c>
      <c r="K40" s="114">
        <v>351</v>
      </c>
      <c r="L40" s="116">
        <v>3.0979699911738745</v>
      </c>
    </row>
    <row r="41" spans="1:12" s="110" customFormat="1" ht="24.75" customHeight="1" x14ac:dyDescent="0.2">
      <c r="A41" s="604" t="s">
        <v>518</v>
      </c>
      <c r="B41" s="605"/>
      <c r="C41" s="605"/>
      <c r="D41" s="606"/>
      <c r="E41" s="113">
        <v>5.7693300077406038</v>
      </c>
      <c r="F41" s="115">
        <v>3354</v>
      </c>
      <c r="G41" s="114">
        <v>3697</v>
      </c>
      <c r="H41" s="114">
        <v>3742</v>
      </c>
      <c r="I41" s="114">
        <v>3202</v>
      </c>
      <c r="J41" s="140">
        <v>3278</v>
      </c>
      <c r="K41" s="114">
        <v>76</v>
      </c>
      <c r="L41" s="116">
        <v>2.3184868822452716</v>
      </c>
    </row>
    <row r="42" spans="1:12" s="110" customFormat="1" ht="15" customHeight="1" x14ac:dyDescent="0.2">
      <c r="A42" s="120"/>
      <c r="B42" s="119"/>
      <c r="C42" s="258" t="s">
        <v>106</v>
      </c>
      <c r="E42" s="113">
        <v>59.511031604054857</v>
      </c>
      <c r="F42" s="115">
        <v>1996</v>
      </c>
      <c r="G42" s="114">
        <v>2260</v>
      </c>
      <c r="H42" s="114">
        <v>2284</v>
      </c>
      <c r="I42" s="114">
        <v>1856</v>
      </c>
      <c r="J42" s="140">
        <v>1898</v>
      </c>
      <c r="K42" s="114">
        <v>98</v>
      </c>
      <c r="L42" s="116">
        <v>5.1633298208640674</v>
      </c>
    </row>
    <row r="43" spans="1:12" s="110" customFormat="1" ht="15" customHeight="1" x14ac:dyDescent="0.2">
      <c r="A43" s="123"/>
      <c r="B43" s="124"/>
      <c r="C43" s="260" t="s">
        <v>107</v>
      </c>
      <c r="D43" s="261"/>
      <c r="E43" s="125">
        <v>40.488968395945143</v>
      </c>
      <c r="F43" s="143">
        <v>1358</v>
      </c>
      <c r="G43" s="144">
        <v>1437</v>
      </c>
      <c r="H43" s="144">
        <v>1458</v>
      </c>
      <c r="I43" s="144">
        <v>1346</v>
      </c>
      <c r="J43" s="145">
        <v>1380</v>
      </c>
      <c r="K43" s="144">
        <v>-22</v>
      </c>
      <c r="L43" s="146">
        <v>-1.5942028985507246</v>
      </c>
    </row>
    <row r="44" spans="1:12" s="110" customFormat="1" ht="45.75" customHeight="1" x14ac:dyDescent="0.2">
      <c r="A44" s="604" t="s">
        <v>191</v>
      </c>
      <c r="B44" s="605"/>
      <c r="C44" s="605"/>
      <c r="D44" s="606"/>
      <c r="E44" s="113">
        <v>0.81534359680055046</v>
      </c>
      <c r="F44" s="115">
        <v>474</v>
      </c>
      <c r="G44" s="114">
        <v>475</v>
      </c>
      <c r="H44" s="114">
        <v>481</v>
      </c>
      <c r="I44" s="114">
        <v>469</v>
      </c>
      <c r="J44" s="140">
        <v>467</v>
      </c>
      <c r="K44" s="114">
        <v>7</v>
      </c>
      <c r="L44" s="116">
        <v>1.4989293361884368</v>
      </c>
    </row>
    <row r="45" spans="1:12" s="110" customFormat="1" ht="15" customHeight="1" x14ac:dyDescent="0.2">
      <c r="A45" s="120"/>
      <c r="B45" s="119"/>
      <c r="C45" s="258" t="s">
        <v>106</v>
      </c>
      <c r="E45" s="113">
        <v>56.118143459915615</v>
      </c>
      <c r="F45" s="115">
        <v>266</v>
      </c>
      <c r="G45" s="114">
        <v>265</v>
      </c>
      <c r="H45" s="114">
        <v>267</v>
      </c>
      <c r="I45" s="114">
        <v>264</v>
      </c>
      <c r="J45" s="140">
        <v>264</v>
      </c>
      <c r="K45" s="114">
        <v>2</v>
      </c>
      <c r="L45" s="116">
        <v>0.75757575757575757</v>
      </c>
    </row>
    <row r="46" spans="1:12" s="110" customFormat="1" ht="15" customHeight="1" x14ac:dyDescent="0.2">
      <c r="A46" s="123"/>
      <c r="B46" s="124"/>
      <c r="C46" s="260" t="s">
        <v>107</v>
      </c>
      <c r="D46" s="261"/>
      <c r="E46" s="125">
        <v>43.881856540084385</v>
      </c>
      <c r="F46" s="143">
        <v>208</v>
      </c>
      <c r="G46" s="144">
        <v>210</v>
      </c>
      <c r="H46" s="144">
        <v>214</v>
      </c>
      <c r="I46" s="144">
        <v>205</v>
      </c>
      <c r="J46" s="145">
        <v>203</v>
      </c>
      <c r="K46" s="144">
        <v>5</v>
      </c>
      <c r="L46" s="146">
        <v>2.4630541871921183</v>
      </c>
    </row>
    <row r="47" spans="1:12" s="110" customFormat="1" ht="39" customHeight="1" x14ac:dyDescent="0.2">
      <c r="A47" s="604" t="s">
        <v>519</v>
      </c>
      <c r="B47" s="607"/>
      <c r="C47" s="607"/>
      <c r="D47" s="608"/>
      <c r="E47" s="113">
        <v>0.27178119893351682</v>
      </c>
      <c r="F47" s="115">
        <v>158</v>
      </c>
      <c r="G47" s="114">
        <v>163</v>
      </c>
      <c r="H47" s="114">
        <v>148</v>
      </c>
      <c r="I47" s="114">
        <v>162</v>
      </c>
      <c r="J47" s="140">
        <v>171</v>
      </c>
      <c r="K47" s="114">
        <v>-13</v>
      </c>
      <c r="L47" s="116">
        <v>-7.60233918128655</v>
      </c>
    </row>
    <row r="48" spans="1:12" s="110" customFormat="1" ht="15" customHeight="1" x14ac:dyDescent="0.2">
      <c r="A48" s="120"/>
      <c r="B48" s="119"/>
      <c r="C48" s="258" t="s">
        <v>106</v>
      </c>
      <c r="E48" s="113">
        <v>29.746835443037973</v>
      </c>
      <c r="F48" s="115">
        <v>47</v>
      </c>
      <c r="G48" s="114">
        <v>49</v>
      </c>
      <c r="H48" s="114">
        <v>38</v>
      </c>
      <c r="I48" s="114">
        <v>51</v>
      </c>
      <c r="J48" s="140">
        <v>55</v>
      </c>
      <c r="K48" s="114">
        <v>-8</v>
      </c>
      <c r="L48" s="116">
        <v>-14.545454545454545</v>
      </c>
    </row>
    <row r="49" spans="1:12" s="110" customFormat="1" ht="15" customHeight="1" x14ac:dyDescent="0.2">
      <c r="A49" s="123"/>
      <c r="B49" s="124"/>
      <c r="C49" s="260" t="s">
        <v>107</v>
      </c>
      <c r="D49" s="261"/>
      <c r="E49" s="125">
        <v>70.25316455696202</v>
      </c>
      <c r="F49" s="143">
        <v>111</v>
      </c>
      <c r="G49" s="144">
        <v>114</v>
      </c>
      <c r="H49" s="144">
        <v>110</v>
      </c>
      <c r="I49" s="144">
        <v>111</v>
      </c>
      <c r="J49" s="145">
        <v>116</v>
      </c>
      <c r="K49" s="144">
        <v>-5</v>
      </c>
      <c r="L49" s="146">
        <v>-4.3103448275862073</v>
      </c>
    </row>
    <row r="50" spans="1:12" s="110" customFormat="1" ht="24.95" customHeight="1" x14ac:dyDescent="0.2">
      <c r="A50" s="609" t="s">
        <v>192</v>
      </c>
      <c r="B50" s="610"/>
      <c r="C50" s="610"/>
      <c r="D50" s="611"/>
      <c r="E50" s="262">
        <v>15.959404833577018</v>
      </c>
      <c r="F50" s="263">
        <v>9278</v>
      </c>
      <c r="G50" s="264">
        <v>9650</v>
      </c>
      <c r="H50" s="264">
        <v>9852</v>
      </c>
      <c r="I50" s="264">
        <v>9132</v>
      </c>
      <c r="J50" s="265">
        <v>9398</v>
      </c>
      <c r="K50" s="263">
        <v>-120</v>
      </c>
      <c r="L50" s="266">
        <v>-1.276867418599702</v>
      </c>
    </row>
    <row r="51" spans="1:12" s="110" customFormat="1" ht="15" customHeight="1" x14ac:dyDescent="0.2">
      <c r="A51" s="120"/>
      <c r="B51" s="119"/>
      <c r="C51" s="258" t="s">
        <v>106</v>
      </c>
      <c r="E51" s="113">
        <v>53.826255658547097</v>
      </c>
      <c r="F51" s="115">
        <v>4994</v>
      </c>
      <c r="G51" s="114">
        <v>5181</v>
      </c>
      <c r="H51" s="114">
        <v>5327</v>
      </c>
      <c r="I51" s="114">
        <v>4891</v>
      </c>
      <c r="J51" s="140">
        <v>5027</v>
      </c>
      <c r="K51" s="114">
        <v>-33</v>
      </c>
      <c r="L51" s="116">
        <v>-0.65645514223194745</v>
      </c>
    </row>
    <row r="52" spans="1:12" s="110" customFormat="1" ht="15" customHeight="1" x14ac:dyDescent="0.2">
      <c r="A52" s="120"/>
      <c r="B52" s="119"/>
      <c r="C52" s="258" t="s">
        <v>107</v>
      </c>
      <c r="E52" s="113">
        <v>46.173744341452903</v>
      </c>
      <c r="F52" s="115">
        <v>4284</v>
      </c>
      <c r="G52" s="114">
        <v>4469</v>
      </c>
      <c r="H52" s="114">
        <v>4525</v>
      </c>
      <c r="I52" s="114">
        <v>4241</v>
      </c>
      <c r="J52" s="140">
        <v>4371</v>
      </c>
      <c r="K52" s="114">
        <v>-87</v>
      </c>
      <c r="L52" s="116">
        <v>-1.9903912148249829</v>
      </c>
    </row>
    <row r="53" spans="1:12" s="110" customFormat="1" ht="15" customHeight="1" x14ac:dyDescent="0.2">
      <c r="A53" s="120"/>
      <c r="B53" s="119"/>
      <c r="C53" s="258" t="s">
        <v>187</v>
      </c>
      <c r="D53" s="110" t="s">
        <v>193</v>
      </c>
      <c r="E53" s="113">
        <v>27.268807932744124</v>
      </c>
      <c r="F53" s="115">
        <v>2530</v>
      </c>
      <c r="G53" s="114">
        <v>2855</v>
      </c>
      <c r="H53" s="114">
        <v>2930</v>
      </c>
      <c r="I53" s="114">
        <v>2195</v>
      </c>
      <c r="J53" s="140">
        <v>2364</v>
      </c>
      <c r="K53" s="114">
        <v>166</v>
      </c>
      <c r="L53" s="116">
        <v>7.0219966159052456</v>
      </c>
    </row>
    <row r="54" spans="1:12" s="110" customFormat="1" ht="15" customHeight="1" x14ac:dyDescent="0.2">
      <c r="A54" s="120"/>
      <c r="B54" s="119"/>
      <c r="D54" s="267" t="s">
        <v>194</v>
      </c>
      <c r="E54" s="113">
        <v>60.434782608695649</v>
      </c>
      <c r="F54" s="115">
        <v>1529</v>
      </c>
      <c r="G54" s="114">
        <v>1712</v>
      </c>
      <c r="H54" s="114">
        <v>1800</v>
      </c>
      <c r="I54" s="114">
        <v>1314</v>
      </c>
      <c r="J54" s="140">
        <v>1395</v>
      </c>
      <c r="K54" s="114">
        <v>134</v>
      </c>
      <c r="L54" s="116">
        <v>9.6057347670250888</v>
      </c>
    </row>
    <row r="55" spans="1:12" s="110" customFormat="1" ht="15" customHeight="1" x14ac:dyDescent="0.2">
      <c r="A55" s="120"/>
      <c r="B55" s="119"/>
      <c r="D55" s="267" t="s">
        <v>195</v>
      </c>
      <c r="E55" s="113">
        <v>39.565217391304351</v>
      </c>
      <c r="F55" s="115">
        <v>1001</v>
      </c>
      <c r="G55" s="114">
        <v>1143</v>
      </c>
      <c r="H55" s="114">
        <v>1130</v>
      </c>
      <c r="I55" s="114">
        <v>881</v>
      </c>
      <c r="J55" s="140">
        <v>969</v>
      </c>
      <c r="K55" s="114">
        <v>32</v>
      </c>
      <c r="L55" s="116">
        <v>3.3023735810113517</v>
      </c>
    </row>
    <row r="56" spans="1:12" s="110" customFormat="1" ht="15" customHeight="1" x14ac:dyDescent="0.2">
      <c r="A56" s="120"/>
      <c r="B56" s="119" t="s">
        <v>196</v>
      </c>
      <c r="C56" s="258"/>
      <c r="E56" s="113">
        <v>66.853014535133738</v>
      </c>
      <c r="F56" s="115">
        <v>38865</v>
      </c>
      <c r="G56" s="114">
        <v>38835</v>
      </c>
      <c r="H56" s="114">
        <v>38965</v>
      </c>
      <c r="I56" s="114">
        <v>38938</v>
      </c>
      <c r="J56" s="140">
        <v>38767</v>
      </c>
      <c r="K56" s="114">
        <v>98</v>
      </c>
      <c r="L56" s="116">
        <v>0.25279232336781282</v>
      </c>
    </row>
    <row r="57" spans="1:12" s="110" customFormat="1" ht="15" customHeight="1" x14ac:dyDescent="0.2">
      <c r="A57" s="120"/>
      <c r="B57" s="119"/>
      <c r="C57" s="258" t="s">
        <v>106</v>
      </c>
      <c r="E57" s="113">
        <v>55.355718512800721</v>
      </c>
      <c r="F57" s="115">
        <v>21514</v>
      </c>
      <c r="G57" s="114">
        <v>21562</v>
      </c>
      <c r="H57" s="114">
        <v>21681</v>
      </c>
      <c r="I57" s="114">
        <v>21696</v>
      </c>
      <c r="J57" s="140">
        <v>21542</v>
      </c>
      <c r="K57" s="114">
        <v>-28</v>
      </c>
      <c r="L57" s="116">
        <v>-0.12997864636524001</v>
      </c>
    </row>
    <row r="58" spans="1:12" s="110" customFormat="1" ht="15" customHeight="1" x14ac:dyDescent="0.2">
      <c r="A58" s="120"/>
      <c r="B58" s="119"/>
      <c r="C58" s="258" t="s">
        <v>107</v>
      </c>
      <c r="E58" s="113">
        <v>44.644281487199279</v>
      </c>
      <c r="F58" s="115">
        <v>17351</v>
      </c>
      <c r="G58" s="114">
        <v>17273</v>
      </c>
      <c r="H58" s="114">
        <v>17284</v>
      </c>
      <c r="I58" s="114">
        <v>17242</v>
      </c>
      <c r="J58" s="140">
        <v>17225</v>
      </c>
      <c r="K58" s="114">
        <v>126</v>
      </c>
      <c r="L58" s="116">
        <v>0.73149492017416551</v>
      </c>
    </row>
    <row r="59" spans="1:12" s="110" customFormat="1" ht="15" customHeight="1" x14ac:dyDescent="0.2">
      <c r="A59" s="120"/>
      <c r="B59" s="119"/>
      <c r="C59" s="258" t="s">
        <v>105</v>
      </c>
      <c r="D59" s="110" t="s">
        <v>197</v>
      </c>
      <c r="E59" s="113">
        <v>88.851151421587545</v>
      </c>
      <c r="F59" s="115">
        <v>34532</v>
      </c>
      <c r="G59" s="114">
        <v>34491</v>
      </c>
      <c r="H59" s="114">
        <v>34631</v>
      </c>
      <c r="I59" s="114">
        <v>34656</v>
      </c>
      <c r="J59" s="140">
        <v>34536</v>
      </c>
      <c r="K59" s="114">
        <v>-4</v>
      </c>
      <c r="L59" s="116">
        <v>-1.1582117211026175E-2</v>
      </c>
    </row>
    <row r="60" spans="1:12" s="110" customFormat="1" ht="15" customHeight="1" x14ac:dyDescent="0.2">
      <c r="A60" s="120"/>
      <c r="B60" s="119"/>
      <c r="C60" s="258"/>
      <c r="D60" s="267" t="s">
        <v>198</v>
      </c>
      <c r="E60" s="113">
        <v>52.128460558322715</v>
      </c>
      <c r="F60" s="115">
        <v>18001</v>
      </c>
      <c r="G60" s="114">
        <v>18036</v>
      </c>
      <c r="H60" s="114">
        <v>18152</v>
      </c>
      <c r="I60" s="114">
        <v>18200</v>
      </c>
      <c r="J60" s="140">
        <v>18096</v>
      </c>
      <c r="K60" s="114">
        <v>-95</v>
      </c>
      <c r="L60" s="116">
        <v>-0.52497789566755082</v>
      </c>
    </row>
    <row r="61" spans="1:12" s="110" customFormat="1" ht="15" customHeight="1" x14ac:dyDescent="0.2">
      <c r="A61" s="120"/>
      <c r="B61" s="119"/>
      <c r="C61" s="258"/>
      <c r="D61" s="267" t="s">
        <v>199</v>
      </c>
      <c r="E61" s="113">
        <v>47.871539441677285</v>
      </c>
      <c r="F61" s="115">
        <v>16531</v>
      </c>
      <c r="G61" s="114">
        <v>16455</v>
      </c>
      <c r="H61" s="114">
        <v>16479</v>
      </c>
      <c r="I61" s="114">
        <v>16456</v>
      </c>
      <c r="J61" s="140">
        <v>16440</v>
      </c>
      <c r="K61" s="114">
        <v>91</v>
      </c>
      <c r="L61" s="116">
        <v>0.55352798053527985</v>
      </c>
    </row>
    <row r="62" spans="1:12" s="110" customFormat="1" ht="15" customHeight="1" x14ac:dyDescent="0.2">
      <c r="A62" s="120"/>
      <c r="B62" s="119"/>
      <c r="C62" s="258"/>
      <c r="D62" s="258" t="s">
        <v>200</v>
      </c>
      <c r="E62" s="113">
        <v>11.148848578412453</v>
      </c>
      <c r="F62" s="115">
        <v>4333</v>
      </c>
      <c r="G62" s="114">
        <v>4344</v>
      </c>
      <c r="H62" s="114">
        <v>4334</v>
      </c>
      <c r="I62" s="114">
        <v>4282</v>
      </c>
      <c r="J62" s="140">
        <v>4231</v>
      </c>
      <c r="K62" s="114">
        <v>102</v>
      </c>
      <c r="L62" s="116">
        <v>2.4107775939494211</v>
      </c>
    </row>
    <row r="63" spans="1:12" s="110" customFormat="1" ht="15" customHeight="1" x14ac:dyDescent="0.2">
      <c r="A63" s="120"/>
      <c r="B63" s="119"/>
      <c r="C63" s="258"/>
      <c r="D63" s="267" t="s">
        <v>198</v>
      </c>
      <c r="E63" s="113">
        <v>81.075467343641819</v>
      </c>
      <c r="F63" s="115">
        <v>3513</v>
      </c>
      <c r="G63" s="114">
        <v>3526</v>
      </c>
      <c r="H63" s="114">
        <v>3529</v>
      </c>
      <c r="I63" s="114">
        <v>3496</v>
      </c>
      <c r="J63" s="140">
        <v>3446</v>
      </c>
      <c r="K63" s="114">
        <v>67</v>
      </c>
      <c r="L63" s="116">
        <v>1.9442832269297736</v>
      </c>
    </row>
    <row r="64" spans="1:12" s="110" customFormat="1" ht="15" customHeight="1" x14ac:dyDescent="0.2">
      <c r="A64" s="120"/>
      <c r="B64" s="119"/>
      <c r="C64" s="258"/>
      <c r="D64" s="267" t="s">
        <v>199</v>
      </c>
      <c r="E64" s="113">
        <v>18.924532656358181</v>
      </c>
      <c r="F64" s="115">
        <v>820</v>
      </c>
      <c r="G64" s="114">
        <v>818</v>
      </c>
      <c r="H64" s="114">
        <v>805</v>
      </c>
      <c r="I64" s="114">
        <v>786</v>
      </c>
      <c r="J64" s="140">
        <v>785</v>
      </c>
      <c r="K64" s="114">
        <v>35</v>
      </c>
      <c r="L64" s="116">
        <v>4.4585987261146496</v>
      </c>
    </row>
    <row r="65" spans="1:12" s="110" customFormat="1" ht="15" customHeight="1" x14ac:dyDescent="0.2">
      <c r="A65" s="120"/>
      <c r="B65" s="119" t="s">
        <v>201</v>
      </c>
      <c r="C65" s="258"/>
      <c r="E65" s="113">
        <v>10.3345660961555</v>
      </c>
      <c r="F65" s="115">
        <v>6008</v>
      </c>
      <c r="G65" s="114">
        <v>5951</v>
      </c>
      <c r="H65" s="114">
        <v>5896</v>
      </c>
      <c r="I65" s="114">
        <v>5830</v>
      </c>
      <c r="J65" s="140">
        <v>5709</v>
      </c>
      <c r="K65" s="114">
        <v>299</v>
      </c>
      <c r="L65" s="116">
        <v>5.2373445437029256</v>
      </c>
    </row>
    <row r="66" spans="1:12" s="110" customFormat="1" ht="15" customHeight="1" x14ac:dyDescent="0.2">
      <c r="A66" s="120"/>
      <c r="B66" s="119"/>
      <c r="C66" s="258" t="s">
        <v>106</v>
      </c>
      <c r="E66" s="113">
        <v>58.88814913448735</v>
      </c>
      <c r="F66" s="115">
        <v>3538</v>
      </c>
      <c r="G66" s="114">
        <v>3514</v>
      </c>
      <c r="H66" s="114">
        <v>3493</v>
      </c>
      <c r="I66" s="114">
        <v>3470</v>
      </c>
      <c r="J66" s="140">
        <v>3406</v>
      </c>
      <c r="K66" s="114">
        <v>132</v>
      </c>
      <c r="L66" s="116">
        <v>3.8755137991779214</v>
      </c>
    </row>
    <row r="67" spans="1:12" s="110" customFormat="1" ht="15" customHeight="1" x14ac:dyDescent="0.2">
      <c r="A67" s="120"/>
      <c r="B67" s="119"/>
      <c r="C67" s="258" t="s">
        <v>107</v>
      </c>
      <c r="E67" s="113">
        <v>41.11185086551265</v>
      </c>
      <c r="F67" s="115">
        <v>2470</v>
      </c>
      <c r="G67" s="114">
        <v>2437</v>
      </c>
      <c r="H67" s="114">
        <v>2403</v>
      </c>
      <c r="I67" s="114">
        <v>2360</v>
      </c>
      <c r="J67" s="140">
        <v>2303</v>
      </c>
      <c r="K67" s="114">
        <v>167</v>
      </c>
      <c r="L67" s="116">
        <v>7.2514112027789839</v>
      </c>
    </row>
    <row r="68" spans="1:12" s="110" customFormat="1" ht="15" customHeight="1" x14ac:dyDescent="0.2">
      <c r="A68" s="120"/>
      <c r="B68" s="119"/>
      <c r="C68" s="258" t="s">
        <v>105</v>
      </c>
      <c r="D68" s="110" t="s">
        <v>202</v>
      </c>
      <c r="E68" s="113">
        <v>29.327563249001333</v>
      </c>
      <c r="F68" s="115">
        <v>1762</v>
      </c>
      <c r="G68" s="114">
        <v>1741</v>
      </c>
      <c r="H68" s="114">
        <v>1707</v>
      </c>
      <c r="I68" s="114">
        <v>1676</v>
      </c>
      <c r="J68" s="140">
        <v>1607</v>
      </c>
      <c r="K68" s="114">
        <v>155</v>
      </c>
      <c r="L68" s="116">
        <v>9.6453018046048538</v>
      </c>
    </row>
    <row r="69" spans="1:12" s="110" customFormat="1" ht="15" customHeight="1" x14ac:dyDescent="0.2">
      <c r="A69" s="120"/>
      <c r="B69" s="119"/>
      <c r="C69" s="258"/>
      <c r="D69" s="267" t="s">
        <v>198</v>
      </c>
      <c r="E69" s="113">
        <v>56.356413166855845</v>
      </c>
      <c r="F69" s="115">
        <v>993</v>
      </c>
      <c r="G69" s="114">
        <v>981</v>
      </c>
      <c r="H69" s="114">
        <v>963</v>
      </c>
      <c r="I69" s="114">
        <v>948</v>
      </c>
      <c r="J69" s="140">
        <v>907</v>
      </c>
      <c r="K69" s="114">
        <v>86</v>
      </c>
      <c r="L69" s="116">
        <v>9.4818081587651601</v>
      </c>
    </row>
    <row r="70" spans="1:12" s="110" customFormat="1" ht="15" customHeight="1" x14ac:dyDescent="0.2">
      <c r="A70" s="120"/>
      <c r="B70" s="119"/>
      <c r="C70" s="258"/>
      <c r="D70" s="267" t="s">
        <v>199</v>
      </c>
      <c r="E70" s="113">
        <v>43.643586833144155</v>
      </c>
      <c r="F70" s="115">
        <v>769</v>
      </c>
      <c r="G70" s="114">
        <v>760</v>
      </c>
      <c r="H70" s="114">
        <v>744</v>
      </c>
      <c r="I70" s="114">
        <v>728</v>
      </c>
      <c r="J70" s="140">
        <v>700</v>
      </c>
      <c r="K70" s="114">
        <v>69</v>
      </c>
      <c r="L70" s="116">
        <v>9.8571428571428577</v>
      </c>
    </row>
    <row r="71" spans="1:12" s="110" customFormat="1" ht="15" customHeight="1" x14ac:dyDescent="0.2">
      <c r="A71" s="120"/>
      <c r="B71" s="119"/>
      <c r="C71" s="258"/>
      <c r="D71" s="110" t="s">
        <v>203</v>
      </c>
      <c r="E71" s="113">
        <v>65.279627163781626</v>
      </c>
      <c r="F71" s="115">
        <v>3922</v>
      </c>
      <c r="G71" s="114">
        <v>3893</v>
      </c>
      <c r="H71" s="114">
        <v>3874</v>
      </c>
      <c r="I71" s="114">
        <v>3836</v>
      </c>
      <c r="J71" s="140">
        <v>3773</v>
      </c>
      <c r="K71" s="114">
        <v>149</v>
      </c>
      <c r="L71" s="116">
        <v>3.9491121123774184</v>
      </c>
    </row>
    <row r="72" spans="1:12" s="110" customFormat="1" ht="15" customHeight="1" x14ac:dyDescent="0.2">
      <c r="A72" s="120"/>
      <c r="B72" s="119"/>
      <c r="C72" s="258"/>
      <c r="D72" s="267" t="s">
        <v>198</v>
      </c>
      <c r="E72" s="113">
        <v>59.637939826619075</v>
      </c>
      <c r="F72" s="115">
        <v>2339</v>
      </c>
      <c r="G72" s="114">
        <v>2327</v>
      </c>
      <c r="H72" s="114">
        <v>2329</v>
      </c>
      <c r="I72" s="114">
        <v>2312</v>
      </c>
      <c r="J72" s="140">
        <v>2282</v>
      </c>
      <c r="K72" s="114">
        <v>57</v>
      </c>
      <c r="L72" s="116">
        <v>2.4978089395267311</v>
      </c>
    </row>
    <row r="73" spans="1:12" s="110" customFormat="1" ht="15" customHeight="1" x14ac:dyDescent="0.2">
      <c r="A73" s="120"/>
      <c r="B73" s="119"/>
      <c r="C73" s="258"/>
      <c r="D73" s="267" t="s">
        <v>199</v>
      </c>
      <c r="E73" s="113">
        <v>40.362060173380925</v>
      </c>
      <c r="F73" s="115">
        <v>1583</v>
      </c>
      <c r="G73" s="114">
        <v>1566</v>
      </c>
      <c r="H73" s="114">
        <v>1545</v>
      </c>
      <c r="I73" s="114">
        <v>1524</v>
      </c>
      <c r="J73" s="140">
        <v>1491</v>
      </c>
      <c r="K73" s="114">
        <v>92</v>
      </c>
      <c r="L73" s="116">
        <v>6.1703554661301139</v>
      </c>
    </row>
    <row r="74" spans="1:12" s="110" customFormat="1" ht="15" customHeight="1" x14ac:dyDescent="0.2">
      <c r="A74" s="120"/>
      <c r="B74" s="119"/>
      <c r="C74" s="258"/>
      <c r="D74" s="110" t="s">
        <v>204</v>
      </c>
      <c r="E74" s="113">
        <v>5.3928095872170436</v>
      </c>
      <c r="F74" s="115">
        <v>324</v>
      </c>
      <c r="G74" s="114">
        <v>317</v>
      </c>
      <c r="H74" s="114">
        <v>315</v>
      </c>
      <c r="I74" s="114">
        <v>318</v>
      </c>
      <c r="J74" s="140">
        <v>329</v>
      </c>
      <c r="K74" s="114">
        <v>-5</v>
      </c>
      <c r="L74" s="116">
        <v>-1.5197568389057752</v>
      </c>
    </row>
    <row r="75" spans="1:12" s="110" customFormat="1" ht="15" customHeight="1" x14ac:dyDescent="0.2">
      <c r="A75" s="120"/>
      <c r="B75" s="119"/>
      <c r="C75" s="258"/>
      <c r="D75" s="267" t="s">
        <v>198</v>
      </c>
      <c r="E75" s="113">
        <v>63.580246913580247</v>
      </c>
      <c r="F75" s="115">
        <v>206</v>
      </c>
      <c r="G75" s="114">
        <v>206</v>
      </c>
      <c r="H75" s="114">
        <v>201</v>
      </c>
      <c r="I75" s="114">
        <v>210</v>
      </c>
      <c r="J75" s="140">
        <v>217</v>
      </c>
      <c r="K75" s="114">
        <v>-11</v>
      </c>
      <c r="L75" s="116">
        <v>-5.0691244239631335</v>
      </c>
    </row>
    <row r="76" spans="1:12" s="110" customFormat="1" ht="15" customHeight="1" x14ac:dyDescent="0.2">
      <c r="A76" s="120"/>
      <c r="B76" s="119"/>
      <c r="C76" s="258"/>
      <c r="D76" s="267" t="s">
        <v>199</v>
      </c>
      <c r="E76" s="113">
        <v>36.419753086419753</v>
      </c>
      <c r="F76" s="115">
        <v>118</v>
      </c>
      <c r="G76" s="114">
        <v>111</v>
      </c>
      <c r="H76" s="114">
        <v>114</v>
      </c>
      <c r="I76" s="114">
        <v>108</v>
      </c>
      <c r="J76" s="140">
        <v>112</v>
      </c>
      <c r="K76" s="114">
        <v>6</v>
      </c>
      <c r="L76" s="116">
        <v>5.3571428571428568</v>
      </c>
    </row>
    <row r="77" spans="1:12" s="110" customFormat="1" ht="15" customHeight="1" x14ac:dyDescent="0.2">
      <c r="A77" s="534"/>
      <c r="B77" s="119" t="s">
        <v>205</v>
      </c>
      <c r="C77" s="268"/>
      <c r="D77" s="182"/>
      <c r="E77" s="113">
        <v>6.8530145351337408</v>
      </c>
      <c r="F77" s="115">
        <v>3984</v>
      </c>
      <c r="G77" s="114">
        <v>4054</v>
      </c>
      <c r="H77" s="114">
        <v>4124</v>
      </c>
      <c r="I77" s="114">
        <v>4078</v>
      </c>
      <c r="J77" s="140">
        <v>4095</v>
      </c>
      <c r="K77" s="114">
        <v>-111</v>
      </c>
      <c r="L77" s="116">
        <v>-2.7106227106227108</v>
      </c>
    </row>
    <row r="78" spans="1:12" s="110" customFormat="1" ht="15" customHeight="1" x14ac:dyDescent="0.2">
      <c r="A78" s="120"/>
      <c r="B78" s="119"/>
      <c r="C78" s="268" t="s">
        <v>106</v>
      </c>
      <c r="D78" s="182"/>
      <c r="E78" s="113">
        <v>59.51305220883534</v>
      </c>
      <c r="F78" s="115">
        <v>2371</v>
      </c>
      <c r="G78" s="114">
        <v>2404</v>
      </c>
      <c r="H78" s="114">
        <v>2476</v>
      </c>
      <c r="I78" s="114">
        <v>2433</v>
      </c>
      <c r="J78" s="140">
        <v>2428</v>
      </c>
      <c r="K78" s="114">
        <v>-57</v>
      </c>
      <c r="L78" s="116">
        <v>-2.3476112026359144</v>
      </c>
    </row>
    <row r="79" spans="1:12" s="110" customFormat="1" ht="15" customHeight="1" x14ac:dyDescent="0.2">
      <c r="A79" s="123"/>
      <c r="B79" s="124"/>
      <c r="C79" s="260" t="s">
        <v>107</v>
      </c>
      <c r="D79" s="261"/>
      <c r="E79" s="125">
        <v>40.48694779116466</v>
      </c>
      <c r="F79" s="143">
        <v>1613</v>
      </c>
      <c r="G79" s="144">
        <v>1650</v>
      </c>
      <c r="H79" s="144">
        <v>1648</v>
      </c>
      <c r="I79" s="144">
        <v>1645</v>
      </c>
      <c r="J79" s="145">
        <v>1667</v>
      </c>
      <c r="K79" s="144">
        <v>-54</v>
      </c>
      <c r="L79" s="146">
        <v>-3.239352129574085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58135</v>
      </c>
      <c r="E11" s="114">
        <v>58490</v>
      </c>
      <c r="F11" s="114">
        <v>58837</v>
      </c>
      <c r="G11" s="114">
        <v>57978</v>
      </c>
      <c r="H11" s="140">
        <v>57969</v>
      </c>
      <c r="I11" s="115">
        <v>166</v>
      </c>
      <c r="J11" s="116">
        <v>0.28635995100829753</v>
      </c>
    </row>
    <row r="12" spans="1:15" s="110" customFormat="1" ht="24.95" customHeight="1" x14ac:dyDescent="0.2">
      <c r="A12" s="193" t="s">
        <v>132</v>
      </c>
      <c r="B12" s="194" t="s">
        <v>133</v>
      </c>
      <c r="C12" s="113">
        <v>0.31650468736561455</v>
      </c>
      <c r="D12" s="115">
        <v>184</v>
      </c>
      <c r="E12" s="114">
        <v>173</v>
      </c>
      <c r="F12" s="114">
        <v>194</v>
      </c>
      <c r="G12" s="114">
        <v>195</v>
      </c>
      <c r="H12" s="140">
        <v>191</v>
      </c>
      <c r="I12" s="115">
        <v>-7</v>
      </c>
      <c r="J12" s="116">
        <v>-3.6649214659685865</v>
      </c>
    </row>
    <row r="13" spans="1:15" s="110" customFormat="1" ht="24.95" customHeight="1" x14ac:dyDescent="0.2">
      <c r="A13" s="193" t="s">
        <v>134</v>
      </c>
      <c r="B13" s="199" t="s">
        <v>214</v>
      </c>
      <c r="C13" s="113">
        <v>1.1335684183366304</v>
      </c>
      <c r="D13" s="115">
        <v>659</v>
      </c>
      <c r="E13" s="114">
        <v>665</v>
      </c>
      <c r="F13" s="114">
        <v>671</v>
      </c>
      <c r="G13" s="114">
        <v>655</v>
      </c>
      <c r="H13" s="140">
        <v>632</v>
      </c>
      <c r="I13" s="115">
        <v>27</v>
      </c>
      <c r="J13" s="116">
        <v>4.2721518987341769</v>
      </c>
    </row>
    <row r="14" spans="1:15" s="287" customFormat="1" ht="24" customHeight="1" x14ac:dyDescent="0.2">
      <c r="A14" s="193" t="s">
        <v>215</v>
      </c>
      <c r="B14" s="199" t="s">
        <v>137</v>
      </c>
      <c r="C14" s="113">
        <v>44.928184398383074</v>
      </c>
      <c r="D14" s="115">
        <v>26119</v>
      </c>
      <c r="E14" s="114">
        <v>26532</v>
      </c>
      <c r="F14" s="114">
        <v>26771</v>
      </c>
      <c r="G14" s="114">
        <v>26269</v>
      </c>
      <c r="H14" s="140">
        <v>26330</v>
      </c>
      <c r="I14" s="115">
        <v>-211</v>
      </c>
      <c r="J14" s="116">
        <v>-0.80136726167869354</v>
      </c>
      <c r="K14" s="110"/>
      <c r="L14" s="110"/>
      <c r="M14" s="110"/>
      <c r="N14" s="110"/>
      <c r="O14" s="110"/>
    </row>
    <row r="15" spans="1:15" s="110" customFormat="1" ht="24.75" customHeight="1" x14ac:dyDescent="0.2">
      <c r="A15" s="193" t="s">
        <v>216</v>
      </c>
      <c r="B15" s="199" t="s">
        <v>217</v>
      </c>
      <c r="C15" s="113">
        <v>2.3789455577535046</v>
      </c>
      <c r="D15" s="115">
        <v>1383</v>
      </c>
      <c r="E15" s="114">
        <v>1419</v>
      </c>
      <c r="F15" s="114">
        <v>1415</v>
      </c>
      <c r="G15" s="114">
        <v>1394</v>
      </c>
      <c r="H15" s="140">
        <v>1379</v>
      </c>
      <c r="I15" s="115">
        <v>4</v>
      </c>
      <c r="J15" s="116">
        <v>0.29006526468455401</v>
      </c>
    </row>
    <row r="16" spans="1:15" s="287" customFormat="1" ht="24.95" customHeight="1" x14ac:dyDescent="0.2">
      <c r="A16" s="193" t="s">
        <v>218</v>
      </c>
      <c r="B16" s="199" t="s">
        <v>141</v>
      </c>
      <c r="C16" s="113">
        <v>38.900834265072675</v>
      </c>
      <c r="D16" s="115">
        <v>22615</v>
      </c>
      <c r="E16" s="114">
        <v>22980</v>
      </c>
      <c r="F16" s="114">
        <v>23191</v>
      </c>
      <c r="G16" s="114">
        <v>22744</v>
      </c>
      <c r="H16" s="140">
        <v>22804</v>
      </c>
      <c r="I16" s="115">
        <v>-189</v>
      </c>
      <c r="J16" s="116">
        <v>-0.82880196456761968</v>
      </c>
      <c r="K16" s="110"/>
      <c r="L16" s="110"/>
      <c r="M16" s="110"/>
      <c r="N16" s="110"/>
      <c r="O16" s="110"/>
    </row>
    <row r="17" spans="1:15" s="110" customFormat="1" ht="24.95" customHeight="1" x14ac:dyDescent="0.2">
      <c r="A17" s="193" t="s">
        <v>219</v>
      </c>
      <c r="B17" s="199" t="s">
        <v>220</v>
      </c>
      <c r="C17" s="113">
        <v>3.6484045755568935</v>
      </c>
      <c r="D17" s="115">
        <v>2121</v>
      </c>
      <c r="E17" s="114">
        <v>2133</v>
      </c>
      <c r="F17" s="114">
        <v>2165</v>
      </c>
      <c r="G17" s="114">
        <v>2131</v>
      </c>
      <c r="H17" s="140">
        <v>2147</v>
      </c>
      <c r="I17" s="115">
        <v>-26</v>
      </c>
      <c r="J17" s="116">
        <v>-1.2109920819748485</v>
      </c>
    </row>
    <row r="18" spans="1:15" s="287" customFormat="1" ht="24.95" customHeight="1" x14ac:dyDescent="0.2">
      <c r="A18" s="201" t="s">
        <v>144</v>
      </c>
      <c r="B18" s="202" t="s">
        <v>145</v>
      </c>
      <c r="C18" s="113">
        <v>5.9963877182420227</v>
      </c>
      <c r="D18" s="115">
        <v>3486</v>
      </c>
      <c r="E18" s="114">
        <v>3464</v>
      </c>
      <c r="F18" s="114">
        <v>3533</v>
      </c>
      <c r="G18" s="114">
        <v>3673</v>
      </c>
      <c r="H18" s="140">
        <v>3545</v>
      </c>
      <c r="I18" s="115">
        <v>-59</v>
      </c>
      <c r="J18" s="116">
        <v>-1.6643159379407617</v>
      </c>
      <c r="K18" s="110"/>
      <c r="L18" s="110"/>
      <c r="M18" s="110"/>
      <c r="N18" s="110"/>
      <c r="O18" s="110"/>
    </row>
    <row r="19" spans="1:15" s="110" customFormat="1" ht="24.95" customHeight="1" x14ac:dyDescent="0.2">
      <c r="A19" s="193" t="s">
        <v>146</v>
      </c>
      <c r="B19" s="199" t="s">
        <v>147</v>
      </c>
      <c r="C19" s="113">
        <v>11.201513718070009</v>
      </c>
      <c r="D19" s="115">
        <v>6512</v>
      </c>
      <c r="E19" s="114">
        <v>6525</v>
      </c>
      <c r="F19" s="114">
        <v>6501</v>
      </c>
      <c r="G19" s="114">
        <v>6348</v>
      </c>
      <c r="H19" s="140">
        <v>6419</v>
      </c>
      <c r="I19" s="115">
        <v>93</v>
      </c>
      <c r="J19" s="116">
        <v>1.4488238043308928</v>
      </c>
    </row>
    <row r="20" spans="1:15" s="287" customFormat="1" ht="24.95" customHeight="1" x14ac:dyDescent="0.2">
      <c r="A20" s="193" t="s">
        <v>148</v>
      </c>
      <c r="B20" s="199" t="s">
        <v>149</v>
      </c>
      <c r="C20" s="113">
        <v>3.0652790917691579</v>
      </c>
      <c r="D20" s="115">
        <v>1782</v>
      </c>
      <c r="E20" s="114">
        <v>1840</v>
      </c>
      <c r="F20" s="114">
        <v>1834</v>
      </c>
      <c r="G20" s="114">
        <v>1771</v>
      </c>
      <c r="H20" s="140">
        <v>1775</v>
      </c>
      <c r="I20" s="115">
        <v>7</v>
      </c>
      <c r="J20" s="116">
        <v>0.39436619718309857</v>
      </c>
      <c r="K20" s="110"/>
      <c r="L20" s="110"/>
      <c r="M20" s="110"/>
      <c r="N20" s="110"/>
      <c r="O20" s="110"/>
    </row>
    <row r="21" spans="1:15" s="110" customFormat="1" ht="24.95" customHeight="1" x14ac:dyDescent="0.2">
      <c r="A21" s="201" t="s">
        <v>150</v>
      </c>
      <c r="B21" s="202" t="s">
        <v>151</v>
      </c>
      <c r="C21" s="113">
        <v>1.8027006106476304</v>
      </c>
      <c r="D21" s="115">
        <v>1048</v>
      </c>
      <c r="E21" s="114">
        <v>1046</v>
      </c>
      <c r="F21" s="114">
        <v>1065</v>
      </c>
      <c r="G21" s="114">
        <v>1081</v>
      </c>
      <c r="H21" s="140">
        <v>1061</v>
      </c>
      <c r="I21" s="115">
        <v>-13</v>
      </c>
      <c r="J21" s="116">
        <v>-1.2252591894439209</v>
      </c>
    </row>
    <row r="22" spans="1:15" s="110" customFormat="1" ht="24.95" customHeight="1" x14ac:dyDescent="0.2">
      <c r="A22" s="201" t="s">
        <v>152</v>
      </c>
      <c r="B22" s="199" t="s">
        <v>153</v>
      </c>
      <c r="C22" s="113">
        <v>1.8732261116367077</v>
      </c>
      <c r="D22" s="115">
        <v>1089</v>
      </c>
      <c r="E22" s="114">
        <v>993</v>
      </c>
      <c r="F22" s="114">
        <v>985</v>
      </c>
      <c r="G22" s="114">
        <v>959</v>
      </c>
      <c r="H22" s="140">
        <v>944</v>
      </c>
      <c r="I22" s="115">
        <v>145</v>
      </c>
      <c r="J22" s="116">
        <v>15.360169491525424</v>
      </c>
    </row>
    <row r="23" spans="1:15" s="110" customFormat="1" ht="24.95" customHeight="1" x14ac:dyDescent="0.2">
      <c r="A23" s="193" t="s">
        <v>154</v>
      </c>
      <c r="B23" s="199" t="s">
        <v>155</v>
      </c>
      <c r="C23" s="113">
        <v>1.6117657177259825</v>
      </c>
      <c r="D23" s="115">
        <v>937</v>
      </c>
      <c r="E23" s="114">
        <v>950</v>
      </c>
      <c r="F23" s="114">
        <v>946</v>
      </c>
      <c r="G23" s="114">
        <v>955</v>
      </c>
      <c r="H23" s="140">
        <v>967</v>
      </c>
      <c r="I23" s="115">
        <v>-30</v>
      </c>
      <c r="J23" s="116">
        <v>-3.1023784901758016</v>
      </c>
    </row>
    <row r="24" spans="1:15" s="110" customFormat="1" ht="24.95" customHeight="1" x14ac:dyDescent="0.2">
      <c r="A24" s="193" t="s">
        <v>156</v>
      </c>
      <c r="B24" s="199" t="s">
        <v>221</v>
      </c>
      <c r="C24" s="113">
        <v>3.517674378601531</v>
      </c>
      <c r="D24" s="115">
        <v>2045</v>
      </c>
      <c r="E24" s="114">
        <v>2056</v>
      </c>
      <c r="F24" s="114">
        <v>2059</v>
      </c>
      <c r="G24" s="114">
        <v>2008</v>
      </c>
      <c r="H24" s="140">
        <v>2006</v>
      </c>
      <c r="I24" s="115">
        <v>39</v>
      </c>
      <c r="J24" s="116">
        <v>1.9441674975074776</v>
      </c>
    </row>
    <row r="25" spans="1:15" s="110" customFormat="1" ht="24.95" customHeight="1" x14ac:dyDescent="0.2">
      <c r="A25" s="193" t="s">
        <v>222</v>
      </c>
      <c r="B25" s="204" t="s">
        <v>159</v>
      </c>
      <c r="C25" s="113">
        <v>1.6169261202373786</v>
      </c>
      <c r="D25" s="115">
        <v>940</v>
      </c>
      <c r="E25" s="114">
        <v>929</v>
      </c>
      <c r="F25" s="114">
        <v>968</v>
      </c>
      <c r="G25" s="114">
        <v>937</v>
      </c>
      <c r="H25" s="140">
        <v>920</v>
      </c>
      <c r="I25" s="115">
        <v>20</v>
      </c>
      <c r="J25" s="116">
        <v>2.1739130434782608</v>
      </c>
    </row>
    <row r="26" spans="1:15" s="110" customFormat="1" ht="24.95" customHeight="1" x14ac:dyDescent="0.2">
      <c r="A26" s="201">
        <v>782.78300000000002</v>
      </c>
      <c r="B26" s="203" t="s">
        <v>160</v>
      </c>
      <c r="C26" s="113">
        <v>1.4345918981680572</v>
      </c>
      <c r="D26" s="115">
        <v>834</v>
      </c>
      <c r="E26" s="114">
        <v>830</v>
      </c>
      <c r="F26" s="114">
        <v>921</v>
      </c>
      <c r="G26" s="114">
        <v>984</v>
      </c>
      <c r="H26" s="140">
        <v>1046</v>
      </c>
      <c r="I26" s="115">
        <v>-212</v>
      </c>
      <c r="J26" s="116">
        <v>-20.267686424474189</v>
      </c>
    </row>
    <row r="27" spans="1:15" s="110" customFormat="1" ht="24.95" customHeight="1" x14ac:dyDescent="0.2">
      <c r="A27" s="193" t="s">
        <v>161</v>
      </c>
      <c r="B27" s="199" t="s">
        <v>223</v>
      </c>
      <c r="C27" s="113">
        <v>5.4167025027952178</v>
      </c>
      <c r="D27" s="115">
        <v>3149</v>
      </c>
      <c r="E27" s="114">
        <v>3153</v>
      </c>
      <c r="F27" s="114">
        <v>3120</v>
      </c>
      <c r="G27" s="114">
        <v>3058</v>
      </c>
      <c r="H27" s="140">
        <v>3048</v>
      </c>
      <c r="I27" s="115">
        <v>101</v>
      </c>
      <c r="J27" s="116">
        <v>3.3136482939632548</v>
      </c>
    </row>
    <row r="28" spans="1:15" s="110" customFormat="1" ht="24.95" customHeight="1" x14ac:dyDescent="0.2">
      <c r="A28" s="193" t="s">
        <v>163</v>
      </c>
      <c r="B28" s="199" t="s">
        <v>164</v>
      </c>
      <c r="C28" s="113">
        <v>2.2912187150597747</v>
      </c>
      <c r="D28" s="115">
        <v>1332</v>
      </c>
      <c r="E28" s="114">
        <v>1332</v>
      </c>
      <c r="F28" s="114">
        <v>1319</v>
      </c>
      <c r="G28" s="114">
        <v>1265</v>
      </c>
      <c r="H28" s="140">
        <v>1264</v>
      </c>
      <c r="I28" s="115">
        <v>68</v>
      </c>
      <c r="J28" s="116">
        <v>5.3797468354430382</v>
      </c>
    </row>
    <row r="29" spans="1:15" s="110" customFormat="1" ht="24.95" customHeight="1" x14ac:dyDescent="0.2">
      <c r="A29" s="193">
        <v>86</v>
      </c>
      <c r="B29" s="199" t="s">
        <v>165</v>
      </c>
      <c r="C29" s="113">
        <v>6.4745850176313748</v>
      </c>
      <c r="D29" s="115">
        <v>3764</v>
      </c>
      <c r="E29" s="114">
        <v>3745</v>
      </c>
      <c r="F29" s="114">
        <v>3712</v>
      </c>
      <c r="G29" s="114">
        <v>3659</v>
      </c>
      <c r="H29" s="140">
        <v>3635</v>
      </c>
      <c r="I29" s="115">
        <v>129</v>
      </c>
      <c r="J29" s="116">
        <v>3.5488308115543328</v>
      </c>
    </row>
    <row r="30" spans="1:15" s="110" customFormat="1" ht="24.95" customHeight="1" x14ac:dyDescent="0.2">
      <c r="A30" s="193">
        <v>87.88</v>
      </c>
      <c r="B30" s="204" t="s">
        <v>166</v>
      </c>
      <c r="C30" s="113">
        <v>4.6288810527221127</v>
      </c>
      <c r="D30" s="115">
        <v>2691</v>
      </c>
      <c r="E30" s="114">
        <v>2706</v>
      </c>
      <c r="F30" s="114">
        <v>2673</v>
      </c>
      <c r="G30" s="114">
        <v>2631</v>
      </c>
      <c r="H30" s="140">
        <v>2628</v>
      </c>
      <c r="I30" s="115">
        <v>63</v>
      </c>
      <c r="J30" s="116">
        <v>2.3972602739726026</v>
      </c>
    </row>
    <row r="31" spans="1:15" s="110" customFormat="1" ht="24.95" customHeight="1" x14ac:dyDescent="0.2">
      <c r="A31" s="193" t="s">
        <v>167</v>
      </c>
      <c r="B31" s="199" t="s">
        <v>168</v>
      </c>
      <c r="C31" s="113">
        <v>2.688569708437258</v>
      </c>
      <c r="D31" s="115">
        <v>1563</v>
      </c>
      <c r="E31" s="114">
        <v>1550</v>
      </c>
      <c r="F31" s="114">
        <v>1564</v>
      </c>
      <c r="G31" s="114">
        <v>1528</v>
      </c>
      <c r="H31" s="140">
        <v>1556</v>
      </c>
      <c r="I31" s="115">
        <v>7</v>
      </c>
      <c r="J31" s="116">
        <v>0.44987146529562982</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0.31650468736561455</v>
      </c>
      <c r="D34" s="115">
        <v>184</v>
      </c>
      <c r="E34" s="114">
        <v>173</v>
      </c>
      <c r="F34" s="114">
        <v>194</v>
      </c>
      <c r="G34" s="114">
        <v>195</v>
      </c>
      <c r="H34" s="140">
        <v>191</v>
      </c>
      <c r="I34" s="115">
        <v>-7</v>
      </c>
      <c r="J34" s="116">
        <v>-3.6649214659685865</v>
      </c>
    </row>
    <row r="35" spans="1:10" s="110" customFormat="1" ht="24.95" customHeight="1" x14ac:dyDescent="0.2">
      <c r="A35" s="292" t="s">
        <v>171</v>
      </c>
      <c r="B35" s="293" t="s">
        <v>172</v>
      </c>
      <c r="C35" s="113">
        <v>52.05814053496173</v>
      </c>
      <c r="D35" s="115">
        <v>30264</v>
      </c>
      <c r="E35" s="114">
        <v>30661</v>
      </c>
      <c r="F35" s="114">
        <v>30975</v>
      </c>
      <c r="G35" s="114">
        <v>30597</v>
      </c>
      <c r="H35" s="140">
        <v>30507</v>
      </c>
      <c r="I35" s="115">
        <v>-243</v>
      </c>
      <c r="J35" s="116">
        <v>-0.79653849936080245</v>
      </c>
    </row>
    <row r="36" spans="1:10" s="110" customFormat="1" ht="24.95" customHeight="1" x14ac:dyDescent="0.2">
      <c r="A36" s="294" t="s">
        <v>173</v>
      </c>
      <c r="B36" s="295" t="s">
        <v>174</v>
      </c>
      <c r="C36" s="125">
        <v>47.623634643502193</v>
      </c>
      <c r="D36" s="143">
        <v>27686</v>
      </c>
      <c r="E36" s="144">
        <v>27655</v>
      </c>
      <c r="F36" s="144">
        <v>27667</v>
      </c>
      <c r="G36" s="144">
        <v>27184</v>
      </c>
      <c r="H36" s="145">
        <v>27269</v>
      </c>
      <c r="I36" s="143">
        <v>417</v>
      </c>
      <c r="J36" s="146">
        <v>1.5292089918955591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2020-09-25T10:16:32Z</dcterms:created>
  <dcterms:modified xsi:type="dcterms:W3CDTF">2020-09-28T08:10:09Z</dcterms:modified>
</cp:coreProperties>
</file>