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C17" i="24"/>
  <c r="K57" i="15"/>
  <c r="L57" i="15" s="1"/>
  <c r="C45" i="24"/>
  <c r="M45" i="24" s="1"/>
  <c r="C38" i="24"/>
  <c r="I38" i="24" s="1"/>
  <c r="C37" i="24"/>
  <c r="C35" i="24"/>
  <c r="C34" i="24"/>
  <c r="C33" i="24"/>
  <c r="C32" i="24"/>
  <c r="C31" i="24"/>
  <c r="C30" i="24"/>
  <c r="M30" i="24" s="1"/>
  <c r="C29" i="24"/>
  <c r="C28" i="24"/>
  <c r="M28" i="24" s="1"/>
  <c r="C27" i="24"/>
  <c r="C26" i="24"/>
  <c r="C25" i="24"/>
  <c r="C24" i="24"/>
  <c r="C23" i="24"/>
  <c r="C22" i="24"/>
  <c r="M22" i="24" s="1"/>
  <c r="C21" i="24"/>
  <c r="C20" i="24"/>
  <c r="M20" i="24" s="1"/>
  <c r="C19" i="24"/>
  <c r="C18" i="24"/>
  <c r="C16" i="24"/>
  <c r="C15" i="24"/>
  <c r="C9" i="24"/>
  <c r="C8" i="24"/>
  <c r="C7" i="24"/>
  <c r="B38" i="24"/>
  <c r="B37" i="24"/>
  <c r="B35" i="24"/>
  <c r="B34" i="24"/>
  <c r="B33" i="24"/>
  <c r="B32" i="24"/>
  <c r="B31" i="24"/>
  <c r="B30" i="24"/>
  <c r="B29" i="24"/>
  <c r="B28" i="24"/>
  <c r="B27" i="24"/>
  <c r="K27" i="24" s="1"/>
  <c r="B26" i="24"/>
  <c r="B25" i="24"/>
  <c r="B24" i="24"/>
  <c r="B23" i="24"/>
  <c r="B22" i="24"/>
  <c r="B21" i="24"/>
  <c r="B20" i="24"/>
  <c r="B19" i="24"/>
  <c r="K19" i="24" s="1"/>
  <c r="B18" i="24"/>
  <c r="B17" i="24"/>
  <c r="B16" i="24"/>
  <c r="B15" i="24"/>
  <c r="B9" i="24"/>
  <c r="B8" i="24"/>
  <c r="B7" i="24"/>
  <c r="G22" i="24" l="1"/>
  <c r="G30" i="24"/>
  <c r="F9" i="24"/>
  <c r="D9" i="24"/>
  <c r="J9" i="24"/>
  <c r="H9" i="24"/>
  <c r="K9" i="24"/>
  <c r="K8" i="24"/>
  <c r="J8" i="24"/>
  <c r="H8" i="24"/>
  <c r="F8" i="24"/>
  <c r="D8" i="24"/>
  <c r="G25" i="24"/>
  <c r="M25" i="24"/>
  <c r="E25" i="24"/>
  <c r="L25" i="24"/>
  <c r="I25" i="24"/>
  <c r="F7" i="24"/>
  <c r="D7" i="24"/>
  <c r="J7" i="24"/>
  <c r="H7" i="24"/>
  <c r="K7" i="24"/>
  <c r="G33" i="24"/>
  <c r="M33" i="24"/>
  <c r="E33" i="24"/>
  <c r="L33" i="24"/>
  <c r="I33" i="24"/>
  <c r="G21" i="24"/>
  <c r="M21" i="24"/>
  <c r="E21" i="24"/>
  <c r="L21" i="24"/>
  <c r="I21" i="24"/>
  <c r="G17" i="24"/>
  <c r="M17" i="24"/>
  <c r="E17" i="24"/>
  <c r="L17" i="24"/>
  <c r="I17" i="24"/>
  <c r="F21" i="24"/>
  <c r="D21" i="24"/>
  <c r="J21" i="24"/>
  <c r="H21" i="24"/>
  <c r="K21" i="24"/>
  <c r="K24" i="24"/>
  <c r="J24" i="24"/>
  <c r="H24" i="24"/>
  <c r="F24" i="24"/>
  <c r="D24" i="24"/>
  <c r="D38" i="24"/>
  <c r="K38" i="24"/>
  <c r="J38" i="24"/>
  <c r="H38" i="24"/>
  <c r="F38" i="24"/>
  <c r="G15" i="24"/>
  <c r="M15" i="24"/>
  <c r="E15" i="24"/>
  <c r="L15" i="24"/>
  <c r="I15" i="24"/>
  <c r="I18" i="24"/>
  <c r="L18" i="24"/>
  <c r="M18" i="24"/>
  <c r="G18" i="24"/>
  <c r="E18" i="24"/>
  <c r="G31" i="24"/>
  <c r="M31" i="24"/>
  <c r="E31" i="24"/>
  <c r="L31" i="24"/>
  <c r="I31" i="24"/>
  <c r="I34" i="24"/>
  <c r="L34" i="24"/>
  <c r="M34" i="24"/>
  <c r="G34" i="24"/>
  <c r="E34" i="24"/>
  <c r="K66" i="24"/>
  <c r="I66" i="24"/>
  <c r="J66" i="24"/>
  <c r="I24" i="24"/>
  <c r="L24" i="24"/>
  <c r="G24" i="24"/>
  <c r="E24" i="24"/>
  <c r="M24" i="24"/>
  <c r="F15" i="24"/>
  <c r="D15" i="24"/>
  <c r="J15" i="24"/>
  <c r="H15" i="24"/>
  <c r="K15" i="24"/>
  <c r="K18" i="24"/>
  <c r="J18" i="24"/>
  <c r="H18" i="24"/>
  <c r="F18" i="24"/>
  <c r="D18" i="24"/>
  <c r="F31" i="24"/>
  <c r="D31" i="24"/>
  <c r="J31" i="24"/>
  <c r="H31" i="24"/>
  <c r="K31" i="24"/>
  <c r="K34" i="24"/>
  <c r="J34" i="24"/>
  <c r="H34" i="24"/>
  <c r="F34" i="24"/>
  <c r="D34" i="24"/>
  <c r="M38" i="24"/>
  <c r="E38" i="24"/>
  <c r="L38" i="24"/>
  <c r="G38" i="24"/>
  <c r="F25" i="24"/>
  <c r="D25" i="24"/>
  <c r="J25" i="24"/>
  <c r="H25" i="24"/>
  <c r="K25" i="24"/>
  <c r="K28" i="24"/>
  <c r="J28" i="24"/>
  <c r="H28" i="24"/>
  <c r="F28" i="24"/>
  <c r="D28" i="24"/>
  <c r="G19" i="24"/>
  <c r="M19" i="24"/>
  <c r="E19" i="24"/>
  <c r="L19" i="24"/>
  <c r="I19" i="24"/>
  <c r="G35" i="24"/>
  <c r="M35" i="24"/>
  <c r="E35" i="24"/>
  <c r="L35" i="24"/>
  <c r="I35" i="24"/>
  <c r="I45" i="24"/>
  <c r="G45" i="24"/>
  <c r="L45" i="24"/>
  <c r="E45" i="24"/>
  <c r="K74" i="24"/>
  <c r="I74" i="24"/>
  <c r="J74" i="24"/>
  <c r="F19" i="24"/>
  <c r="D19" i="24"/>
  <c r="J19" i="24"/>
  <c r="H19" i="24"/>
  <c r="K22" i="24"/>
  <c r="J22" i="24"/>
  <c r="H22" i="24"/>
  <c r="F22" i="24"/>
  <c r="D22" i="24"/>
  <c r="F35" i="24"/>
  <c r="D35" i="24"/>
  <c r="J35" i="24"/>
  <c r="H35" i="24"/>
  <c r="B45" i="24"/>
  <c r="B39" i="24"/>
  <c r="I16" i="24"/>
  <c r="L16" i="24"/>
  <c r="G16" i="24"/>
  <c r="E16" i="24"/>
  <c r="M16" i="24"/>
  <c r="G29" i="24"/>
  <c r="M29" i="24"/>
  <c r="E29" i="24"/>
  <c r="L29" i="24"/>
  <c r="I29" i="24"/>
  <c r="I32" i="24"/>
  <c r="L32" i="24"/>
  <c r="G32" i="24"/>
  <c r="E32" i="24"/>
  <c r="M32" i="24"/>
  <c r="K16" i="24"/>
  <c r="J16" i="24"/>
  <c r="H16" i="24"/>
  <c r="F16" i="24"/>
  <c r="D16" i="24"/>
  <c r="F29" i="24"/>
  <c r="D29" i="24"/>
  <c r="J29" i="24"/>
  <c r="H29" i="24"/>
  <c r="K29" i="24"/>
  <c r="K32" i="24"/>
  <c r="J32" i="24"/>
  <c r="H32" i="24"/>
  <c r="F32" i="24"/>
  <c r="D32" i="24"/>
  <c r="G23" i="24"/>
  <c r="M23" i="24"/>
  <c r="E23" i="24"/>
  <c r="L23" i="24"/>
  <c r="I23" i="24"/>
  <c r="I26" i="24"/>
  <c r="L26" i="24"/>
  <c r="M26" i="24"/>
  <c r="G26" i="24"/>
  <c r="E26" i="24"/>
  <c r="F27" i="24"/>
  <c r="D27" i="24"/>
  <c r="J27" i="24"/>
  <c r="H27" i="24"/>
  <c r="F23" i="24"/>
  <c r="D23" i="24"/>
  <c r="J23" i="24"/>
  <c r="H23" i="24"/>
  <c r="K23" i="24"/>
  <c r="K26" i="24"/>
  <c r="J26" i="24"/>
  <c r="H26" i="24"/>
  <c r="F26" i="24"/>
  <c r="D26" i="24"/>
  <c r="G7" i="24"/>
  <c r="M7" i="24"/>
  <c r="E7" i="24"/>
  <c r="L7" i="24"/>
  <c r="I7" i="24"/>
  <c r="G9" i="24"/>
  <c r="M9" i="24"/>
  <c r="E9" i="24"/>
  <c r="L9" i="24"/>
  <c r="I9" i="24"/>
  <c r="I37" i="24"/>
  <c r="G37" i="24"/>
  <c r="L37" i="24"/>
  <c r="M37" i="24"/>
  <c r="E37" i="24"/>
  <c r="K58" i="24"/>
  <c r="I58" i="24"/>
  <c r="J58" i="24"/>
  <c r="B14" i="24"/>
  <c r="B6" i="24"/>
  <c r="K30" i="24"/>
  <c r="J30" i="24"/>
  <c r="H30" i="24"/>
  <c r="F30" i="24"/>
  <c r="D30" i="24"/>
  <c r="F17" i="24"/>
  <c r="D17" i="24"/>
  <c r="J17" i="24"/>
  <c r="H17" i="24"/>
  <c r="K17" i="24"/>
  <c r="K20" i="24"/>
  <c r="J20" i="24"/>
  <c r="H20" i="24"/>
  <c r="F20" i="24"/>
  <c r="D20" i="24"/>
  <c r="F33" i="24"/>
  <c r="D33" i="24"/>
  <c r="J33" i="24"/>
  <c r="H33" i="24"/>
  <c r="K33" i="24"/>
  <c r="H37" i="24"/>
  <c r="F37" i="24"/>
  <c r="D37" i="24"/>
  <c r="J37" i="24"/>
  <c r="K37" i="24"/>
  <c r="I8" i="24"/>
  <c r="L8" i="24"/>
  <c r="M8" i="24"/>
  <c r="G8" i="24"/>
  <c r="E8" i="24"/>
  <c r="G27" i="24"/>
  <c r="M27" i="24"/>
  <c r="E27" i="24"/>
  <c r="L27" i="24"/>
  <c r="I27" i="24"/>
  <c r="K35" i="24"/>
  <c r="J77" i="24"/>
  <c r="E22" i="24"/>
  <c r="E30" i="24"/>
  <c r="K53" i="24"/>
  <c r="I53" i="24"/>
  <c r="K61" i="24"/>
  <c r="I61" i="24"/>
  <c r="K69" i="24"/>
  <c r="I69" i="24"/>
  <c r="E20" i="24"/>
  <c r="E28" i="24"/>
  <c r="C39" i="24"/>
  <c r="I43" i="24"/>
  <c r="G43" i="24"/>
  <c r="L43" i="24"/>
  <c r="K55" i="24"/>
  <c r="I55" i="24"/>
  <c r="K63" i="24"/>
  <c r="I63" i="24"/>
  <c r="K71" i="24"/>
  <c r="I71" i="24"/>
  <c r="G20" i="24"/>
  <c r="G28" i="24"/>
  <c r="K52" i="24"/>
  <c r="I52" i="24"/>
  <c r="K60" i="24"/>
  <c r="I60" i="24"/>
  <c r="K68" i="24"/>
  <c r="I68" i="24"/>
  <c r="K57" i="24"/>
  <c r="I57" i="24"/>
  <c r="K65" i="24"/>
  <c r="I65" i="24"/>
  <c r="K73" i="24"/>
  <c r="I73" i="24"/>
  <c r="C14" i="24"/>
  <c r="C6" i="24"/>
  <c r="I22" i="24"/>
  <c r="L22" i="24"/>
  <c r="I30" i="24"/>
  <c r="L30" i="24"/>
  <c r="I41" i="24"/>
  <c r="G41" i="24"/>
  <c r="L41" i="24"/>
  <c r="K54" i="24"/>
  <c r="I54" i="24"/>
  <c r="K62" i="24"/>
  <c r="I62" i="24"/>
  <c r="K70" i="24"/>
  <c r="I70" i="24"/>
  <c r="K51" i="24"/>
  <c r="I51" i="24"/>
  <c r="K59" i="24"/>
  <c r="I59" i="24"/>
  <c r="K67" i="24"/>
  <c r="I67" i="24"/>
  <c r="K75" i="24"/>
  <c r="I75" i="24"/>
  <c r="I77" i="24" s="1"/>
  <c r="I20" i="24"/>
  <c r="L20" i="24"/>
  <c r="I28" i="24"/>
  <c r="L28" i="24"/>
  <c r="K56" i="24"/>
  <c r="I56" i="24"/>
  <c r="K64" i="24"/>
  <c r="I64" i="24"/>
  <c r="K72" i="24"/>
  <c r="I72" i="24"/>
  <c r="F40" i="24"/>
  <c r="J41" i="24"/>
  <c r="F42" i="24"/>
  <c r="J43" i="24"/>
  <c r="F44" i="24"/>
  <c r="H40" i="24"/>
  <c r="H42" i="24"/>
  <c r="H44" i="24"/>
  <c r="J40" i="24"/>
  <c r="J42" i="24"/>
  <c r="J44" i="24"/>
  <c r="E40" i="24"/>
  <c r="E42" i="24"/>
  <c r="E44" i="24"/>
  <c r="I79" i="24" l="1"/>
  <c r="K77" i="24"/>
  <c r="J79" i="24"/>
  <c r="J78" i="24"/>
  <c r="H45" i="24"/>
  <c r="F45" i="24"/>
  <c r="D45" i="24"/>
  <c r="J45" i="24"/>
  <c r="K45" i="24"/>
  <c r="I6" i="24"/>
  <c r="L6" i="24"/>
  <c r="M6" i="24"/>
  <c r="G6" i="24"/>
  <c r="E6" i="24"/>
  <c r="I14" i="24"/>
  <c r="L14" i="24"/>
  <c r="M14" i="24"/>
  <c r="E14" i="24"/>
  <c r="G14" i="24"/>
  <c r="I39" i="24"/>
  <c r="G39" i="24"/>
  <c r="L39" i="24"/>
  <c r="M39" i="24"/>
  <c r="E39" i="24"/>
  <c r="K6" i="24"/>
  <c r="J6" i="24"/>
  <c r="H6" i="24"/>
  <c r="F6" i="24"/>
  <c r="D6" i="24"/>
  <c r="H39" i="24"/>
  <c r="F39" i="24"/>
  <c r="D39" i="24"/>
  <c r="J39" i="24"/>
  <c r="K39" i="24"/>
  <c r="K14" i="24"/>
  <c r="J14" i="24"/>
  <c r="H14" i="24"/>
  <c r="F14" i="24"/>
  <c r="D14" i="24"/>
  <c r="K79" i="24" l="1"/>
  <c r="K78" i="24"/>
  <c r="I78" i="24"/>
  <c r="I83" i="24" l="1"/>
  <c r="I82" i="24"/>
  <c r="I81" i="24"/>
</calcChain>
</file>

<file path=xl/sharedStrings.xml><?xml version="1.0" encoding="utf-8"?>
<sst xmlns="http://schemas.openxmlformats.org/spreadsheetml/2006/main" count="1730" uniqueCount="521">
  <si>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</si>
  <si>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</si>
  <si>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</si>
  <si>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</si>
  <si>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</si>
  <si>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</si>
  <si>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</si>
  <si>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</si>
  <si>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</si>
  <si>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</si>
  <si>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</si>
  <si>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</si>
  <si>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</si>
  <si>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Tuttlingen (08327)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</si>
  <si>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</si>
  <si>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</si>
  <si>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</si>
  <si>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</si>
  <si>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</si>
  <si>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</si>
  <si>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</si>
  <si>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</si>
  <si>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</si>
  <si>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</si>
  <si>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</si>
  <si>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</si>
  <si>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</si>
  <si>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</si>
  <si>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</si>
  <si>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</si>
  <si>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</si>
  <si>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</si>
  <si>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</si>
  <si>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</si>
  <si>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</si>
  <si>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</si>
  <si>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</si>
  <si>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</si>
  <si>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</si>
  <si>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</si>
  <si>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</si>
  <si>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</si>
  <si>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</si>
  <si>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</si>
  <si>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</si>
  <si>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</si>
  <si>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</si>
  <si>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</si>
  <si>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</si>
  <si>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</si>
  <si>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</si>
  <si>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</si>
  <si>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</si>
  <si>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</si>
  <si>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</si>
  <si>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</si>
  <si>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</si>
  <si>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</si>
  <si>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</si>
  <si>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</si>
  <si>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</si>
  <si>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</si>
  <si>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</si>
  <si>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</si>
  <si>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</si>
  <si>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</si>
  <si>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</si>
  <si>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</si>
  <si>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</si>
  <si>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</si>
  <si>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</si>
  <si>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</si>
  <si>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</si>
  <si>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</si>
  <si>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</si>
  <si>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</si>
  <si>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</si>
  <si>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</si>
  <si>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</si>
  <si>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</si>
  <si>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</si>
  <si>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</si>
  <si>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</si>
  <si>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</si>
  <si>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</si>
  <si>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</si>
  <si>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</si>
  <si>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</si>
  <si>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</si>
  <si>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</si>
  <si>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</si>
  <si>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</si>
  <si>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Tuttlingen (08327);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</si>
  <si>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</si>
  <si>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</si>
  <si>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</si>
  <si>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</si>
  <si>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</si>
  <si>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</si>
  <si>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</si>
  <si>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</si>
  <si>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</si>
  <si>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</si>
  <si>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</si>
  <si>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</si>
  <si>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</si>
  <si>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</si>
  <si>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</si>
  <si>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</si>
  <si>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</si>
  <si>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</si>
  <si>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</si>
  <si>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</si>
  <si>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</si>
  <si>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</si>
  <si>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</si>
  <si>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</si>
  <si>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</si>
  <si>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</si>
  <si>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</si>
  <si>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</si>
  <si>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</si>
  <si>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</si>
  <si>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</si>
  <si>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</si>
  <si>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</si>
  <si>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</si>
  <si>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</si>
  <si>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</si>
  <si>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</si>
  <si>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</si>
  <si>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</si>
  <si>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</si>
  <si>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</si>
  <si>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</si>
  <si>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</si>
  <si>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</si>
  <si>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</si>
  <si>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</si>
  <si>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</si>
  <si>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</si>
  <si>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</si>
  <si>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</si>
  <si>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</si>
  <si>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</si>
  <si>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</si>
  <si>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</si>
  <si>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</si>
  <si>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</si>
  <si>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</si>
  <si>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</si>
  <si>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</si>
  <si>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</si>
  <si>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</si>
  <si>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</si>
  <si>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</si>
  <si>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</si>
  <si>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</si>
  <si>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</si>
  <si>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</si>
  <si>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</si>
  <si>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</si>
  <si>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</si>
  <si>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</si>
  <si>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</si>
  <si>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</si>
  <si>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</si>
  <si>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</si>
  <si>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</si>
  <si>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</si>
  <si>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</si>
  <si>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</si>
  <si>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</si>
  <si>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</si>
  <si>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</si>
  <si>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</si>
  <si>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</si>
  <si>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</si>
  <si>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</si>
  <si>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</si>
  <si>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</si>
  <si>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</si>
  <si>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</si>
  <si>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Tuttlingen (08327)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</si>
  <si>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</si>
  <si>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</si>
  <si>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</si>
  <si>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</si>
  <si>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</si>
  <si>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</si>
  <si>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</si>
  <si>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</si>
  <si>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</si>
  <si>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</si>
  <si>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</si>
  <si>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</si>
  <si>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</si>
  <si>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</si>
  <si>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</si>
  <si>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</si>
  <si>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</si>
  <si>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</si>
  <si>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</si>
  <si>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</si>
  <si>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</si>
  <si>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</si>
  <si>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</si>
  <si>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</si>
  <si>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</si>
  <si>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</si>
  <si>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</si>
  <si>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</si>
  <si>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</si>
  <si>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</si>
  <si>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</si>
  <si>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</si>
  <si>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</si>
  <si>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</si>
  <si>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</si>
  <si>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</si>
  <si>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</si>
  <si>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</si>
  <si>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</si>
  <si>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</si>
  <si>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</si>
  <si>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</si>
  <si>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</si>
  <si>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</si>
  <si>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</si>
  <si>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</si>
  <si>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</si>
  <si>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</si>
  <si>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</si>
  <si>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</si>
  <si>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</si>
  <si>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</si>
  <si>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</si>
  <si>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</si>
  <si>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</si>
  <si>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</si>
  <si>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</si>
  <si>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</si>
  <si>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</si>
  <si>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</si>
  <si>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</si>
  <si>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</si>
  <si>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</si>
  <si>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</si>
  <si>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</si>
  <si>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</si>
  <si>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</si>
  <si>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</si>
  <si>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</si>
  <si>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</si>
  <si>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</si>
  <si>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</si>
  <si>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</si>
  <si>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</si>
  <si>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</si>
  <si>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</si>
  <si>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</si>
  <si>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</si>
  <si>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</si>
  <si>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</si>
  <si>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</si>
  <si>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</si>
  <si>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</si>
  <si>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</si>
  <si>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</si>
  <si>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</si>
  <si>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</si>
  <si>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</si>
  <si>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</si>
  <si>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</si>
  <si>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</si>
  <si>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</si>
  <si>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</si>
  <si>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</si>
  <si>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</si>
  <si>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</si>
  <si>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</si>
  <si>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</si>
  <si>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</si>
  <si>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</si>
  <si>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</si>
  <si>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</si>
  <si>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</si>
  <si>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</si>
  <si>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</si>
  <si>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</si>
  <si>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</si>
  <si>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</si>
  <si>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</si>
  <si>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</si>
  <si>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</si>
  <si>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</si>
  <si>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</si>
  <si>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</si>
  <si>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</si>
  <si>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</si>
  <si>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</si>
  <si>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</si>
  <si>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</si>
  <si>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</si>
  <si>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</si>
  <si>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</si>
  <si>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</si>
  <si>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</si>
  <si>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</si>
  <si>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</si>
  <si>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</si>
  <si>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</si>
  <si>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</si>
  <si>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</si>
  <si>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</si>
  <si>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</si>
  <si>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</si>
  <si>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</si>
  <si>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</si>
  <si>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</si>
  <si>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</si>
  <si>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</si>
  <si>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</si>
  <si>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</si>
  <si>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</si>
  <si>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</si>
  <si>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</si>
  <si>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</si>
  <si>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</si>
  <si>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</si>
  <si>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</si>
  <si>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</si>
  <si>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</si>
  <si>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</si>
  <si>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</si>
  <si>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</si>
  <si>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</si>
  <si>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</si>
  <si>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</si>
  <si>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</si>
  <si>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</si>
  <si>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</si>
  <si>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</si>
  <si>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</si>
  <si>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</si>
  <si>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</si>
  <si>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</si>
  <si>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</si>
  <si>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</si>
  <si>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</si>
  <si>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</si>
  <si>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</si>
  <si>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</si>
  <si>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</si>
  <si>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</si>
  <si>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</si>
  <si>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</si>
  <si>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</si>
  <si>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</si>
  <si>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</si>
  <si>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</si>
  <si>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</si>
  <si>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</si>
  <si>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</si>
  <si>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</si>
  <si>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</si>
  <si>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</si>
  <si>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</si>
  <si>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</si>
  <si>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</si>
  <si>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</si>
  <si>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</si>
  <si>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</si>
  <si>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Tuttlingen (08327);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</si>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</sst>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{D723DB0F-C3CB-4E54-AF31-CA029BFDE6FD}</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D0F0-451D-87D6-6B7DBCDCBDD3}"/>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{443A5D06-F9C7-4FCB-A626-5DC9263D5B28}</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D0F0-451D-87D6-6B7DBCDCBDD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{75AAB37C-7E7C-4DC2-B6B6-1E5A226EF058}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0F0-451D-87D6-6B7DBCDCBDD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{156CB546-4F6B-4614-A3F7-43483603A3A6}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0F0-451D-87D6-6B7DBCDCBDD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3.5370059244849233E-2</c:v>
                </c:pt>
                <c:pt idx="1">
                  <c:v>0.77822269034374059</c:v>
                </c:pt>
                <c:pt idx="2">
                  <c:v>1.1186464311118853</c:v>
                </c:pt>
                <c:pt idx="3">
                  <c:v>1.0875687030768</c:v>
                </c:pt>
              </c:numCache>
            </c:numRef>
          </c:val>
          <c:extLst>
            <c:ext xmlns:c16="http://schemas.microsoft.com/office/drawing/2014/chart" uri="{C3380CC4-5D6E-409C-BE32-E72D297353CC}">
              <c16:uniqueId val="{00000004-D0F0-451D-87D6-6B7DBCDCBDD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{38ED4971-9C7E-48A7-A3DE-9FA25070C884}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0F0-451D-87D6-6B7DBCDCBDD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{1E097782-2D85-4526-8F07-C48F125F0A75}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0F0-451D-87D6-6B7DBCDCBDD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{1A78CF90-F40E-41F9-BE09-6B58BC419CFE}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0F0-451D-87D6-6B7DBCDCBDD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{ACFE4073-A8B8-44BF-8A4C-D925D75A32C7}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0F0-451D-87D6-6B7DBCDCBD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0F0-451D-87D6-6B7DBCDCBDD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0F0-451D-87D6-6B7DBCDCBDD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{8B2FCEE4-05EE-46FC-BE67-D3304C9486CC}</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B5B4-4CCF-B108-08D57E4A94A9}"/>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{F311A79A-BAEC-4414-93A1-F90BB8C65BC8}</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B5B4-4CCF-B108-08D57E4A94A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{D53677B2-E973-442E-8E90-3F33324FAE9D}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5B4-4CCF-B108-08D57E4A94A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{00C28E1A-96AD-42D5-BCDC-7FA99AE84B13}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5B4-4CCF-B108-08D57E4A94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-2.8412911903160727</c:v>
                </c:pt>
                <c:pt idx="1">
                  <c:v>-2.6975865719528453</c:v>
                </c:pt>
                <c:pt idx="2">
                  <c:v>-2.7637010795899166</c:v>
                </c:pt>
                <c:pt idx="3">
                  <c:v>-2.8655893304673015</c:v>
                </c:pt>
              </c:numCache>
            </c:numRef>
          </c:val>
          <c:extLst>
            <c:ext xmlns:c16="http://schemas.microsoft.com/office/drawing/2014/chart" uri="{C3380CC4-5D6E-409C-BE32-E72D297353CC}">
              <c16:uniqueId val="{00000004-B5B4-4CCF-B108-08D57E4A94A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{F46877DC-2383-441B-9ECA-0F3A7FEE3EC4}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5B4-4CCF-B108-08D57E4A94A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{A8FA297B-DCBB-4B3E-A600-DB7E30064EEF}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5B4-4CCF-B108-08D57E4A94A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{D79AE54B-6BD4-4350-950E-9F9AA73FD834}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5B4-4CCF-B108-08D57E4A94A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{5531EE54-C05D-4A7D-9548-F08E88BC5779}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5B4-4CCF-B108-08D57E4A94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5B4-4CCF-B108-08D57E4A94A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5B4-4CCF-B108-08D57E4A94A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{E7BBBE86-8968-4604-94F6-AF7DC4D29BA6}</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258F-4344-833B-9D589FACFE2B}"/>
                </c:ext>
              </c:extLst>
            </c:dLbl>
            <c:dLbl>
              <c:idx val="1"/>
              <c:tx>
                <c:strRef>
                  <c:f>Daten_Diagramme!$D$15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{FB7A646C-5905-40A8-887A-F2D99963C7B6}</c15:txfldGUID>
                      <c15:f>Daten_Diagramme!$D$15</c15:f>
                      <c15:dlblFieldTableCache>
                        <c:ptCount val="1"/>
                        <c:pt idx="0">
                          <c:v>9.7</c:v>
                        </c:pt>
                      </c15:dlblFieldTableCache>
                    </c15:dlblFTEntry>
                  </c15:dlblFieldTable>
                  <c15:showDataLabelsRange val="0"/>
                </c:ext>
                <c:ext xmlns:c16="http://schemas.microsoft.com/office/drawing/2014/chart" uri="{C3380CC4-5D6E-409C-BE32-E72D297353CC}">
                  <c16:uniqueId val="{00000001-258F-4344-833B-9D589FACFE2B}"/>
                </c:ext>
              </c:extLst>
            </c:dLbl>
            <c:dLbl>
              <c:idx val="2"/>
              <c:tx>
                <c:strRef>
                  <c:f>Daten_Diagramme!$D$16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{2E66A68A-B740-4EBC-9838-9185873AF809}</c15:txfldGUID>
                      <c15:f>Daten_Diagramme!$D$16</c15:f>
                      <c15:dlblFieldTableCache>
                        <c:ptCount val="1"/>
                        <c:pt idx="0">
                          <c:v>2.8</c:v>
                        </c:pt>
                      </c15:dlblFieldTableCache>
                    </c15:dlblFTEntry>
                  </c15:dlblFieldTable>
                  <c15:showDataLabelsRange val="0"/>
                </c:ext>
                <c:ext xmlns:c16="http://schemas.microsoft.com/office/drawing/2014/chart" uri="{C3380CC4-5D6E-409C-BE32-E72D297353CC}">
                  <c16:uniqueId val="{00000002-258F-4344-833B-9D589FACFE2B}"/>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{C655E817-A28D-4EC2-9C9A-FBA49EA7A2E5}</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258F-4344-833B-9D589FACFE2B}"/>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{1F9A23BA-D8AC-481A-8BEC-5C3DF1CCF9E3}</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258F-4344-833B-9D589FACFE2B}"/>
                </c:ext>
              </c:extLst>
            </c:dLbl>
            <c:dLbl>
              <c:idx val="5"/>
              <c:tx>
                <c:strRef>
                  <c:f>Daten_Diagramme!$D$19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{70FC279A-C530-4135-8255-47DE100679A6}</c15:txfldGUID>
                      <c15:f>Daten_Diagramme!$D$19</c15:f>
                      <c15:dlblFieldTableCache>
                        <c:ptCount val="1"/>
                        <c:pt idx="0">
                          <c:v>0.0</c:v>
                        </c:pt>
                      </c15:dlblFieldTableCache>
                    </c15:dlblFTEntry>
                  </c15:dlblFieldTable>
                  <c15:showDataLabelsRange val="0"/>
                </c:ext>
                <c:ext xmlns:c16="http://schemas.microsoft.com/office/drawing/2014/chart" uri="{C3380CC4-5D6E-409C-BE32-E72D297353CC}">
                  <c16:uniqueId val="{00000005-258F-4344-833B-9D589FACFE2B}"/>
                </c:ext>
              </c:extLst>
            </c:dLbl>
            <c:dLbl>
              <c:idx val="6"/>
              <c:tx>
                <c:strRef>
                  <c:f>Daten_Diagramme!$D$20</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{B0068447-AA55-462F-8400-872E9B0E471A}</c15:txfldGUID>
                      <c15:f>Daten_Diagramme!$D$20</c15:f>
                      <c15:dlblFieldTableCache>
                        <c:ptCount val="1"/>
                        <c:pt idx="0">
                          <c:v>-6.2</c:v>
                        </c:pt>
                      </c15:dlblFieldTableCache>
                    </c15:dlblFTEntry>
                  </c15:dlblFieldTable>
                  <c15:showDataLabelsRange val="0"/>
                </c:ext>
                <c:ext xmlns:c16="http://schemas.microsoft.com/office/drawing/2014/chart" uri="{C3380CC4-5D6E-409C-BE32-E72D297353CC}">
                  <c16:uniqueId val="{00000006-258F-4344-833B-9D589FACFE2B}"/>
                </c:ext>
              </c:extLst>
            </c:dLbl>
            <c:dLbl>
              <c:idx val="7"/>
              <c:tx>
                <c:strRef>
                  <c:f>Daten_Diagramme!$D$21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{CB232605-45BF-4DEF-9E2D-C5B30138A88E}</c15:txfldGUID>
                      <c15:f>Daten_Diagramme!$D$21</c15:f>
                      <c15:dlblFieldTableCache>
                        <c:ptCount val="1"/>
                        <c:pt idx="0">
                          <c:v>4.7</c:v>
                        </c:pt>
                      </c15:dlblFieldTableCache>
                    </c15:dlblFTEntry>
                  </c15:dlblFieldTable>
                  <c15:showDataLabelsRange val="0"/>
                </c:ext>
                <c:ext xmlns:c16="http://schemas.microsoft.com/office/drawing/2014/chart" uri="{C3380CC4-5D6E-409C-BE32-E72D297353CC}">
                  <c16:uniqueId val="{00000007-258F-4344-833B-9D589FACFE2B}"/>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{6B386A1B-022D-4C26-9708-0F62971E3FB9}</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258F-4344-833B-9D589FACFE2B}"/>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{FE450A74-A1F7-4B54-9F8F-572DEE35071B}</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258F-4344-833B-9D589FACFE2B}"/>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{CBDA0ECE-0F3B-45A4-A6E5-A8CBEB626EFF}</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258F-4344-833B-9D589FACFE2B}"/>
                </c:ext>
              </c:extLst>
            </c:dLbl>
            <c:dLbl>
              <c:idx val="11"/>
              <c:tx>
                <c:strRef>
                  <c:f>Daten_Diagramme!$D$25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{BCCAFB42-A398-4905-9AC2-F4C40DFED961}</c15:txfldGUID>
                      <c15:f>Daten_Diagramme!$D$25</c15:f>
                      <c15:dlblFieldTableCache>
                        <c:ptCount val="1"/>
                        <c:pt idx="0">
                          <c:v>8.5</c:v>
                        </c:pt>
                      </c15:dlblFieldTableCache>
                    </c15:dlblFTEntry>
                  </c15:dlblFieldTable>
                  <c15:showDataLabelsRange val="0"/>
                </c:ext>
                <c:ext xmlns:c16="http://schemas.microsoft.com/office/drawing/2014/chart" uri="{C3380CC4-5D6E-409C-BE32-E72D297353CC}">
                  <c16:uniqueId val="{0000000B-258F-4344-833B-9D589FACFE2B}"/>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{F24E0AD9-0E79-475A-AD38-1FA5B122670B}</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258F-4344-833B-9D589FACFE2B}"/>
                </c:ext>
              </c:extLst>
            </c:dLbl>
            <c:dLbl>
              <c:idx val="13"/>
              <c:tx>
                <c:strRef>
                  <c:f>Daten_Diagramme!$D$27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{67D69E6B-E87B-485C-9440-2203E9EF8C6A}</c15:txfldGUID>
                      <c15:f>Daten_Diagramme!$D$27</c15:f>
                      <c15:dlblFieldTableCache>
                        <c:ptCount val="1"/>
                        <c:pt idx="0">
                          <c:v>-2.7</c:v>
                        </c:pt>
                      </c15:dlblFieldTableCache>
                    </c15:dlblFTEntry>
                  </c15:dlblFieldTable>
                  <c15:showDataLabelsRange val="0"/>
                </c:ext>
                <c:ext xmlns:c16="http://schemas.microsoft.com/office/drawing/2014/chart" uri="{C3380CC4-5D6E-409C-BE32-E72D297353CC}">
                  <c16:uniqueId val="{0000000D-258F-4344-833B-9D589FACFE2B}"/>
                </c:ext>
              </c:extLst>
            </c:dLbl>
            <c:dLbl>
              <c:idx val="14"/>
              <c:tx>
                <c:strRef>
                  <c:f>Daten_Diagramme!$D$28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{A7BCB786-EE01-45FA-AA5D-C7A71B4B604E}</c15:txfldGUID>
                      <c15:f>Daten_Diagramme!$D$28</c15:f>
                      <c15:dlblFieldTableCache>
                        <c:ptCount val="1"/>
                        <c:pt idx="0">
                          <c:v>6.9</c:v>
                        </c:pt>
                      </c15:dlblFieldTableCache>
                    </c15:dlblFTEntry>
                  </c15:dlblFieldTable>
                  <c15:showDataLabelsRange val="0"/>
                </c:ext>
                <c:ext xmlns:c16="http://schemas.microsoft.com/office/drawing/2014/chart" uri="{C3380CC4-5D6E-409C-BE32-E72D297353CC}">
                  <c16:uniqueId val="{0000000E-258F-4344-833B-9D589FACFE2B}"/>
                </c:ext>
              </c:extLst>
            </c:dLbl>
            <c:dLbl>
              <c:idx val="15"/>
              <c:tx>
                <c:strRef>
                  <c:f>Daten_Diagramme!$D$29</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{DFB45410-697E-45F9-A283-ED4BABEF7714}</c15:txfldGUID>
                      <c15:f>Daten_Diagramme!$D$29</c15:f>
                      <c15:dlblFieldTableCache>
                        <c:ptCount val="1"/>
                        <c:pt idx="0">
                          <c:v>-19.5</c:v>
                        </c:pt>
                      </c15:dlblFieldTableCache>
                    </c15:dlblFTEntry>
                  </c15:dlblFieldTable>
                  <c15:showDataLabelsRange val="0"/>
                </c:ext>
                <c:ext xmlns:c16="http://schemas.microsoft.com/office/drawing/2014/chart" uri="{C3380CC4-5D6E-409C-BE32-E72D297353CC}">
                  <c16:uniqueId val="{0000000F-258F-4344-833B-9D589FACFE2B}"/>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{F54EB5B4-671B-440F-B8CB-27EB8ACCAE48}</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258F-4344-833B-9D589FACFE2B}"/>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{D4B81A02-C71B-4C89-BD65-72FC7860C90E}</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258F-4344-833B-9D589FACFE2B}"/>
                </c:ext>
              </c:extLst>
            </c:dLbl>
            <c:dLbl>
              <c:idx val="18"/>
              <c:tx>
                <c:strRef>
                  <c:f>Daten_Diagramme!$D$32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{F1D65FB6-4A6E-4ED0-972D-C3BF329E9FFA}</c15:txfldGUID>
                      <c15:f>Daten_Diagramme!$D$32</c15:f>
                      <c15:dlblFieldTableCache>
                        <c:ptCount val="1"/>
                        <c:pt idx="0">
                          <c:v>1.3</c:v>
                        </c:pt>
                      </c15:dlblFieldTableCache>
                    </c15:dlblFTEntry>
                  </c15:dlblFieldTable>
                  <c15:showDataLabelsRange val="0"/>
                </c:ext>
                <c:ext xmlns:c16="http://schemas.microsoft.com/office/drawing/2014/chart" uri="{C3380CC4-5D6E-409C-BE32-E72D297353CC}">
                  <c16:uniqueId val="{00000012-258F-4344-833B-9D589FACFE2B}"/>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{D9B1BBB7-FDE1-4998-B586-81B76F2C4D37}</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258F-4344-833B-9D589FACFE2B}"/>
                </c:ext>
              </c:extLst>
            </c:dLbl>
            <c:dLbl>
              <c:idx val="20"/>
              <c:tx>
                <c:strRef>
                  <c:f>Daten_Diagramme!$D$34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{F61AB2CC-3796-4443-920F-AED9BADFFEF5}</c15:txfldGUID>
                      <c15:f>Daten_Diagramme!$D$34</c15:f>
                      <c15:dlblFieldTableCache>
                        <c:ptCount val="1"/>
                        <c:pt idx="0">
                          <c:v>1.3</c:v>
                        </c:pt>
                      </c15:dlblFieldTableCache>
                    </c15:dlblFTEntry>
                  </c15:dlblFieldTable>
                  <c15:showDataLabelsRange val="0"/>
                </c:ext>
                <c:ext xmlns:c16="http://schemas.microsoft.com/office/drawing/2014/chart" uri="{C3380CC4-5D6E-409C-BE32-E72D297353CC}">
                  <c16:uniqueId val="{00000014-258F-4344-833B-9D589FACFE2B}"/>
                </c:ext>
              </c:extLst>
            </c:dLbl>
            <c:dLbl>
              <c:idx val="21"/>
              <c:tx>
                <c:strRef>
                  <c:f>Daten_Diagramme!$D$35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{5E237B9E-64AF-45FD-8A60-9AD7147CFEB7}</c15:txfldGUID>
                      <c15:f>Daten_Diagramme!$D$35</c15:f>
                      <c15:dlblFieldTableCache>
                        <c:ptCount val="1"/>
                      </c15:dlblFieldTableCache>
                    </c15:dlblFTEntry>
                  </c15:dlblFieldTable>
                  <c15:showDataLabelsRange val="0"/>
                </c:ext>
                <c:ext xmlns:c16="http://schemas.microsoft.com/office/drawing/2014/chart" uri="{C3380CC4-5D6E-409C-BE32-E72D297353CC}">
                  <c16:uniqueId val="{00000015-258F-4344-833B-9D589FACFE2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{7BD64C93-B362-4DE9-A294-4E0B0C08ED3C}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58F-4344-833B-9D589FACFE2B}"/>
                </c:ext>
              </c:extLst>
            </c:dLbl>
            <c:dLbl>
              <c:idx val="23"/>
              <c:tx>
                <c:strRef>
                  <c:f>Daten_Diagramme!$D$37</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{92A9050F-E3FF-478A-8599-41733C4B9DBC}</c15:txfldGUID>
                      <c15:f>Daten_Diagramme!$D$37</c15:f>
                      <c15:dlblFieldTableCache>
                        <c:ptCount val="1"/>
                        <c:pt idx="0">
                          <c:v>9.7</c:v>
                        </c:pt>
                      </c15:dlblFieldTableCache>
                    </c15:dlblFTEntry>
                  </c15:dlblFieldTable>
                  <c15:showDataLabelsRange val="0"/>
                </c:ext>
                <c:ext xmlns:c16="http://schemas.microsoft.com/office/drawing/2014/chart" uri="{C3380CC4-5D6E-409C-BE32-E72D297353CC}">
                  <c16:uniqueId val="{00000017-258F-4344-833B-9D589FACFE2B}"/>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{2469C8BD-B5F4-45BA-B545-BA779F7C9C30}</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258F-4344-833B-9D589FACFE2B}"/>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{8B1C0473-592A-4F91-B765-A0CDF1F38B3B}</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258F-4344-833B-9D589FACFE2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{33750FC9-1AC7-4DC4-9A37-C3F467F8EA7F}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58F-4344-833B-9D589FACFE2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{A46FD208-06B7-421E-9BE4-E9780B209A02}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58F-4344-833B-9D589FACFE2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{541E083B-E0FC-4D39-8DAF-0BF19175AAAF}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58F-4344-833B-9D589FACFE2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{E9F50B6E-3AA4-447E-A55D-7F1E4000F6C4}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58F-4344-833B-9D589FACFE2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{15DA44BE-F437-4ADF-8AE6-1DA2803A3C4B}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58F-4344-833B-9D589FACFE2B}"/>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{FD8F8DBE-979E-4977-B8BA-831B9B65AA65}</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258F-4344-833B-9D589FACFE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3.5370059244849233E-2</c:v>
                </c:pt>
                <c:pt idx="1">
                  <c:v>9.7087378640776691</c:v>
                </c:pt>
                <c:pt idx="2">
                  <c:v>2.7649769585253456</c:v>
                </c:pt>
                <c:pt idx="3">
                  <c:v>-0.1737619461337967</c:v>
                </c:pt>
                <c:pt idx="4">
                  <c:v>5.5710306406685235E-2</c:v>
                </c:pt>
                <c:pt idx="5">
                  <c:v>2.4944567627494457E-2</c:v>
                </c:pt>
                <c:pt idx="6">
                  <c:v>-6.19539316918189</c:v>
                </c:pt>
                <c:pt idx="7">
                  <c:v>4.73125201158674</c:v>
                </c:pt>
                <c:pt idx="8">
                  <c:v>-0.67736710351936391</c:v>
                </c:pt>
                <c:pt idx="9">
                  <c:v>2.420774647887324</c:v>
                </c:pt>
                <c:pt idx="10">
                  <c:v>-0.49321824907521578</c:v>
                </c:pt>
                <c:pt idx="11">
                  <c:v>8.5436893203883493</c:v>
                </c:pt>
                <c:pt idx="12">
                  <c:v>-0.9375</c:v>
                </c:pt>
                <c:pt idx="13">
                  <c:v>-2.7351247600767756</c:v>
                </c:pt>
                <c:pt idx="14">
                  <c:v>6.9356872635561162</c:v>
                </c:pt>
                <c:pt idx="15">
                  <c:v>-19.5416164053076</c:v>
                </c:pt>
                <c:pt idx="16">
                  <c:v>-1.8421967327076816</c:v>
                </c:pt>
                <c:pt idx="17">
                  <c:v>2.0640569395017794</c:v>
                </c:pt>
                <c:pt idx="18">
                  <c:v>1.3266998341625207</c:v>
                </c:pt>
                <c:pt idx="19">
                  <c:v>1.2435677530017153</c:v>
                </c:pt>
                <c:pt idx="20">
                  <c:v>1.310483870967742</c:v>
                </c:pt>
                <c:pt idx="21">
                  <c:v>-100</c:v>
                </c:pt>
                <c:pt idx="23">
                  <c:v>9.7087378640776691</c:v>
                </c:pt>
                <c:pt idx="24">
                  <c:v>0.21323960164030462</c:v>
                </c:pt>
                <c:pt idx="25">
                  <c:v>-0.29513819646631834</c:v>
                </c:pt>
              </c:numCache>
            </c:numRef>
          </c:val>
          <c:extLst>
            <c:ext xmlns:c16="http://schemas.microsoft.com/office/drawing/2014/chart" uri="{C3380CC4-5D6E-409C-BE32-E72D297353CC}">
              <c16:uniqueId val="{00000020-258F-4344-833B-9D589FACFE2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{72CBC8DA-E2A2-4A40-8207-A444BEF5EDCF}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58F-4344-833B-9D589FACFE2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{2D60836B-C832-4550-99BF-DD337D8B7D6A}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58F-4344-833B-9D589FACFE2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{52B2B3FC-C0A8-4C42-B9B8-0046890001EC}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58F-4344-833B-9D589FACFE2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{0BB340AD-7B8A-4A02-B6B1-45082D6C5C7E}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58F-4344-833B-9D589FACFE2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{176954DA-BC82-46BF-AF5C-5C6E59BBACDC}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58F-4344-833B-9D589FACFE2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{B832994B-54AE-4447-B54C-B4A4EB673780}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58F-4344-833B-9D589FACFE2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{67BD06EF-0571-42CB-BC6C-32029CC0F274}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58F-4344-833B-9D589FACFE2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{E1BF1554-791C-4A1B-B211-C2F5FB3E4A90}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58F-4344-833B-9D589FACFE2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{F53621EF-5297-40AB-9492-B284C8F5543E}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58F-4344-833B-9D589FACFE2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{5104EAF9-D196-46BA-8133-9D27E467642A}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58F-4344-833B-9D589FACFE2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{1F365E06-E79F-4554-B152-2CBA9F4CD20B}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58F-4344-833B-9D589FACFE2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{0C8225EA-9EF2-40D5-8532-857B072ABEB3}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58F-4344-833B-9D589FACFE2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{FF63671F-555A-4CE0-9CA0-DBD9B535D738}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58F-4344-833B-9D589FACFE2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{EE879AD3-AFC1-4A6E-B75A-95493B99A203}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58F-4344-833B-9D589FACFE2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{7E679D37-168A-4FFE-9875-8EB9C9A316A5}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58F-4344-833B-9D589FACFE2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{ACB7C87B-EF52-41F6-BA6E-BE6A21E61BBA}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58F-4344-833B-9D589FACFE2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{B16297A5-B4A0-4AD0-9B00-168F063353AB}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58F-4344-833B-9D589FACFE2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{47C8AF98-69A7-4190-9AAE-5E7319F0E770}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58F-4344-833B-9D589FACFE2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{21908638-FB83-4707-98F6-DB6A6578F168}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58F-4344-833B-9D589FACFE2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{17CEF7D6-525F-4895-8698-60FD23CDA284}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58F-4344-833B-9D589FACFE2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{8460515B-801B-4D4E-A38C-D7C5C18A8F31}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58F-4344-833B-9D589FACFE2B}"/>
                </c:ext>
              </c:extLst>
            </c:dLbl>
            <c:dLbl>
              <c:idx val="21"/>
              <c:tx>
                <c:strRef>
                  <c:f>Daten_Diagramme!$F$35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{9515885D-248D-447B-9DAC-9B7D920C0EF3}</c15:txfldGUID>
                      <c15:f>Daten_Diagramme!$F$35</c15:f>
                      <c15:dlblFieldTableCache>
                        <c:ptCount val="1"/>
                        <c:pt idx="0">
                          <c:v>&lt; -50</c:v>
                        </c:pt>
                      </c15:dlblFieldTableCache>
                    </c15:dlblFTEntry>
                  </c15:dlblFieldTable>
                  <c15:showDataLabelsRange val="0"/>
                </c:ext>
                <c:ext xmlns:c16="http://schemas.microsoft.com/office/drawing/2014/chart" uri="{C3380CC4-5D6E-409C-BE32-E72D297353CC}">
                  <c16:uniqueId val="{00000036-258F-4344-833B-9D589FACFE2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{AB5EA5D1-1F0D-42FD-A19E-9F2ADB79774C}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58F-4344-833B-9D589FACFE2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{18A9346D-1694-4588-84BA-E76EF46E2149}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58F-4344-833B-9D589FACFE2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{58D1CBC7-FC5F-46F7-88C7-E0CC377EADFF}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58F-4344-833B-9D589FACFE2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{E364C2EF-5B25-4841-813A-626018FB1B5E}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58F-4344-833B-9D589FACFE2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{F9FD6333-717F-4752-9CEC-4B133B0A977D}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58F-4344-833B-9D589FACFE2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{AA015857-3452-4BED-94BF-9B2ADF1B8FDB}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58F-4344-833B-9D589FACFE2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{DDB73E68-D2D7-407C-BD9D-5A195D73C7BA}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58F-4344-833B-9D589FACFE2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{7589DD66-2965-4947-945E-668C22A428E0}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58F-4344-833B-9D589FACFE2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{4384561B-FE61-4F93-86F1-501199126915}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58F-4344-833B-9D589FACFE2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{64E7493B-3A4E-49D0-BE2A-0BD811FCD1AC}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58F-4344-833B-9D589FACFE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58F-4344-833B-9D589FACFE2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58F-4344-833B-9D589FACFE2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{31641F03-4F5B-4BA9-A2B1-534E84EF477C}</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C6BA-4CA3-9DAC-4E51B3F5B8DA}"/>
                </c:ext>
              </c:extLst>
            </c:dLbl>
            <c:dLbl>
              <c:idx val="1"/>
              <c:tx>
                <c:strRef>
                  <c:f>Daten_Diagramme!$E$15</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{F09B13A4-1155-4DD4-933D-CDF30901366F}</c15:txfldGUID>
                      <c15:f>Daten_Diagramme!$E$15</c15:f>
                      <c15:dlblFieldTableCache>
                        <c:ptCount val="1"/>
                        <c:pt idx="0">
                          <c:v>11.5</c:v>
                        </c:pt>
                      </c15:dlblFieldTableCache>
                    </c15:dlblFTEntry>
                  </c15:dlblFieldTable>
                  <c15:showDataLabelsRange val="0"/>
                </c:ext>
                <c:ext xmlns:c16="http://schemas.microsoft.com/office/drawing/2014/chart" uri="{C3380CC4-5D6E-409C-BE32-E72D297353CC}">
                  <c16:uniqueId val="{00000001-C6BA-4CA3-9DAC-4E51B3F5B8DA}"/>
                </c:ext>
              </c:extLst>
            </c:dLbl>
            <c:dLbl>
              <c:idx val="2"/>
              <c:tx>
                <c:strRef>
                  <c:f>Daten_Diagramme!$E$16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{001ED29E-6497-4021-932B-61701480CB71}</c15:txfldGUID>
                      <c15:f>Daten_Diagramme!$E$16</c15:f>
                      <c15:dlblFieldTableCache>
                        <c:ptCount val="1"/>
                        <c:pt idx="0">
                          <c:v>3.4</c:v>
                        </c:pt>
                      </c15:dlblFieldTableCache>
                    </c15:dlblFTEntry>
                  </c15:dlblFieldTable>
                  <c15:showDataLabelsRange val="0"/>
                </c:ext>
                <c:ext xmlns:c16="http://schemas.microsoft.com/office/drawing/2014/chart" uri="{C3380CC4-5D6E-409C-BE32-E72D297353CC}">
                  <c16:uniqueId val="{00000002-C6BA-4CA3-9DAC-4E51B3F5B8DA}"/>
                </c:ext>
              </c:extLst>
            </c:dLbl>
            <c:dLbl>
              <c:idx val="3"/>
              <c:tx>
                <c:strRef>
                  <c:f>Daten_Diagramme!$E$17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{B1020006-1258-4112-9FCE-92A51506DDCF}</c15:txfldGUID>
                      <c15:f>Daten_Diagramme!$E$17</c15:f>
                      <c15:dlblFieldTableCache>
                        <c:ptCount val="1"/>
                        <c:pt idx="0">
                          <c:v>-6.8</c:v>
                        </c:pt>
                      </c15:dlblFieldTableCache>
                    </c15:dlblFTEntry>
                  </c15:dlblFieldTable>
                  <c15:showDataLabelsRange val="0"/>
                </c:ext>
                <c:ext xmlns:c16="http://schemas.microsoft.com/office/drawing/2014/chart" uri="{C3380CC4-5D6E-409C-BE32-E72D297353CC}">
                  <c16:uniqueId val="{00000003-C6BA-4CA3-9DAC-4E51B3F5B8DA}"/>
                </c:ext>
              </c:extLst>
            </c:dLbl>
            <c:dLbl>
              <c:idx val="4"/>
              <c:tx>
                <c:strRef>
                  <c:f>Daten_Diagramme!$E$18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{A98CE9D7-F453-4BFA-A32B-A819B4C30A34}</c15:txfldGUID>
                      <c15:f>Daten_Diagramme!$E$18</c15:f>
                      <c15:dlblFieldTableCache>
                        <c:ptCount val="1"/>
                        <c:pt idx="0">
                          <c:v>2.9</c:v>
                        </c:pt>
                      </c15:dlblFieldTableCache>
                    </c15:dlblFTEntry>
                  </c15:dlblFieldTable>
                  <c15:showDataLabelsRange val="0"/>
                </c:ext>
                <c:ext xmlns:c16="http://schemas.microsoft.com/office/drawing/2014/chart" uri="{C3380CC4-5D6E-409C-BE32-E72D297353CC}">
                  <c16:uniqueId val="{00000004-C6BA-4CA3-9DAC-4E51B3F5B8DA}"/>
                </c:ext>
              </c:extLst>
            </c:dLbl>
            <c:dLbl>
              <c:idx val="5"/>
              <c:tx>
                <c:strRef>
                  <c:f>Daten_Diagramme!$E$19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{6D94634D-8FEC-4887-B3A2-5EC9D6F17C2E}</c15:txfldGUID>
                      <c15:f>Daten_Diagramme!$E$19</c15:f>
                      <c15:dlblFieldTableCache>
                        <c:ptCount val="1"/>
                        <c:pt idx="0">
                          <c:v>-7.9</c:v>
                        </c:pt>
                      </c15:dlblFieldTableCache>
                    </c15:dlblFTEntry>
                  </c15:dlblFieldTable>
                  <c15:showDataLabelsRange val="0"/>
                </c:ext>
                <c:ext xmlns:c16="http://schemas.microsoft.com/office/drawing/2014/chart" uri="{C3380CC4-5D6E-409C-BE32-E72D297353CC}">
                  <c16:uniqueId val="{00000005-C6BA-4CA3-9DAC-4E51B3F5B8DA}"/>
                </c:ext>
              </c:extLst>
            </c:dLbl>
            <c:dLbl>
              <c:idx val="6"/>
              <c:tx>
                <c:strRef>
                  <c:f>Daten_Diagramme!$E$20</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{B4272B9D-6F64-431D-9772-C2875177F5A7}</c15:txfldGUID>
                      <c15:f>Daten_Diagramme!$E$20</c15:f>
                      <c15:dlblFieldTableCache>
                        <c:ptCount val="1"/>
                        <c:pt idx="0">
                          <c:v>-14.7</c:v>
                        </c:pt>
                      </c15:dlblFieldTableCache>
                    </c15:dlblFTEntry>
                  </c15:dlblFieldTable>
                  <c15:showDataLabelsRange val="0"/>
                </c:ext>
                <c:ext xmlns:c16="http://schemas.microsoft.com/office/drawing/2014/chart" uri="{C3380CC4-5D6E-409C-BE32-E72D297353CC}">
                  <c16:uniqueId val="{00000006-C6BA-4CA3-9DAC-4E51B3F5B8DA}"/>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{187ABAE6-B54B-4E29-ABF0-229F4FF9E579}</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C6BA-4CA3-9DAC-4E51B3F5B8DA}"/>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{188106E2-580F-4725-A316-DDF99FA4B7CD}</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C6BA-4CA3-9DAC-4E51B3F5B8DA}"/>
                </c:ext>
              </c:extLst>
            </c:dLbl>
            <c:dLbl>
              <c:idx val="9"/>
              <c:tx>
                <c:strRef>
                  <c:f>Daten_Diagramme!$E$23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{3B152DAF-1039-4356-B614-981C0607E986}</c15:txfldGUID>
                      <c15:f>Daten_Diagramme!$E$23</c15:f>
                      <c15:dlblFieldTableCache>
                        <c:ptCount val="1"/>
                        <c:pt idx="0">
                          <c:v>0.7</c:v>
                        </c:pt>
                      </c15:dlblFieldTableCache>
                    </c15:dlblFTEntry>
                  </c15:dlblFieldTable>
                  <c15:showDataLabelsRange val="0"/>
                </c:ext>
                <c:ext xmlns:c16="http://schemas.microsoft.com/office/drawing/2014/chart" uri="{C3380CC4-5D6E-409C-BE32-E72D297353CC}">
                  <c16:uniqueId val="{00000009-C6BA-4CA3-9DAC-4E51B3F5B8DA}"/>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{B5E3C437-D5DB-4AB6-BDB3-F91F7B3980A4}</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C6BA-4CA3-9DAC-4E51B3F5B8DA}"/>
                </c:ext>
              </c:extLst>
            </c:dLbl>
            <c:dLbl>
              <c:idx val="11"/>
              <c:tx>
                <c:strRef>
                  <c:f>Daten_Diagramme!$E$25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{96FC9BB0-7B90-4CF2-9882-74DA60D473F7}</c15:txfldGUID>
                      <c15:f>Daten_Diagramme!$E$25</c15:f>
                      <c15:dlblFieldTableCache>
                        <c:ptCount val="1"/>
                        <c:pt idx="0">
                          <c:v>-0.7</c:v>
                        </c:pt>
                      </c15:dlblFieldTableCache>
                    </c15:dlblFTEntry>
                  </c15:dlblFieldTable>
                  <c15:showDataLabelsRange val="0"/>
                </c:ext>
                <c:ext xmlns:c16="http://schemas.microsoft.com/office/drawing/2014/chart" uri="{C3380CC4-5D6E-409C-BE32-E72D297353CC}">
                  <c16:uniqueId val="{0000000B-C6BA-4CA3-9DAC-4E51B3F5B8DA}"/>
                </c:ext>
              </c:extLst>
            </c:dLbl>
            <c:dLbl>
              <c:idx val="12"/>
              <c:tx>
                <c:strRef>
                  <c:f>Daten_Diagramme!$E$26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{FFA61C5A-A2B1-4E45-AB07-7B49A7B14695}</c15:txfldGUID>
                      <c15:f>Daten_Diagramme!$E$26</c15:f>
                      <c15:dlblFieldTableCache>
                        <c:ptCount val="1"/>
                        <c:pt idx="0">
                          <c:v>-4.2</c:v>
                        </c:pt>
                      </c15:dlblFieldTableCache>
                    </c15:dlblFTEntry>
                  </c15:dlblFieldTable>
                  <c15:showDataLabelsRange val="0"/>
                </c:ext>
                <c:ext xmlns:c16="http://schemas.microsoft.com/office/drawing/2014/chart" uri="{C3380CC4-5D6E-409C-BE32-E72D297353CC}">
                  <c16:uniqueId val="{0000000C-C6BA-4CA3-9DAC-4E51B3F5B8DA}"/>
                </c:ext>
              </c:extLst>
            </c:dLbl>
            <c:dLbl>
              <c:idx val="13"/>
              <c:tx>
                <c:strRef>
                  <c:f>Daten_Diagramme!$E$27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{5F72035F-1B0E-4077-9E52-37A1752A599E}</c15:txfldGUID>
                      <c15:f>Daten_Diagramme!$E$27</c15:f>
                      <c15:dlblFieldTableCache>
                        <c:ptCount val="1"/>
                        <c:pt idx="0">
                          <c:v>-3.7</c:v>
                        </c:pt>
                      </c15:dlblFieldTableCache>
                    </c15:dlblFTEntry>
                  </c15:dlblFieldTable>
                  <c15:showDataLabelsRange val="0"/>
                </c:ext>
                <c:ext xmlns:c16="http://schemas.microsoft.com/office/drawing/2014/chart" uri="{C3380CC4-5D6E-409C-BE32-E72D297353CC}">
                  <c16:uniqueId val="{0000000D-C6BA-4CA3-9DAC-4E51B3F5B8DA}"/>
                </c:ext>
              </c:extLst>
            </c:dLbl>
            <c:dLbl>
              <c:idx val="14"/>
              <c:tx>
                <c:strRef>
                  <c:f>Daten_Diagramme!$E$28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{88FD10BA-21DC-4113-8367-0B95CF518C43}</c15:txfldGUID>
                      <c15:f>Daten_Diagramme!$E$28</c15:f>
                      <c15:dlblFieldTableCache>
                        <c:ptCount val="1"/>
                        <c:pt idx="0">
                          <c:v>-4.0</c:v>
                        </c:pt>
                      </c15:dlblFieldTableCache>
                    </c15:dlblFTEntry>
                  </c15:dlblFieldTable>
                  <c15:showDataLabelsRange val="0"/>
                </c:ext>
                <c:ext xmlns:c16="http://schemas.microsoft.com/office/drawing/2014/chart" uri="{C3380CC4-5D6E-409C-BE32-E72D297353CC}">
                  <c16:uniqueId val="{0000000E-C6BA-4CA3-9DAC-4E51B3F5B8DA}"/>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{3B2D3624-89C8-47D5-ABA0-6A7BCC05C204}</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C6BA-4CA3-9DAC-4E51B3F5B8DA}"/>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{D19299F4-00AB-4D30-A3ED-6AFE106BFE53}</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C6BA-4CA3-9DAC-4E51B3F5B8DA}"/>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{00BF0B25-C7DB-45FD-8727-4CF7E8807CCA}</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C6BA-4CA3-9DAC-4E51B3F5B8DA}"/>
                </c:ext>
              </c:extLst>
            </c:dLbl>
            <c:dLbl>
              <c:idx val="18"/>
              <c:tx>
                <c:strRef>
                  <c:f>Daten_Diagramme!$E$32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{C057AEA8-FA32-4C22-9E33-04571B844E49}</c15:txfldGUID>
                      <c15:f>Daten_Diagramme!$E$32</c15:f>
                      <c15:dlblFieldTableCache>
                        <c:ptCount val="1"/>
                        <c:pt idx="0">
                          <c:v>1.3</c:v>
                        </c:pt>
                      </c15:dlblFieldTableCache>
                    </c15:dlblFTEntry>
                  </c15:dlblFieldTable>
                  <c15:showDataLabelsRange val="0"/>
                </c:ext>
                <c:ext xmlns:c16="http://schemas.microsoft.com/office/drawing/2014/chart" uri="{C3380CC4-5D6E-409C-BE32-E72D297353CC}">
                  <c16:uniqueId val="{00000012-C6BA-4CA3-9DAC-4E51B3F5B8DA}"/>
                </c:ext>
              </c:extLst>
            </c:dLbl>
            <c:dLbl>
              <c:idx val="19"/>
              <c:tx>
                <c:strRef>
                  <c:f>Daten_Diagramme!$E$33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{7CA0C879-5F85-4BAA-B4B7-00C6F22FC3E2}</c15:txfldGUID>
                      <c15:f>Daten_Diagramme!$E$33</c15:f>
                      <c15:dlblFieldTableCache>
                        <c:ptCount val="1"/>
                        <c:pt idx="0">
                          <c:v>-1.6</c:v>
                        </c:pt>
                      </c15:dlblFieldTableCache>
                    </c15:dlblFTEntry>
                  </c15:dlblFieldTable>
                  <c15:showDataLabelsRange val="0"/>
                </c:ext>
                <c:ext xmlns:c16="http://schemas.microsoft.com/office/drawing/2014/chart" uri="{C3380CC4-5D6E-409C-BE32-E72D297353CC}">
                  <c16:uniqueId val="{00000013-C6BA-4CA3-9DAC-4E51B3F5B8DA}"/>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{0300FB12-E5EA-47AB-93D4-D48C66F766C1}</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C6BA-4CA3-9DAC-4E51B3F5B8D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{35E8FF10-AC59-4C1C-8269-0498B86D5D85}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6BA-4CA3-9DAC-4E51B3F5B8D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{F3189A49-8D11-452E-8B23-2506802E72E3}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6BA-4CA3-9DAC-4E51B3F5B8DA}"/>
                </c:ext>
              </c:extLst>
            </c:dLbl>
            <c:dLbl>
              <c:idx val="23"/>
              <c:tx>
                <c:strRef>
                  <c:f>Daten_Diagramme!$E$37</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{C8CFB9A8-183F-4BD8-94F8-EC731D99399F}</c15:txfldGUID>
                      <c15:f>Daten_Diagramme!$E$37</c15:f>
                      <c15:dlblFieldTableCache>
                        <c:ptCount val="1"/>
                        <c:pt idx="0">
                          <c:v>11.5</c:v>
                        </c:pt>
                      </c15:dlblFieldTableCache>
                    </c15:dlblFTEntry>
                  </c15:dlblFieldTable>
                  <c15:showDataLabelsRange val="0"/>
                </c:ext>
                <c:ext xmlns:c16="http://schemas.microsoft.com/office/drawing/2014/chart" uri="{C3380CC4-5D6E-409C-BE32-E72D297353CC}">
                  <c16:uniqueId val="{00000017-C6BA-4CA3-9DAC-4E51B3F5B8DA}"/>
                </c:ext>
              </c:extLst>
            </c:dLbl>
            <c:dLbl>
              <c:idx val="24"/>
              <c:tx>
                <c:strRef>
                  <c:f>Daten_Diagramme!$E$38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{4B8CE916-74CE-4525-991C-A05ECC65FCE9}</c15:txfldGUID>
                      <c15:f>Daten_Diagramme!$E$38</c15:f>
                      <c15:dlblFieldTableCache>
                        <c:ptCount val="1"/>
                        <c:pt idx="0">
                          <c:v>-5.3</c:v>
                        </c:pt>
                      </c15:dlblFieldTableCache>
                    </c15:dlblFTEntry>
                  </c15:dlblFieldTable>
                  <c15:showDataLabelsRange val="0"/>
                </c:ext>
                <c:ext xmlns:c16="http://schemas.microsoft.com/office/drawing/2014/chart" uri="{C3380CC4-5D6E-409C-BE32-E72D297353CC}">
                  <c16:uniqueId val="{00000018-C6BA-4CA3-9DAC-4E51B3F5B8DA}"/>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{6400DDFE-0D00-4592-9095-2FC4D923D3A1}</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C6BA-4CA3-9DAC-4E51B3F5B8D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{32C8DC56-0228-4B59-9CB4-AF3FB7A2AB65}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6BA-4CA3-9DAC-4E51B3F5B8D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{C0F9823D-08EC-4133-967A-40337BDBC3DA}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6BA-4CA3-9DAC-4E51B3F5B8D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{4741FA02-30A2-4D5E-AE97-B647CC744D2F}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6BA-4CA3-9DAC-4E51B3F5B8D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{2218A0EA-27BF-4694-86F3-E1E1049C0A84}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6BA-4CA3-9DAC-4E51B3F5B8D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{7DA2AA32-287D-452C-84C8-8EFBB731253C}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6BA-4CA3-9DAC-4E51B3F5B8DA}"/>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{2A0695EE-4994-451B-BF2E-23B8C6FD4B2C}</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C6BA-4CA3-9DAC-4E51B3F5B8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-2.8412911903160727</c:v>
                </c:pt>
                <c:pt idx="1">
                  <c:v>11.486486486486486</c:v>
                </c:pt>
                <c:pt idx="2">
                  <c:v>3.3898305084745761</c:v>
                </c:pt>
                <c:pt idx="3">
                  <c:v>-6.7590987868284227</c:v>
                </c:pt>
                <c:pt idx="4">
                  <c:v>2.861952861952862</c:v>
                </c:pt>
                <c:pt idx="5">
                  <c:v>-7.921102066374452</c:v>
                </c:pt>
                <c:pt idx="6">
                  <c:v>-14.741035856573705</c:v>
                </c:pt>
                <c:pt idx="7">
                  <c:v>1.0332950631458093</c:v>
                </c:pt>
                <c:pt idx="8">
                  <c:v>1.2272727272727273</c:v>
                </c:pt>
                <c:pt idx="9">
                  <c:v>0.6972111553784861</c:v>
                </c:pt>
                <c:pt idx="10">
                  <c:v>-9.3519882179675999</c:v>
                </c:pt>
                <c:pt idx="11">
                  <c:v>-0.69930069930069927</c:v>
                </c:pt>
                <c:pt idx="12">
                  <c:v>-4.2056074766355138</c:v>
                </c:pt>
                <c:pt idx="13">
                  <c:v>-3.7047052460789618</c:v>
                </c:pt>
                <c:pt idx="14">
                  <c:v>-4.0345821325648412</c:v>
                </c:pt>
                <c:pt idx="15">
                  <c:v>62.5</c:v>
                </c:pt>
                <c:pt idx="16">
                  <c:v>2.3622047244094486</c:v>
                </c:pt>
                <c:pt idx="17">
                  <c:v>-0.37174721189591076</c:v>
                </c:pt>
                <c:pt idx="18">
                  <c:v>1.2987012987012987</c:v>
                </c:pt>
                <c:pt idx="19">
                  <c:v>-1.6233766233766234</c:v>
                </c:pt>
                <c:pt idx="20">
                  <c:v>-2.42914979757085</c:v>
                </c:pt>
                <c:pt idx="21">
                  <c:v>0</c:v>
                </c:pt>
                <c:pt idx="23">
                  <c:v>11.486486486486486</c:v>
                </c:pt>
                <c:pt idx="24">
                  <c:v>-5.2726906822298245</c:v>
                </c:pt>
                <c:pt idx="25">
                  <c:v>-2.058615541761609</c:v>
                </c:pt>
              </c:numCache>
            </c:numRef>
          </c:val>
          <c:extLst>
            <c:ext xmlns:c16="http://schemas.microsoft.com/office/drawing/2014/chart" uri="{C3380CC4-5D6E-409C-BE32-E72D297353CC}">
              <c16:uniqueId val="{00000020-C6BA-4CA3-9DAC-4E51B3F5B8D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{69C42294-DECA-4CEE-8B5F-42D904F19429}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6BA-4CA3-9DAC-4E51B3F5B8D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{35B81F69-5433-4123-8FBE-E6333B67D6A1}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6BA-4CA3-9DAC-4E51B3F5B8D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{CAA454B4-A59C-42A0-B4A2-58706587741D}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6BA-4CA3-9DAC-4E51B3F5B8D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{1D1D5E7C-696B-4498-B2B0-98718E4D4F9C}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6BA-4CA3-9DAC-4E51B3F5B8D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{8454BEAE-75EE-477C-9CCF-B89F618D4379}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6BA-4CA3-9DAC-4E51B3F5B8D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{FC1F355B-FFCC-408D-8F79-CCC75D687AE4}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6BA-4CA3-9DAC-4E51B3F5B8D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{C5867118-18FE-466D-8002-B983140839C9}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6BA-4CA3-9DAC-4E51B3F5B8D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{F5796E77-3543-4F5E-AA70-1B9B619EC28B}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6BA-4CA3-9DAC-4E51B3F5B8D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{2FEF1A4F-1C41-447D-85D1-2156802434AF}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6BA-4CA3-9DAC-4E51B3F5B8D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{4852D9B1-57FB-4EB9-A934-A682CADF5535}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6BA-4CA3-9DAC-4E51B3F5B8D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{816181C9-9B2A-40F2-8198-EEBABFA8CDEC}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6BA-4CA3-9DAC-4E51B3F5B8D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{C27C3099-D0D4-42FF-B4F6-AA16572DB1FD}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6BA-4CA3-9DAC-4E51B3F5B8D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{298EB88A-1986-4694-B6D4-FDF8CD26AE4F}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6BA-4CA3-9DAC-4E51B3F5B8D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{4F4205C7-E825-4190-B66E-1ACC0F259121}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6BA-4CA3-9DAC-4E51B3F5B8D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{FA310242-AABC-4DB9-AEAD-33299C99583F}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6BA-4CA3-9DAC-4E51B3F5B8DA}"/>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{19DFB3CC-8102-4CC8-A59A-5E4380CA9BD8}</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C6BA-4CA3-9DAC-4E51B3F5B8D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{149321B3-4E0A-4438-AFE3-3579110438A0}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6BA-4CA3-9DAC-4E51B3F5B8D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{A5F150F4-E86C-47D4-B66A-1AD15B9DB979}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6BA-4CA3-9DAC-4E51B3F5B8D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{4EF0328B-7600-41C9-9437-742C4DF5AA42}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6BA-4CA3-9DAC-4E51B3F5B8D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{EA96611E-10FB-47E4-A363-4F9F20A83276}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6BA-4CA3-9DAC-4E51B3F5B8D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{3BFC6EC7-B5DA-4C1F-9AF1-52D47D3E8343}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6BA-4CA3-9DAC-4E51B3F5B8D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{8CAF9132-264D-4865-8A41-E0A7230BE277}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6BA-4CA3-9DAC-4E51B3F5B8D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{948755F2-224F-49F5-9E2D-B30EC1B6D71C}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6BA-4CA3-9DAC-4E51B3F5B8D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{DF6FEDCB-F82B-413A-A566-A52FFD8E71BA}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6BA-4CA3-9DAC-4E51B3F5B8D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{25DFAACE-C350-4057-BF46-C84CC141C752}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6BA-4CA3-9DAC-4E51B3F5B8D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{B7689159-9E2D-41C9-99DB-38BAE7836CAB}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6BA-4CA3-9DAC-4E51B3F5B8D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{53C695BC-AEAA-4DCA-B52E-0DDFAD6CF8BF}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6BA-4CA3-9DAC-4E51B3F5B8D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{14DEAEBD-2808-4E72-9CA7-D6E352F37C17}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6BA-4CA3-9DAC-4E51B3F5B8D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{32F8232D-5F6D-4485-BBC3-E9E4A0A89419}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6BA-4CA3-9DAC-4E51B3F5B8D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{3FC32EE2-E0E7-41FF-A38B-3EF47360D49F}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6BA-4CA3-9DAC-4E51B3F5B8D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{0086C7E4-80F9-4DAA-AFC7-69941D460D6D}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6BA-4CA3-9DAC-4E51B3F5B8D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{AB653E95-4A25-4C81-965F-CBAA198BB768}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6BA-4CA3-9DAC-4E51B3F5B8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6BA-4CA3-9DAC-4E51B3F5B8D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6BA-4CA3-9DAC-4E51B3F5B8D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{5CBC3DC7-AA01-437B-B62B-B25F61A5BCD7}</c15:txfldGUID>
                      <c15:f>Diagramm!$I$46</c15:f>
                      <c15:dlblFieldTableCache>
                        <c:ptCount val="1"/>
                      </c15:dlblFieldTableCache>
                    </c15:dlblFTEntry>
                  </c15:dlblFieldTable>
                  <c15:showDataLabelsRange val="0"/>
                </c:ext>
                <c:ext xmlns:c16="http://schemas.microsoft.com/office/drawing/2014/chart" uri="{C3380CC4-5D6E-409C-BE32-E72D297353CC}">
                  <c16:uniqueId val="{00000000-5374-4509-ACD0-52AA3B3AB76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{AD155438-075E-4E6B-9B5E-E5AB3F0C5E2E}</c15:txfldGUID>
                      <c15:f>Diagramm!$I$47</c15:f>
                      <c15:dlblFieldTableCache>
                        <c:ptCount val="1"/>
                      </c15:dlblFieldTableCache>
                    </c15:dlblFTEntry>
                  </c15:dlblFieldTable>
                  <c15:showDataLabelsRange val="0"/>
                </c:ext>
                <c:ext xmlns:c16="http://schemas.microsoft.com/office/drawing/2014/chart" uri="{C3380CC4-5D6E-409C-BE32-E72D297353CC}">
                  <c16:uniqueId val="{00000001-5374-4509-ACD0-52AA3B3AB76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{B197D204-5F70-463F-B6AC-6D473EC06384}</c15:txfldGUID>
                      <c15:f>Diagramm!$I$48</c15:f>
                      <c15:dlblFieldTableCache>
                        <c:ptCount val="1"/>
                      </c15:dlblFieldTableCache>
                    </c15:dlblFTEntry>
                  </c15:dlblFieldTable>
                  <c15:showDataLabelsRange val="0"/>
                </c:ext>
                <c:ext xmlns:c16="http://schemas.microsoft.com/office/drawing/2014/chart" uri="{C3380CC4-5D6E-409C-BE32-E72D297353CC}">
                  <c16:uniqueId val="{00000002-5374-4509-ACD0-52AA3B3AB76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{30C6797E-D8FD-428F-879C-99EC60DE387B}</c15:txfldGUID>
                      <c15:f>Diagramm!$I$49</c15:f>
                      <c15:dlblFieldTableCache>
                        <c:ptCount val="1"/>
                      </c15:dlblFieldTableCache>
                    </c15:dlblFTEntry>
                  </c15:dlblFieldTable>
                  <c15:showDataLabelsRange val="0"/>
                </c:ext>
                <c:ext xmlns:c16="http://schemas.microsoft.com/office/drawing/2014/chart" uri="{C3380CC4-5D6E-409C-BE32-E72D297353CC}">
                  <c16:uniqueId val="{00000003-5374-4509-ACD0-52AA3B3AB76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{26AD97BF-F90D-4582-BA28-DAA146B76F3F}</c15:txfldGUID>
                      <c15:f>Diagramm!$I$50</c15:f>
                      <c15:dlblFieldTableCache>
                        <c:ptCount val="1"/>
                      </c15:dlblFieldTableCache>
                    </c15:dlblFTEntry>
                  </c15:dlblFieldTable>
                  <c15:showDataLabelsRange val="0"/>
                </c:ext>
                <c:ext xmlns:c16="http://schemas.microsoft.com/office/drawing/2014/chart" uri="{C3380CC4-5D6E-409C-BE32-E72D297353CC}">
                  <c16:uniqueId val="{00000004-5374-4509-ACD0-52AA3B3AB76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{7D9670E7-A2DD-4851-B8D6-00F6F8660561}</c15:txfldGUID>
                      <c15:f>Diagramm!$I$51</c15:f>
                      <c15:dlblFieldTableCache>
                        <c:ptCount val="1"/>
                      </c15:dlblFieldTableCache>
                    </c15:dlblFTEntry>
                  </c15:dlblFieldTable>
                  <c15:showDataLabelsRange val="0"/>
                </c:ext>
                <c:ext xmlns:c16="http://schemas.microsoft.com/office/drawing/2014/chart" uri="{C3380CC4-5D6E-409C-BE32-E72D297353CC}">
                  <c16:uniqueId val="{00000005-5374-4509-ACD0-52AA3B3AB76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{617C5CFB-AEFD-493E-AEA2-2660EEE5A14C}</c15:txfldGUID>
                      <c15:f>Diagramm!$I$52</c15:f>
                      <c15:dlblFieldTableCache>
                        <c:ptCount val="1"/>
                      </c15:dlblFieldTableCache>
                    </c15:dlblFTEntry>
                  </c15:dlblFieldTable>
                  <c15:showDataLabelsRange val="0"/>
                </c:ext>
                <c:ext xmlns:c16="http://schemas.microsoft.com/office/drawing/2014/chart" uri="{C3380CC4-5D6E-409C-BE32-E72D297353CC}">
                  <c16:uniqueId val="{00000006-5374-4509-ACD0-52AA3B3AB76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{FE7D6EF8-7DCD-4001-BD1C-B19168884BFB}</c15:txfldGUID>
                      <c15:f>Diagramm!$I$53</c15:f>
                      <c15:dlblFieldTableCache>
                        <c:ptCount val="1"/>
                      </c15:dlblFieldTableCache>
                    </c15:dlblFTEntry>
                  </c15:dlblFieldTable>
                  <c15:showDataLabelsRange val="0"/>
                </c:ext>
                <c:ext xmlns:c16="http://schemas.microsoft.com/office/drawing/2014/chart" uri="{C3380CC4-5D6E-409C-BE32-E72D297353CC}">
                  <c16:uniqueId val="{00000007-5374-4509-ACD0-52AA3B3AB76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{9F45D034-BFDD-44E1-9BBE-ABA118F0265B}</c15:txfldGUID>
                      <c15:f>Diagramm!$I$54</c15:f>
                      <c15:dlblFieldTableCache>
                        <c:ptCount val="1"/>
                      </c15:dlblFieldTableCache>
                    </c15:dlblFTEntry>
                  </c15:dlblFieldTable>
                  <c15:showDataLabelsRange val="0"/>
                </c:ext>
                <c:ext xmlns:c16="http://schemas.microsoft.com/office/drawing/2014/chart" uri="{C3380CC4-5D6E-409C-BE32-E72D297353CC}">
                  <c16:uniqueId val="{00000008-5374-4509-ACD0-52AA3B3AB76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{64D698CA-A655-4AA3-81CA-B4B19C6A8B4C}</c15:txfldGUID>
                      <c15:f>Diagramm!$I$55</c15:f>
                      <c15:dlblFieldTableCache>
                        <c:ptCount val="1"/>
                      </c15:dlblFieldTableCache>
                    </c15:dlblFTEntry>
                  </c15:dlblFieldTable>
                  <c15:showDataLabelsRange val="0"/>
                </c:ext>
                <c:ext xmlns:c16="http://schemas.microsoft.com/office/drawing/2014/chart" uri="{C3380CC4-5D6E-409C-BE32-E72D297353CC}">
                  <c16:uniqueId val="{00000009-5374-4509-ACD0-52AA3B3AB76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{46B080B7-47CD-4267-904C-6E6E6BC3FF70}</c15:txfldGUID>
                      <c15:f>Diagramm!$I$56</c15:f>
                      <c15:dlblFieldTableCache>
                        <c:ptCount val="1"/>
                      </c15:dlblFieldTableCache>
                    </c15:dlblFTEntry>
                  </c15:dlblFieldTable>
                  <c15:showDataLabelsRange val="0"/>
                </c:ext>
                <c:ext xmlns:c16="http://schemas.microsoft.com/office/drawing/2014/chart" uri="{C3380CC4-5D6E-409C-BE32-E72D297353CC}">
                  <c16:uniqueId val="{0000000A-5374-4509-ACD0-52AA3B3AB76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{B43BD259-5797-4C62-AF98-550260264BFB}</c15:txfldGUID>
                      <c15:f>Diagramm!$I$57</c15:f>
                      <c15:dlblFieldTableCache>
                        <c:ptCount val="1"/>
                      </c15:dlblFieldTableCache>
                    </c15:dlblFTEntry>
                  </c15:dlblFieldTable>
                  <c15:showDataLabelsRange val="0"/>
                </c:ext>
                <c:ext xmlns:c16="http://schemas.microsoft.com/office/drawing/2014/chart" uri="{C3380CC4-5D6E-409C-BE32-E72D297353CC}">
                  <c16:uniqueId val="{0000000B-5374-4509-ACD0-52AA3B3AB76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{5C5D3EA1-69AD-4E4F-9B33-4F131C95A670}</c15:txfldGUID>
                      <c15:f>Diagramm!$I$58</c15:f>
                      <c15:dlblFieldTableCache>
                        <c:ptCount val="1"/>
                      </c15:dlblFieldTableCache>
                    </c15:dlblFTEntry>
                  </c15:dlblFieldTable>
                  <c15:showDataLabelsRange val="0"/>
                </c:ext>
                <c:ext xmlns:c16="http://schemas.microsoft.com/office/drawing/2014/chart" uri="{C3380CC4-5D6E-409C-BE32-E72D297353CC}">
                  <c16:uniqueId val="{0000000C-5374-4509-ACD0-52AA3B3AB76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{A68D4140-5935-47E1-B677-18231217A3D7}</c15:txfldGUID>
                      <c15:f>Diagramm!$I$59</c15:f>
                      <c15:dlblFieldTableCache>
                        <c:ptCount val="1"/>
                      </c15:dlblFieldTableCache>
                    </c15:dlblFTEntry>
                  </c15:dlblFieldTable>
                  <c15:showDataLabelsRange val="0"/>
                </c:ext>
                <c:ext xmlns:c16="http://schemas.microsoft.com/office/drawing/2014/chart" uri="{C3380CC4-5D6E-409C-BE32-E72D297353CC}">
                  <c16:uniqueId val="{0000000D-5374-4509-ACD0-52AA3B3AB76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{B210B3FC-304E-4F43-A118-F34FF2C98F69}</c15:txfldGUID>
                      <c15:f>Diagramm!$I$60</c15:f>
                      <c15:dlblFieldTableCache>
                        <c:ptCount val="1"/>
                      </c15:dlblFieldTableCache>
                    </c15:dlblFTEntry>
                  </c15:dlblFieldTable>
                  <c15:showDataLabelsRange val="0"/>
                </c:ext>
                <c:ext xmlns:c16="http://schemas.microsoft.com/office/drawing/2014/chart" uri="{C3380CC4-5D6E-409C-BE32-E72D297353CC}">
                  <c16:uniqueId val="{0000000E-5374-4509-ACD0-52AA3B3AB76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{ABA354E9-7ADD-4699-AEB3-7AB3603FB5E0}</c15:txfldGUID>
                      <c15:f>Diagramm!$I$61</c15:f>
                      <c15:dlblFieldTableCache>
                        <c:ptCount val="1"/>
                      </c15:dlblFieldTableCache>
                    </c15:dlblFTEntry>
                  </c15:dlblFieldTable>
                  <c15:showDataLabelsRange val="0"/>
                </c:ext>
                <c:ext xmlns:c16="http://schemas.microsoft.com/office/drawing/2014/chart" uri="{C3380CC4-5D6E-409C-BE32-E72D297353CC}">
                  <c16:uniqueId val="{0000000F-5374-4509-ACD0-52AA3B3AB76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{E866F1F2-5210-4A51-BF80-D4AA406791DB}</c15:txfldGUID>
                      <c15:f>Diagramm!$I$62</c15:f>
                      <c15:dlblFieldTableCache>
                        <c:ptCount val="1"/>
                      </c15:dlblFieldTableCache>
                    </c15:dlblFTEntry>
                  </c15:dlblFieldTable>
                  <c15:showDataLabelsRange val="0"/>
                </c:ext>
                <c:ext xmlns:c16="http://schemas.microsoft.com/office/drawing/2014/chart" uri="{C3380CC4-5D6E-409C-BE32-E72D297353CC}">
                  <c16:uniqueId val="{00000010-5374-4509-ACD0-52AA3B3AB76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{88CC30D6-0636-4AAE-8488-D77C03A2F1EC}</c15:txfldGUID>
                      <c15:f>Diagramm!$I$63</c15:f>
                      <c15:dlblFieldTableCache>
                        <c:ptCount val="1"/>
                      </c15:dlblFieldTableCache>
                    </c15:dlblFTEntry>
                  </c15:dlblFieldTable>
                  <c15:showDataLabelsRange val="0"/>
                </c:ext>
                <c:ext xmlns:c16="http://schemas.microsoft.com/office/drawing/2014/chart" uri="{C3380CC4-5D6E-409C-BE32-E72D297353CC}">
                  <c16:uniqueId val="{00000011-5374-4509-ACD0-52AA3B3AB76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{C1DA4F09-EF77-4B08-8F2B-53C5EB16C6C5}</c15:txfldGUID>
                      <c15:f>Diagramm!$I$64</c15:f>
                      <c15:dlblFieldTableCache>
                        <c:ptCount val="1"/>
                      </c15:dlblFieldTableCache>
                    </c15:dlblFTEntry>
                  </c15:dlblFieldTable>
                  <c15:showDataLabelsRange val="0"/>
                </c:ext>
                <c:ext xmlns:c16="http://schemas.microsoft.com/office/drawing/2014/chart" uri="{C3380CC4-5D6E-409C-BE32-E72D297353CC}">
                  <c16:uniqueId val="{00000012-5374-4509-ACD0-52AA3B3AB76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{36CBABB1-2445-458F-9DA5-80A9BCB18769}</c15:txfldGUID>
                      <c15:f>Diagramm!$I$65</c15:f>
                      <c15:dlblFieldTableCache>
                        <c:ptCount val="1"/>
                      </c15:dlblFieldTableCache>
                    </c15:dlblFTEntry>
                  </c15:dlblFieldTable>
                  <c15:showDataLabelsRange val="0"/>
                </c:ext>
                <c:ext xmlns:c16="http://schemas.microsoft.com/office/drawing/2014/chart" uri="{C3380CC4-5D6E-409C-BE32-E72D297353CC}">
                  <c16:uniqueId val="{00000013-5374-4509-ACD0-52AA3B3AB76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{33D70691-6818-4D66-8503-ECE1E19F7FBB}</c15:txfldGUID>
                      <c15:f>Diagramm!$I$66</c15:f>
                      <c15:dlblFieldTableCache>
                        <c:ptCount val="1"/>
                      </c15:dlblFieldTableCache>
                    </c15:dlblFTEntry>
                  </c15:dlblFieldTable>
                  <c15:showDataLabelsRange val="0"/>
                </c:ext>
                <c:ext xmlns:c16="http://schemas.microsoft.com/office/drawing/2014/chart" uri="{C3380CC4-5D6E-409C-BE32-E72D297353CC}">
                  <c16:uniqueId val="{00000014-5374-4509-ACD0-52AA3B3AB76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{B57D0ACA-ED64-4CEF-8ADB-A8474385997F}</c15:txfldGUID>
                      <c15:f>Diagramm!$I$67</c15:f>
                      <c15:dlblFieldTableCache>
                        <c:ptCount val="1"/>
                      </c15:dlblFieldTableCache>
                    </c15:dlblFTEntry>
                  </c15:dlblFieldTable>
                  <c15:showDataLabelsRange val="0"/>
                </c:ext>
                <c:ext xmlns:c16="http://schemas.microsoft.com/office/drawing/2014/chart" uri="{C3380CC4-5D6E-409C-BE32-E72D297353CC}">
                  <c16:uniqueId val="{00000015-5374-4509-ACD0-52AA3B3AB76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374-4509-ACD0-52AA3B3AB76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{997412B3-6E5E-417C-A8D6-5A42D8F4CD40}</c15:txfldGUID>
                      <c15:f>Diagramm!$K$46</c15:f>
                      <c15:dlblFieldTableCache>
                        <c:ptCount val="1"/>
                      </c15:dlblFieldTableCache>
                    </c15:dlblFTEntry>
                  </c15:dlblFieldTable>
                  <c15:showDataLabelsRange val="0"/>
                </c:ext>
                <c:ext xmlns:c16="http://schemas.microsoft.com/office/drawing/2014/chart" uri="{C3380CC4-5D6E-409C-BE32-E72D297353CC}">
                  <c16:uniqueId val="{00000017-5374-4509-ACD0-52AA3B3AB76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{74DC6F37-D9A7-4DF7-9EA5-8F3F524DC8A0}</c15:txfldGUID>
                      <c15:f>Diagramm!$K$47</c15:f>
                      <c15:dlblFieldTableCache>
                        <c:ptCount val="1"/>
                      </c15:dlblFieldTableCache>
                    </c15:dlblFTEntry>
                  </c15:dlblFieldTable>
                  <c15:showDataLabelsRange val="0"/>
                </c:ext>
                <c:ext xmlns:c16="http://schemas.microsoft.com/office/drawing/2014/chart" uri="{C3380CC4-5D6E-409C-BE32-E72D297353CC}">
                  <c16:uniqueId val="{00000018-5374-4509-ACD0-52AA3B3AB76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{632027BA-C297-4A55-95B5-99FD0D6F83A0}</c15:txfldGUID>
                      <c15:f>Diagramm!$K$48</c15:f>
                      <c15:dlblFieldTableCache>
                        <c:ptCount val="1"/>
                      </c15:dlblFieldTableCache>
                    </c15:dlblFTEntry>
                  </c15:dlblFieldTable>
                  <c15:showDataLabelsRange val="0"/>
                </c:ext>
                <c:ext xmlns:c16="http://schemas.microsoft.com/office/drawing/2014/chart" uri="{C3380CC4-5D6E-409C-BE32-E72D297353CC}">
                  <c16:uniqueId val="{00000019-5374-4509-ACD0-52AA3B3AB76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{A1572F43-5876-44F1-BDD6-A5F65FE11009}</c15:txfldGUID>
                      <c15:f>Diagramm!$K$49</c15:f>
                      <c15:dlblFieldTableCache>
                        <c:ptCount val="1"/>
                      </c15:dlblFieldTableCache>
                    </c15:dlblFTEntry>
                  </c15:dlblFieldTable>
                  <c15:showDataLabelsRange val="0"/>
                </c:ext>
                <c:ext xmlns:c16="http://schemas.microsoft.com/office/drawing/2014/chart" uri="{C3380CC4-5D6E-409C-BE32-E72D297353CC}">
                  <c16:uniqueId val="{0000001A-5374-4509-ACD0-52AA3B3AB76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{DE2193E5-7E23-4F11-BB8C-EE89BAADC43D}</c15:txfldGUID>
                      <c15:f>Diagramm!$K$50</c15:f>
                      <c15:dlblFieldTableCache>
                        <c:ptCount val="1"/>
                      </c15:dlblFieldTableCache>
                    </c15:dlblFTEntry>
                  </c15:dlblFieldTable>
                  <c15:showDataLabelsRange val="0"/>
                </c:ext>
                <c:ext xmlns:c16="http://schemas.microsoft.com/office/drawing/2014/chart" uri="{C3380CC4-5D6E-409C-BE32-E72D297353CC}">
                  <c16:uniqueId val="{0000001B-5374-4509-ACD0-52AA3B3AB76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{7DB1F24E-F629-4105-BACA-F772DE838843}</c15:txfldGUID>
                      <c15:f>Diagramm!$K$51</c15:f>
                      <c15:dlblFieldTableCache>
                        <c:ptCount val="1"/>
                      </c15:dlblFieldTableCache>
                    </c15:dlblFTEntry>
                  </c15:dlblFieldTable>
                  <c15:showDataLabelsRange val="0"/>
                </c:ext>
                <c:ext xmlns:c16="http://schemas.microsoft.com/office/drawing/2014/chart" uri="{C3380CC4-5D6E-409C-BE32-E72D297353CC}">
                  <c16:uniqueId val="{0000001C-5374-4509-ACD0-52AA3B3AB76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{22DF43BE-F20A-477D-B882-E0EE08D53552}</c15:txfldGUID>
                      <c15:f>Diagramm!$K$52</c15:f>
                      <c15:dlblFieldTableCache>
                        <c:ptCount val="1"/>
                      </c15:dlblFieldTableCache>
                    </c15:dlblFTEntry>
                  </c15:dlblFieldTable>
                  <c15:showDataLabelsRange val="0"/>
                </c:ext>
                <c:ext xmlns:c16="http://schemas.microsoft.com/office/drawing/2014/chart" uri="{C3380CC4-5D6E-409C-BE32-E72D297353CC}">
                  <c16:uniqueId val="{0000001D-5374-4509-ACD0-52AA3B3AB76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{FDF93E64-556E-46EB-A622-AC4B5A30D9F4}</c15:txfldGUID>
                      <c15:f>Diagramm!$K$53</c15:f>
                      <c15:dlblFieldTableCache>
                        <c:ptCount val="1"/>
                      </c15:dlblFieldTableCache>
                    </c15:dlblFTEntry>
                  </c15:dlblFieldTable>
                  <c15:showDataLabelsRange val="0"/>
                </c:ext>
                <c:ext xmlns:c16="http://schemas.microsoft.com/office/drawing/2014/chart" uri="{C3380CC4-5D6E-409C-BE32-E72D297353CC}">
                  <c16:uniqueId val="{0000001E-5374-4509-ACD0-52AA3B3AB76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{A4880474-8AA7-4228-9471-306CC01E1164}</c15:txfldGUID>
                      <c15:f>Diagramm!$K$54</c15:f>
                      <c15:dlblFieldTableCache>
                        <c:ptCount val="1"/>
                      </c15:dlblFieldTableCache>
                    </c15:dlblFTEntry>
                  </c15:dlblFieldTable>
                  <c15:showDataLabelsRange val="0"/>
                </c:ext>
                <c:ext xmlns:c16="http://schemas.microsoft.com/office/drawing/2014/chart" uri="{C3380CC4-5D6E-409C-BE32-E72D297353CC}">
                  <c16:uniqueId val="{0000001F-5374-4509-ACD0-52AA3B3AB76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{D609C0B7-8A04-48D4-8938-693E54F6FB01}</c15:txfldGUID>
                      <c15:f>Diagramm!$K$55</c15:f>
                      <c15:dlblFieldTableCache>
                        <c:ptCount val="1"/>
                      </c15:dlblFieldTableCache>
                    </c15:dlblFTEntry>
                  </c15:dlblFieldTable>
                  <c15:showDataLabelsRange val="0"/>
                </c:ext>
                <c:ext xmlns:c16="http://schemas.microsoft.com/office/drawing/2014/chart" uri="{C3380CC4-5D6E-409C-BE32-E72D297353CC}">
                  <c16:uniqueId val="{00000020-5374-4509-ACD0-52AA3B3AB76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{B5E29D59-0D90-4AEA-AFFE-6BE9F12CEAAC}</c15:txfldGUID>
                      <c15:f>Diagramm!$K$56</c15:f>
                      <c15:dlblFieldTableCache>
                        <c:ptCount val="1"/>
                      </c15:dlblFieldTableCache>
                    </c15:dlblFTEntry>
                  </c15:dlblFieldTable>
                  <c15:showDataLabelsRange val="0"/>
                </c:ext>
                <c:ext xmlns:c16="http://schemas.microsoft.com/office/drawing/2014/chart" uri="{C3380CC4-5D6E-409C-BE32-E72D297353CC}">
                  <c16:uniqueId val="{00000021-5374-4509-ACD0-52AA3B3AB76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{90A23682-B9A2-4E9B-92D1-8D60F37F444D}</c15:txfldGUID>
                      <c15:f>Diagramm!$K$57</c15:f>
                      <c15:dlblFieldTableCache>
                        <c:ptCount val="1"/>
                      </c15:dlblFieldTableCache>
                    </c15:dlblFTEntry>
                  </c15:dlblFieldTable>
                  <c15:showDataLabelsRange val="0"/>
                </c:ext>
                <c:ext xmlns:c16="http://schemas.microsoft.com/office/drawing/2014/chart" uri="{C3380CC4-5D6E-409C-BE32-E72D297353CC}">
                  <c16:uniqueId val="{00000022-5374-4509-ACD0-52AA3B3AB76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{AD78957E-A4B3-45AA-A43A-0625CBC8B732}</c15:txfldGUID>
                      <c15:f>Diagramm!$K$58</c15:f>
                      <c15:dlblFieldTableCache>
                        <c:ptCount val="1"/>
                      </c15:dlblFieldTableCache>
                    </c15:dlblFTEntry>
                  </c15:dlblFieldTable>
                  <c15:showDataLabelsRange val="0"/>
                </c:ext>
                <c:ext xmlns:c16="http://schemas.microsoft.com/office/drawing/2014/chart" uri="{C3380CC4-5D6E-409C-BE32-E72D297353CC}">
                  <c16:uniqueId val="{00000023-5374-4509-ACD0-52AA3B3AB76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{08D2E81B-F630-4D4A-BD29-3EBBE94BDAC3}</c15:txfldGUID>
                      <c15:f>Diagramm!$K$59</c15:f>
                      <c15:dlblFieldTableCache>
                        <c:ptCount val="1"/>
                      </c15:dlblFieldTableCache>
                    </c15:dlblFTEntry>
                  </c15:dlblFieldTable>
                  <c15:showDataLabelsRange val="0"/>
                </c:ext>
                <c:ext xmlns:c16="http://schemas.microsoft.com/office/drawing/2014/chart" uri="{C3380CC4-5D6E-409C-BE32-E72D297353CC}">
                  <c16:uniqueId val="{00000024-5374-4509-ACD0-52AA3B3AB76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{06E66F16-5E6A-4986-87BC-E028B0778F09}</c15:txfldGUID>
                      <c15:f>Diagramm!$K$60</c15:f>
                      <c15:dlblFieldTableCache>
                        <c:ptCount val="1"/>
                      </c15:dlblFieldTableCache>
                    </c15:dlblFTEntry>
                  </c15:dlblFieldTable>
                  <c15:showDataLabelsRange val="0"/>
                </c:ext>
                <c:ext xmlns:c16="http://schemas.microsoft.com/office/drawing/2014/chart" uri="{C3380CC4-5D6E-409C-BE32-E72D297353CC}">
                  <c16:uniqueId val="{00000025-5374-4509-ACD0-52AA3B3AB76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{1B689E3E-E340-4803-9726-E19277E1FAAB}</c15:txfldGUID>
                      <c15:f>Diagramm!$K$61</c15:f>
                      <c15:dlblFieldTableCache>
                        <c:ptCount val="1"/>
                      </c15:dlblFieldTableCache>
                    </c15:dlblFTEntry>
                  </c15:dlblFieldTable>
                  <c15:showDataLabelsRange val="0"/>
                </c:ext>
                <c:ext xmlns:c16="http://schemas.microsoft.com/office/drawing/2014/chart" uri="{C3380CC4-5D6E-409C-BE32-E72D297353CC}">
                  <c16:uniqueId val="{00000026-5374-4509-ACD0-52AA3B3AB76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{0EA40B5B-D307-4852-AD8D-354BFBEE37FB}</c15:txfldGUID>
                      <c15:f>Diagramm!$K$62</c15:f>
                      <c15:dlblFieldTableCache>
                        <c:ptCount val="1"/>
                      </c15:dlblFieldTableCache>
                    </c15:dlblFTEntry>
                  </c15:dlblFieldTable>
                  <c15:showDataLabelsRange val="0"/>
                </c:ext>
                <c:ext xmlns:c16="http://schemas.microsoft.com/office/drawing/2014/chart" uri="{C3380CC4-5D6E-409C-BE32-E72D297353CC}">
                  <c16:uniqueId val="{00000027-5374-4509-ACD0-52AA3B3AB76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{FE596709-3101-453F-8041-609001885423}</c15:txfldGUID>
                      <c15:f>Diagramm!$K$63</c15:f>
                      <c15:dlblFieldTableCache>
                        <c:ptCount val="1"/>
                      </c15:dlblFieldTableCache>
                    </c15:dlblFTEntry>
                  </c15:dlblFieldTable>
                  <c15:showDataLabelsRange val="0"/>
                </c:ext>
                <c:ext xmlns:c16="http://schemas.microsoft.com/office/drawing/2014/chart" uri="{C3380CC4-5D6E-409C-BE32-E72D297353CC}">
                  <c16:uniqueId val="{00000028-5374-4509-ACD0-52AA3B3AB76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{C15BE996-B194-4B4B-8CF0-0290587CAB34}</c15:txfldGUID>
                      <c15:f>Diagramm!$K$64</c15:f>
                      <c15:dlblFieldTableCache>
                        <c:ptCount val="1"/>
                      </c15:dlblFieldTableCache>
                    </c15:dlblFTEntry>
                  </c15:dlblFieldTable>
                  <c15:showDataLabelsRange val="0"/>
                </c:ext>
                <c:ext xmlns:c16="http://schemas.microsoft.com/office/drawing/2014/chart" uri="{C3380CC4-5D6E-409C-BE32-E72D297353CC}">
                  <c16:uniqueId val="{00000029-5374-4509-ACD0-52AA3B3AB76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{F1745B65-3ACC-48EC-843F-8B8FC120E7AD}</c15:txfldGUID>
                      <c15:f>Diagramm!$K$65</c15:f>
                      <c15:dlblFieldTableCache>
                        <c:ptCount val="1"/>
                      </c15:dlblFieldTableCache>
                    </c15:dlblFTEntry>
                  </c15:dlblFieldTable>
                  <c15:showDataLabelsRange val="0"/>
                </c:ext>
                <c:ext xmlns:c16="http://schemas.microsoft.com/office/drawing/2014/chart" uri="{C3380CC4-5D6E-409C-BE32-E72D297353CC}">
                  <c16:uniqueId val="{0000002A-5374-4509-ACD0-52AA3B3AB76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{94923E8F-7E14-4A3E-9C95-835F3213A2D0}</c15:txfldGUID>
                      <c15:f>Diagramm!$K$66</c15:f>
                      <c15:dlblFieldTableCache>
                        <c:ptCount val="1"/>
                      </c15:dlblFieldTableCache>
                    </c15:dlblFTEntry>
                  </c15:dlblFieldTable>
                  <c15:showDataLabelsRange val="0"/>
                </c:ext>
                <c:ext xmlns:c16="http://schemas.microsoft.com/office/drawing/2014/chart" uri="{C3380CC4-5D6E-409C-BE32-E72D297353CC}">
                  <c16:uniqueId val="{0000002B-5374-4509-ACD0-52AA3B3AB76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{904E7483-9404-4443-B857-B48578811D1E}</c15:txfldGUID>
                      <c15:f>Diagramm!$K$67</c15:f>
                      <c15:dlblFieldTableCache>
                        <c:ptCount val="1"/>
                      </c15:dlblFieldTableCache>
                    </c15:dlblFTEntry>
                  </c15:dlblFieldTable>
                  <c15:showDataLabelsRange val="0"/>
                </c:ext>
                <c:ext xmlns:c16="http://schemas.microsoft.com/office/drawing/2014/chart" uri="{C3380CC4-5D6E-409C-BE32-E72D297353CC}">
                  <c16:uniqueId val="{0000002C-5374-4509-ACD0-52AA3B3AB76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374-4509-ACD0-52AA3B3AB76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{C2C87666-E0D1-4202-85A3-0C5AF4C4A0FC}</c15:txfldGUID>
                      <c15:f>Diagramm!$J$46</c15:f>
                      <c15:dlblFieldTableCache>
                        <c:ptCount val="1"/>
                      </c15:dlblFieldTableCache>
                    </c15:dlblFTEntry>
                  </c15:dlblFieldTable>
                  <c15:showDataLabelsRange val="0"/>
                </c:ext>
                <c:ext xmlns:c16="http://schemas.microsoft.com/office/drawing/2014/chart" uri="{C3380CC4-5D6E-409C-BE32-E72D297353CC}">
                  <c16:uniqueId val="{0000002E-5374-4509-ACD0-52AA3B3AB76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{BABE46A1-154D-4B9A-9020-BDFC9C75800F}</c15:txfldGUID>
                      <c15:f>Diagramm!$J$47</c15:f>
                      <c15:dlblFieldTableCache>
                        <c:ptCount val="1"/>
                      </c15:dlblFieldTableCache>
                    </c15:dlblFTEntry>
                  </c15:dlblFieldTable>
                  <c15:showDataLabelsRange val="0"/>
                </c:ext>
                <c:ext xmlns:c16="http://schemas.microsoft.com/office/drawing/2014/chart" uri="{C3380CC4-5D6E-409C-BE32-E72D297353CC}">
                  <c16:uniqueId val="{0000002F-5374-4509-ACD0-52AA3B3AB76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{E728F528-A91D-4C4D-84A3-789D956709B4}</c15:txfldGUID>
                      <c15:f>Diagramm!$J$48</c15:f>
                      <c15:dlblFieldTableCache>
                        <c:ptCount val="1"/>
                      </c15:dlblFieldTableCache>
                    </c15:dlblFTEntry>
                  </c15:dlblFieldTable>
                  <c15:showDataLabelsRange val="0"/>
                </c:ext>
                <c:ext xmlns:c16="http://schemas.microsoft.com/office/drawing/2014/chart" uri="{C3380CC4-5D6E-409C-BE32-E72D297353CC}">
                  <c16:uniqueId val="{00000030-5374-4509-ACD0-52AA3B3AB76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{2D456C0A-FA7E-4BB8-A48E-E95F402F5984}</c15:txfldGUID>
                      <c15:f>Diagramm!$J$49</c15:f>
                      <c15:dlblFieldTableCache>
                        <c:ptCount val="1"/>
                      </c15:dlblFieldTableCache>
                    </c15:dlblFTEntry>
                  </c15:dlblFieldTable>
                  <c15:showDataLabelsRange val="0"/>
                </c:ext>
                <c:ext xmlns:c16="http://schemas.microsoft.com/office/drawing/2014/chart" uri="{C3380CC4-5D6E-409C-BE32-E72D297353CC}">
                  <c16:uniqueId val="{00000031-5374-4509-ACD0-52AA3B3AB76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{6098EE25-04D6-4957-BBA9-5EABE63D638A}</c15:txfldGUID>
                      <c15:f>Diagramm!$J$50</c15:f>
                      <c15:dlblFieldTableCache>
                        <c:ptCount val="1"/>
                      </c15:dlblFieldTableCache>
                    </c15:dlblFTEntry>
                  </c15:dlblFieldTable>
                  <c15:showDataLabelsRange val="0"/>
                </c:ext>
                <c:ext xmlns:c16="http://schemas.microsoft.com/office/drawing/2014/chart" uri="{C3380CC4-5D6E-409C-BE32-E72D297353CC}">
                  <c16:uniqueId val="{00000032-5374-4509-ACD0-52AA3B3AB76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{2ACCF3D3-D25F-47E6-814F-EDEE1192C228}</c15:txfldGUID>
                      <c15:f>Diagramm!$J$51</c15:f>
                      <c15:dlblFieldTableCache>
                        <c:ptCount val="1"/>
                      </c15:dlblFieldTableCache>
                    </c15:dlblFTEntry>
                  </c15:dlblFieldTable>
                  <c15:showDataLabelsRange val="0"/>
                </c:ext>
                <c:ext xmlns:c16="http://schemas.microsoft.com/office/drawing/2014/chart" uri="{C3380CC4-5D6E-409C-BE32-E72D297353CC}">
                  <c16:uniqueId val="{00000033-5374-4509-ACD0-52AA3B3AB76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{8DA06490-CDEC-4588-A106-507E2159AEEF}</c15:txfldGUID>
                      <c15:f>Diagramm!$J$52</c15:f>
                      <c15:dlblFieldTableCache>
                        <c:ptCount val="1"/>
                      </c15:dlblFieldTableCache>
                    </c15:dlblFTEntry>
                  </c15:dlblFieldTable>
                  <c15:showDataLabelsRange val="0"/>
                </c:ext>
                <c:ext xmlns:c16="http://schemas.microsoft.com/office/drawing/2014/chart" uri="{C3380CC4-5D6E-409C-BE32-E72D297353CC}">
                  <c16:uniqueId val="{00000034-5374-4509-ACD0-52AA3B3AB76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{14093308-2F19-4B40-8673-CB63A8556E05}</c15:txfldGUID>
                      <c15:f>Diagramm!$J$53</c15:f>
                      <c15:dlblFieldTableCache>
                        <c:ptCount val="1"/>
                      </c15:dlblFieldTableCache>
                    </c15:dlblFTEntry>
                  </c15:dlblFieldTable>
                  <c15:showDataLabelsRange val="0"/>
                </c:ext>
                <c:ext xmlns:c16="http://schemas.microsoft.com/office/drawing/2014/chart" uri="{C3380CC4-5D6E-409C-BE32-E72D297353CC}">
                  <c16:uniqueId val="{00000035-5374-4509-ACD0-52AA3B3AB76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{AE4E329E-AD4C-4E1C-93EA-49A02F7CCE9C}</c15:txfldGUID>
                      <c15:f>Diagramm!$J$54</c15:f>
                      <c15:dlblFieldTableCache>
                        <c:ptCount val="1"/>
                      </c15:dlblFieldTableCache>
                    </c15:dlblFTEntry>
                  </c15:dlblFieldTable>
                  <c15:showDataLabelsRange val="0"/>
                </c:ext>
                <c:ext xmlns:c16="http://schemas.microsoft.com/office/drawing/2014/chart" uri="{C3380CC4-5D6E-409C-BE32-E72D297353CC}">
                  <c16:uniqueId val="{00000036-5374-4509-ACD0-52AA3B3AB76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{D1CAD4A0-C379-4AC7-B23F-F73CEAB65CB4}</c15:txfldGUID>
                      <c15:f>Diagramm!$J$55</c15:f>
                      <c15:dlblFieldTableCache>
                        <c:ptCount val="1"/>
                      </c15:dlblFieldTableCache>
                    </c15:dlblFTEntry>
                  </c15:dlblFieldTable>
                  <c15:showDataLabelsRange val="0"/>
                </c:ext>
                <c:ext xmlns:c16="http://schemas.microsoft.com/office/drawing/2014/chart" uri="{C3380CC4-5D6E-409C-BE32-E72D297353CC}">
                  <c16:uniqueId val="{00000037-5374-4509-ACD0-52AA3B3AB76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{4C408A65-DA44-4949-AC43-2FA92381C4F3}</c15:txfldGUID>
                      <c15:f>Diagramm!$J$56</c15:f>
                      <c15:dlblFieldTableCache>
                        <c:ptCount val="1"/>
                      </c15:dlblFieldTableCache>
                    </c15:dlblFTEntry>
                  </c15:dlblFieldTable>
                  <c15:showDataLabelsRange val="0"/>
                </c:ext>
                <c:ext xmlns:c16="http://schemas.microsoft.com/office/drawing/2014/chart" uri="{C3380CC4-5D6E-409C-BE32-E72D297353CC}">
                  <c16:uniqueId val="{00000038-5374-4509-ACD0-52AA3B3AB76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{9EE68B46-FC32-46B1-8747-EF2BFAD37F9B}</c15:txfldGUID>
                      <c15:f>Diagramm!$J$57</c15:f>
                      <c15:dlblFieldTableCache>
                        <c:ptCount val="1"/>
                      </c15:dlblFieldTableCache>
                    </c15:dlblFTEntry>
                  </c15:dlblFieldTable>
                  <c15:showDataLabelsRange val="0"/>
                </c:ext>
                <c:ext xmlns:c16="http://schemas.microsoft.com/office/drawing/2014/chart" uri="{C3380CC4-5D6E-409C-BE32-E72D297353CC}">
                  <c16:uniqueId val="{00000039-5374-4509-ACD0-52AA3B3AB76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{7431ABC6-2001-4A6A-B188-95464FF21E7F}</c15:txfldGUID>
                      <c15:f>Diagramm!$J$58</c15:f>
                      <c15:dlblFieldTableCache>
                        <c:ptCount val="1"/>
                      </c15:dlblFieldTableCache>
                    </c15:dlblFTEntry>
                  </c15:dlblFieldTable>
                  <c15:showDataLabelsRange val="0"/>
                </c:ext>
                <c:ext xmlns:c16="http://schemas.microsoft.com/office/drawing/2014/chart" uri="{C3380CC4-5D6E-409C-BE32-E72D297353CC}">
                  <c16:uniqueId val="{0000003A-5374-4509-ACD0-52AA3B3AB76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{2D44180A-F9D4-4844-A7B1-361A860C662F}</c15:txfldGUID>
                      <c15:f>Diagramm!$J$59</c15:f>
                      <c15:dlblFieldTableCache>
                        <c:ptCount val="1"/>
                      </c15:dlblFieldTableCache>
                    </c15:dlblFTEntry>
                  </c15:dlblFieldTable>
                  <c15:showDataLabelsRange val="0"/>
                </c:ext>
                <c:ext xmlns:c16="http://schemas.microsoft.com/office/drawing/2014/chart" uri="{C3380CC4-5D6E-409C-BE32-E72D297353CC}">
                  <c16:uniqueId val="{0000003B-5374-4509-ACD0-52AA3B3AB76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{BD16261E-4F0E-4C4B-81B3-E94EB9B9A281}</c15:txfldGUID>
                      <c15:f>Diagramm!$J$60</c15:f>
                      <c15:dlblFieldTableCache>
                        <c:ptCount val="1"/>
                      </c15:dlblFieldTableCache>
                    </c15:dlblFTEntry>
                  </c15:dlblFieldTable>
                  <c15:showDataLabelsRange val="0"/>
                </c:ext>
                <c:ext xmlns:c16="http://schemas.microsoft.com/office/drawing/2014/chart" uri="{C3380CC4-5D6E-409C-BE32-E72D297353CC}">
                  <c16:uniqueId val="{0000003C-5374-4509-ACD0-52AA3B3AB76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{79E2E3B1-ACE5-407C-822F-F3898C4E5598}</c15:txfldGUID>
                      <c15:f>Diagramm!$J$61</c15:f>
                      <c15:dlblFieldTableCache>
                        <c:ptCount val="1"/>
                      </c15:dlblFieldTableCache>
                    </c15:dlblFTEntry>
                  </c15:dlblFieldTable>
                  <c15:showDataLabelsRange val="0"/>
                </c:ext>
                <c:ext xmlns:c16="http://schemas.microsoft.com/office/drawing/2014/chart" uri="{C3380CC4-5D6E-409C-BE32-E72D297353CC}">
                  <c16:uniqueId val="{0000003D-5374-4509-ACD0-52AA3B3AB76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{018B1941-D566-4351-8EDC-621FD281AE80}</c15:txfldGUID>
                      <c15:f>Diagramm!$J$62</c15:f>
                      <c15:dlblFieldTableCache>
                        <c:ptCount val="1"/>
                      </c15:dlblFieldTableCache>
                    </c15:dlblFTEntry>
                  </c15:dlblFieldTable>
                  <c15:showDataLabelsRange val="0"/>
                </c:ext>
                <c:ext xmlns:c16="http://schemas.microsoft.com/office/drawing/2014/chart" uri="{C3380CC4-5D6E-409C-BE32-E72D297353CC}">
                  <c16:uniqueId val="{0000003E-5374-4509-ACD0-52AA3B3AB76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{C563BF69-9E16-4662-82A8-0DA17C786B97}</c15:txfldGUID>
                      <c15:f>Diagramm!$J$63</c15:f>
                      <c15:dlblFieldTableCache>
                        <c:ptCount val="1"/>
                      </c15:dlblFieldTableCache>
                    </c15:dlblFTEntry>
                  </c15:dlblFieldTable>
                  <c15:showDataLabelsRange val="0"/>
                </c:ext>
                <c:ext xmlns:c16="http://schemas.microsoft.com/office/drawing/2014/chart" uri="{C3380CC4-5D6E-409C-BE32-E72D297353CC}">
                  <c16:uniqueId val="{0000003F-5374-4509-ACD0-52AA3B3AB76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{BC854CB1-0610-42DD-B82A-E02C62DB6263}</c15:txfldGUID>
                      <c15:f>Diagramm!$J$64</c15:f>
                      <c15:dlblFieldTableCache>
                        <c:ptCount val="1"/>
                      </c15:dlblFieldTableCache>
                    </c15:dlblFTEntry>
                  </c15:dlblFieldTable>
                  <c15:showDataLabelsRange val="0"/>
                </c:ext>
                <c:ext xmlns:c16="http://schemas.microsoft.com/office/drawing/2014/chart" uri="{C3380CC4-5D6E-409C-BE32-E72D297353CC}">
                  <c16:uniqueId val="{00000040-5374-4509-ACD0-52AA3B3AB76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{BDA0E009-AD98-4FD2-8BD1-30DFB0A771FB}</c15:txfldGUID>
                      <c15:f>Diagramm!$J$65</c15:f>
                      <c15:dlblFieldTableCache>
                        <c:ptCount val="1"/>
                      </c15:dlblFieldTableCache>
                    </c15:dlblFTEntry>
                  </c15:dlblFieldTable>
                  <c15:showDataLabelsRange val="0"/>
                </c:ext>
                <c:ext xmlns:c16="http://schemas.microsoft.com/office/drawing/2014/chart" uri="{C3380CC4-5D6E-409C-BE32-E72D297353CC}">
                  <c16:uniqueId val="{00000041-5374-4509-ACD0-52AA3B3AB76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{CC8D793B-FB73-4626-9BE8-0B84FB836DC0}</c15:txfldGUID>
                      <c15:f>Diagramm!$J$66</c15:f>
                      <c15:dlblFieldTableCache>
                        <c:ptCount val="1"/>
                      </c15:dlblFieldTableCache>
                    </c15:dlblFTEntry>
                  </c15:dlblFieldTable>
                  <c15:showDataLabelsRange val="0"/>
                </c:ext>
                <c:ext xmlns:c16="http://schemas.microsoft.com/office/drawing/2014/chart" uri="{C3380CC4-5D6E-409C-BE32-E72D297353CC}">
                  <c16:uniqueId val="{00000042-5374-4509-ACD0-52AA3B3AB76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{4E4450E9-BA4B-4C02-8C54-39C6D487F7BA}</c15:txfldGUID>
                      <c15:f>Diagramm!$J$67</c15:f>
                      <c15:dlblFieldTableCache>
                        <c:ptCount val="1"/>
                      </c15:dlblFieldTableCache>
                    </c15:dlblFTEntry>
                  </c15:dlblFieldTable>
                  <c15:showDataLabelsRange val="0"/>
                </c:ext>
                <c:ext xmlns:c16="http://schemas.microsoft.com/office/drawing/2014/chart" uri="{C3380CC4-5D6E-409C-BE32-E72D297353CC}">
                  <c16:uniqueId val="{00000043-5374-4509-ACD0-52AA3B3AB76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374-4509-ACD0-52AA3B3AB76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42-46DA-9FCC-6EBB69D6AD6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42-46DA-9FCC-6EBB69D6AD6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42-46DA-9FCC-6EBB69D6AD6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42-46DA-9FCC-6EBB69D6AD6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42-46DA-9FCC-6EBB69D6AD6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42-46DA-9FCC-6EBB69D6AD6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42-46DA-9FCC-6EBB69D6AD6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42-46DA-9FCC-6EBB69D6AD6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842-46DA-9FCC-6EBB69D6AD6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842-46DA-9FCC-6EBB69D6AD6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842-46DA-9FCC-6EBB69D6AD6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842-46DA-9FCC-6EBB69D6AD6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842-46DA-9FCC-6EBB69D6AD6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842-46DA-9FCC-6EBB69D6AD6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842-46DA-9FCC-6EBB69D6AD6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842-46DA-9FCC-6EBB69D6AD6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842-46DA-9FCC-6EBB69D6AD6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842-46DA-9FCC-6EBB69D6AD6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842-46DA-9FCC-6EBB69D6AD6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842-46DA-9FCC-6EBB69D6AD6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842-46DA-9FCC-6EBB69D6AD6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842-46DA-9FCC-6EBB69D6AD6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842-46DA-9FCC-6EBB69D6AD6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842-46DA-9FCC-6EBB69D6AD6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842-46DA-9FCC-6EBB69D6AD6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842-46DA-9FCC-6EBB69D6AD6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842-46DA-9FCC-6EBB69D6AD6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842-46DA-9FCC-6EBB69D6AD6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842-46DA-9FCC-6EBB69D6AD6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842-46DA-9FCC-6EBB69D6AD6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842-46DA-9FCC-6EBB69D6AD6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842-46DA-9FCC-6EBB69D6AD6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842-46DA-9FCC-6EBB69D6AD6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842-46DA-9FCC-6EBB69D6AD6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842-46DA-9FCC-6EBB69D6AD6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842-46DA-9FCC-6EBB69D6AD6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842-46DA-9FCC-6EBB69D6AD6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842-46DA-9FCC-6EBB69D6AD6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842-46DA-9FCC-6EBB69D6AD6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842-46DA-9FCC-6EBB69D6AD6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842-46DA-9FCC-6EBB69D6AD6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842-46DA-9FCC-6EBB69D6AD6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842-46DA-9FCC-6EBB69D6AD6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842-46DA-9FCC-6EBB69D6AD6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842-46DA-9FCC-6EBB69D6AD6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842-46DA-9FCC-6EBB69D6AD6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842-46DA-9FCC-6EBB69D6AD6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842-46DA-9FCC-6EBB69D6AD6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842-46DA-9FCC-6EBB69D6AD6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842-46DA-9FCC-6EBB69D6AD6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842-46DA-9FCC-6EBB69D6AD6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842-46DA-9FCC-6EBB69D6AD6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842-46DA-9FCC-6EBB69D6AD6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842-46DA-9FCC-6EBB69D6AD6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842-46DA-9FCC-6EBB69D6AD6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842-46DA-9FCC-6EBB69D6AD6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842-46DA-9FCC-6EBB69D6AD6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842-46DA-9FCC-6EBB69D6AD6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842-46DA-9FCC-6EBB69D6AD6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842-46DA-9FCC-6EBB69D6AD6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842-46DA-9FCC-6EBB69D6AD6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842-46DA-9FCC-6EBB69D6AD6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842-46DA-9FCC-6EBB69D6AD6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842-46DA-9FCC-6EBB69D6AD6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842-46DA-9FCC-6EBB69D6AD6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842-46DA-9FCC-6EBB69D6AD6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842-46DA-9FCC-6EBB69D6AD6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842-46DA-9FCC-6EBB69D6AD6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842-46DA-9FCC-6EBB69D6AD6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100.57992514919587</c:v>
                </c:pt>
                <c:pt idx="2">
                  <c:v>102.38207626690044</c:v>
                </c:pt>
                <c:pt idx="3">
                  <c:v>102.0937995212246</c:v>
                </c:pt>
                <c:pt idx="4">
                  <c:v>102.75295862975827</c:v>
                </c:pt>
                <c:pt idx="5">
                  <c:v>103.50820998685053</c:v>
                </c:pt>
                <c:pt idx="6">
                  <c:v>105.62561111298425</c:v>
                </c:pt>
                <c:pt idx="7">
                  <c:v>105.0271418456455</c:v>
                </c:pt>
                <c:pt idx="8">
                  <c:v>105.01196938534679</c:v>
                </c:pt>
                <c:pt idx="9">
                  <c:v>105.41825415556829</c:v>
                </c:pt>
                <c:pt idx="10">
                  <c:v>107.4918237297279</c:v>
                </c:pt>
                <c:pt idx="11">
                  <c:v>107.41596142823427</c:v>
                </c:pt>
                <c:pt idx="12">
                  <c:v>107.60308843858526</c:v>
                </c:pt>
                <c:pt idx="13">
                  <c:v>108.27573417849557</c:v>
                </c:pt>
                <c:pt idx="14">
                  <c:v>110.59374894635692</c:v>
                </c:pt>
                <c:pt idx="15">
                  <c:v>110.97137462490308</c:v>
                </c:pt>
                <c:pt idx="16">
                  <c:v>111.58164469469638</c:v>
                </c:pt>
                <c:pt idx="17">
                  <c:v>112.34869685424323</c:v>
                </c:pt>
                <c:pt idx="18">
                  <c:v>114.49138541420815</c:v>
                </c:pt>
                <c:pt idx="19">
                  <c:v>114.69874237162412</c:v>
                </c:pt>
                <c:pt idx="20">
                  <c:v>114.39023567888331</c:v>
                </c:pt>
                <c:pt idx="21">
                  <c:v>114.14410465625949</c:v>
                </c:pt>
                <c:pt idx="22">
                  <c:v>115.9698573788732</c:v>
                </c:pt>
                <c:pt idx="23">
                  <c:v>115.22303516639131</c:v>
                </c:pt>
                <c:pt idx="24">
                  <c:v>114.43069557301324</c:v>
                </c:pt>
              </c:numCache>
            </c:numRef>
          </c:val>
          <c:smooth val="0"/>
          <c:extLst>
            <c:ext xmlns:c16="http://schemas.microsoft.com/office/drawing/2014/chart" uri="{C3380CC4-5D6E-409C-BE32-E72D297353CC}">
              <c16:uniqueId val="{00000000-064D-41CF-AFB1-1833BDBDDD5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100.79752604166667</c:v>
                </c:pt>
                <c:pt idx="2">
                  <c:v>104.42708333333333</c:v>
                </c:pt>
                <c:pt idx="3">
                  <c:v>103.20638020833333</c:v>
                </c:pt>
                <c:pt idx="4">
                  <c:v>102.76692708333333</c:v>
                </c:pt>
                <c:pt idx="5">
                  <c:v>105.46875</c:v>
                </c:pt>
                <c:pt idx="6">
                  <c:v>106.93359375</c:v>
                </c:pt>
                <c:pt idx="7">
                  <c:v>107.51953125</c:v>
                </c:pt>
                <c:pt idx="8">
                  <c:v>106.31510416666667</c:v>
                </c:pt>
                <c:pt idx="9">
                  <c:v>107.29166666666667</c:v>
                </c:pt>
                <c:pt idx="10">
                  <c:v>110.75846354166667</c:v>
                </c:pt>
                <c:pt idx="11">
                  <c:v>111.5234375</c:v>
                </c:pt>
                <c:pt idx="12">
                  <c:v>113.06966145833333</c:v>
                </c:pt>
                <c:pt idx="13">
                  <c:v>112.97200520833333</c:v>
                </c:pt>
                <c:pt idx="14">
                  <c:v>117.59440104166667</c:v>
                </c:pt>
                <c:pt idx="15">
                  <c:v>118.47330729166667</c:v>
                </c:pt>
                <c:pt idx="16">
                  <c:v>117.85481770833333</c:v>
                </c:pt>
                <c:pt idx="17">
                  <c:v>119.62890625</c:v>
                </c:pt>
                <c:pt idx="18">
                  <c:v>123.583984375</c:v>
                </c:pt>
                <c:pt idx="19">
                  <c:v>124.38151041666667</c:v>
                </c:pt>
                <c:pt idx="20">
                  <c:v>124.15364583333333</c:v>
                </c:pt>
                <c:pt idx="21">
                  <c:v>126.43229166666667</c:v>
                </c:pt>
                <c:pt idx="22">
                  <c:v>129.06901041666669</c:v>
                </c:pt>
                <c:pt idx="23">
                  <c:v>127.75065104166667</c:v>
                </c:pt>
                <c:pt idx="24">
                  <c:v>123.81184895833333</c:v>
                </c:pt>
              </c:numCache>
            </c:numRef>
          </c:val>
          <c:smooth val="0"/>
          <c:extLst>
            <c:ext xmlns:c16="http://schemas.microsoft.com/office/drawing/2014/chart" uri="{C3380CC4-5D6E-409C-BE32-E72D297353CC}">
              <c16:uniqueId val="{00000001-064D-41CF-AFB1-1833BDBDDD5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101.47638904541868</c:v>
                </c:pt>
                <c:pt idx="2">
                  <c:v>101.51019948157331</c:v>
                </c:pt>
                <c:pt idx="3">
                  <c:v>102.96404823622225</c:v>
                </c:pt>
                <c:pt idx="4">
                  <c:v>98.9856869153612</c:v>
                </c:pt>
                <c:pt idx="5">
                  <c:v>101.78068297081033</c:v>
                </c:pt>
                <c:pt idx="6">
                  <c:v>98.523610954581315</c:v>
                </c:pt>
                <c:pt idx="7">
                  <c:v>99.898568691536113</c:v>
                </c:pt>
                <c:pt idx="8">
                  <c:v>101.07066381156318</c:v>
                </c:pt>
                <c:pt idx="9">
                  <c:v>104.28265524625269</c:v>
                </c:pt>
                <c:pt idx="10">
                  <c:v>102.67102445621548</c:v>
                </c:pt>
                <c:pt idx="11">
                  <c:v>104.05725233855516</c:v>
                </c:pt>
                <c:pt idx="12">
                  <c:v>115.86836470190465</c:v>
                </c:pt>
                <c:pt idx="13">
                  <c:v>116.42060182576355</c:v>
                </c:pt>
                <c:pt idx="14">
                  <c:v>115.01183365265413</c:v>
                </c:pt>
                <c:pt idx="15">
                  <c:v>116.60092415192156</c:v>
                </c:pt>
                <c:pt idx="16">
                  <c:v>117.26586272962922</c:v>
                </c:pt>
                <c:pt idx="17">
                  <c:v>118.58446973965964</c:v>
                </c:pt>
                <c:pt idx="18">
                  <c:v>114.98929336188436</c:v>
                </c:pt>
                <c:pt idx="19">
                  <c:v>116.05995717344754</c:v>
                </c:pt>
                <c:pt idx="20">
                  <c:v>115.13580525188776</c:v>
                </c:pt>
                <c:pt idx="21">
                  <c:v>115.06818437957848</c:v>
                </c:pt>
                <c:pt idx="22">
                  <c:v>111.51808858334273</c:v>
                </c:pt>
                <c:pt idx="23">
                  <c:v>111.67587061873098</c:v>
                </c:pt>
                <c:pt idx="24">
                  <c:v>109.65851459483827</c:v>
                </c:pt>
              </c:numCache>
            </c:numRef>
          </c:val>
          <c:smooth val="0"/>
          <c:extLst>
            <c:ext xmlns:c16="http://schemas.microsoft.com/office/drawing/2014/chart" uri="{C3380CC4-5D6E-409C-BE32-E72D297353CC}">
              <c16:uniqueId val="{00000002-064D-41CF-AFB1-1833BDBDDD5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64D-41CF-AFB1-1833BDBDDD51}"/>
                </c:ext>
              </c:extLst>
            </c:dLbl>
            <c:dLbl>
              <c:idx val="1"/>
              <c:delete val="1"/>
              <c:extLst>
                <c:ext xmlns:c15="http://schemas.microsoft.com/office/drawing/2012/chart" uri="{CE6537A1-D6FC-4f65-9D91-7224C49458BB}"/>
                <c:ext xmlns:c16="http://schemas.microsoft.com/office/drawing/2014/chart" uri="{C3380CC4-5D6E-409C-BE32-E72D297353CC}">
                  <c16:uniqueId val="{00000004-064D-41CF-AFB1-1833BDBDDD51}"/>
                </c:ext>
              </c:extLst>
            </c:dLbl>
            <c:dLbl>
              <c:idx val="2"/>
              <c:delete val="1"/>
              <c:extLst>
                <c:ext xmlns:c15="http://schemas.microsoft.com/office/drawing/2012/chart" uri="{CE6537A1-D6FC-4f65-9D91-7224C49458BB}"/>
                <c:ext xmlns:c16="http://schemas.microsoft.com/office/drawing/2014/chart" uri="{C3380CC4-5D6E-409C-BE32-E72D297353CC}">
                  <c16:uniqueId val="{00000005-064D-41CF-AFB1-1833BDBDDD51}"/>
                </c:ext>
              </c:extLst>
            </c:dLbl>
            <c:dLbl>
              <c:idx val="3"/>
              <c:delete val="1"/>
              <c:extLst>
                <c:ext xmlns:c15="http://schemas.microsoft.com/office/drawing/2012/chart" uri="{CE6537A1-D6FC-4f65-9D91-7224C49458BB}"/>
                <c:ext xmlns:c16="http://schemas.microsoft.com/office/drawing/2014/chart" uri="{C3380CC4-5D6E-409C-BE32-E72D297353CC}">
                  <c16:uniqueId val="{00000006-064D-41CF-AFB1-1833BDBDDD51}"/>
                </c:ext>
              </c:extLst>
            </c:dLbl>
            <c:dLbl>
              <c:idx val="4"/>
              <c:delete val="1"/>
              <c:extLst>
                <c:ext xmlns:c15="http://schemas.microsoft.com/office/drawing/2012/chart" uri="{CE6537A1-D6FC-4f65-9D91-7224C49458BB}"/>
                <c:ext xmlns:c16="http://schemas.microsoft.com/office/drawing/2014/chart" uri="{C3380CC4-5D6E-409C-BE32-E72D297353CC}">
                  <c16:uniqueId val="{00000007-064D-41CF-AFB1-1833BDBDDD51}"/>
                </c:ext>
              </c:extLst>
            </c:dLbl>
            <c:dLbl>
              <c:idx val="5"/>
              <c:delete val="1"/>
              <c:extLst>
                <c:ext xmlns:c15="http://schemas.microsoft.com/office/drawing/2012/chart" uri="{CE6537A1-D6FC-4f65-9D91-7224C49458BB}"/>
                <c:ext xmlns:c16="http://schemas.microsoft.com/office/drawing/2014/chart" uri="{C3380CC4-5D6E-409C-BE32-E72D297353CC}">
                  <c16:uniqueId val="{00000008-064D-41CF-AFB1-1833BDBDDD51}"/>
                </c:ext>
              </c:extLst>
            </c:dLbl>
            <c:dLbl>
              <c:idx val="6"/>
              <c:delete val="1"/>
              <c:extLst>
                <c:ext xmlns:c15="http://schemas.microsoft.com/office/drawing/2012/chart" uri="{CE6537A1-D6FC-4f65-9D91-7224C49458BB}"/>
                <c:ext xmlns:c16="http://schemas.microsoft.com/office/drawing/2014/chart" uri="{C3380CC4-5D6E-409C-BE32-E72D297353CC}">
                  <c16:uniqueId val="{00000009-064D-41CF-AFB1-1833BDBDDD51}"/>
                </c:ext>
              </c:extLst>
            </c:dLbl>
            <c:dLbl>
              <c:idx val="7"/>
              <c:delete val="1"/>
              <c:extLst>
                <c:ext xmlns:c15="http://schemas.microsoft.com/office/drawing/2012/chart" uri="{CE6537A1-D6FC-4f65-9D91-7224C49458BB}"/>
                <c:ext xmlns:c16="http://schemas.microsoft.com/office/drawing/2014/chart" uri="{C3380CC4-5D6E-409C-BE32-E72D297353CC}">
                  <c16:uniqueId val="{0000000A-064D-41CF-AFB1-1833BDBDDD51}"/>
                </c:ext>
              </c:extLst>
            </c:dLbl>
            <c:dLbl>
              <c:idx val="8"/>
              <c:delete val="1"/>
              <c:extLst>
                <c:ext xmlns:c15="http://schemas.microsoft.com/office/drawing/2012/chart" uri="{CE6537A1-D6FC-4f65-9D91-7224C49458BB}"/>
                <c:ext xmlns:c16="http://schemas.microsoft.com/office/drawing/2014/chart" uri="{C3380CC4-5D6E-409C-BE32-E72D297353CC}">
                  <c16:uniqueId val="{0000000B-064D-41CF-AFB1-1833BDBDDD51}"/>
                </c:ext>
              </c:extLst>
            </c:dLbl>
            <c:dLbl>
              <c:idx val="9"/>
              <c:delete val="1"/>
              <c:extLst>
                <c:ext xmlns:c15="http://schemas.microsoft.com/office/drawing/2012/chart" uri="{CE6537A1-D6FC-4f65-9D91-7224C49458BB}"/>
                <c:ext xmlns:c16="http://schemas.microsoft.com/office/drawing/2014/chart" uri="{C3380CC4-5D6E-409C-BE32-E72D297353CC}">
                  <c16:uniqueId val="{0000000C-064D-41CF-AFB1-1833BDBDDD51}"/>
                </c:ext>
              </c:extLst>
            </c:dLbl>
            <c:dLbl>
              <c:idx val="10"/>
              <c:delete val="1"/>
              <c:extLst>
                <c:ext xmlns:c15="http://schemas.microsoft.com/office/drawing/2012/chart" uri="{CE6537A1-D6FC-4f65-9D91-7224C49458BB}"/>
                <c:ext xmlns:c16="http://schemas.microsoft.com/office/drawing/2014/chart" uri="{C3380CC4-5D6E-409C-BE32-E72D297353CC}">
                  <c16:uniqueId val="{0000000D-064D-41CF-AFB1-1833BDBDDD51}"/>
                </c:ext>
              </c:extLst>
            </c:dLbl>
            <c:dLbl>
              <c:idx val="11"/>
              <c:delete val="1"/>
              <c:extLst>
                <c:ext xmlns:c15="http://schemas.microsoft.com/office/drawing/2012/chart" uri="{CE6537A1-D6FC-4f65-9D91-7224C49458BB}"/>
                <c:ext xmlns:c16="http://schemas.microsoft.com/office/drawing/2014/chart" uri="{C3380CC4-5D6E-409C-BE32-E72D297353CC}">
                  <c16:uniqueId val="{0000000E-064D-41CF-AFB1-1833BDBDDD51}"/>
                </c:ext>
              </c:extLst>
            </c:dLbl>
            <c:dLbl>
              <c:idx val="12"/>
              <c:delete val="1"/>
              <c:extLst>
                <c:ext xmlns:c15="http://schemas.microsoft.com/office/drawing/2012/chart" uri="{CE6537A1-D6FC-4f65-9D91-7224C49458BB}"/>
                <c:ext xmlns:c16="http://schemas.microsoft.com/office/drawing/2014/chart" uri="{C3380CC4-5D6E-409C-BE32-E72D297353CC}">
                  <c16:uniqueId val="{0000000F-064D-41CF-AFB1-1833BDBDDD5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64D-41CF-AFB1-1833BDBDDD51}"/>
                </c:ext>
              </c:extLst>
            </c:dLbl>
            <c:dLbl>
              <c:idx val="14"/>
              <c:delete val="1"/>
              <c:extLst>
                <c:ext xmlns:c15="http://schemas.microsoft.com/office/drawing/2012/chart" uri="{CE6537A1-D6FC-4f65-9D91-7224C49458BB}"/>
                <c:ext xmlns:c16="http://schemas.microsoft.com/office/drawing/2014/chart" uri="{C3380CC4-5D6E-409C-BE32-E72D297353CC}">
                  <c16:uniqueId val="{00000011-064D-41CF-AFB1-1833BDBDDD51}"/>
                </c:ext>
              </c:extLst>
            </c:dLbl>
            <c:dLbl>
              <c:idx val="15"/>
              <c:delete val="1"/>
              <c:extLst>
                <c:ext xmlns:c15="http://schemas.microsoft.com/office/drawing/2012/chart" uri="{CE6537A1-D6FC-4f65-9D91-7224C49458BB}"/>
                <c:ext xmlns:c16="http://schemas.microsoft.com/office/drawing/2014/chart" uri="{C3380CC4-5D6E-409C-BE32-E72D297353CC}">
                  <c16:uniqueId val="{00000012-064D-41CF-AFB1-1833BDBDDD51}"/>
                </c:ext>
              </c:extLst>
            </c:dLbl>
            <c:dLbl>
              <c:idx val="16"/>
              <c:delete val="1"/>
              <c:extLst>
                <c:ext xmlns:c15="http://schemas.microsoft.com/office/drawing/2012/chart" uri="{CE6537A1-D6FC-4f65-9D91-7224C49458BB}"/>
                <c:ext xmlns:c16="http://schemas.microsoft.com/office/drawing/2014/chart" uri="{C3380CC4-5D6E-409C-BE32-E72D297353CC}">
                  <c16:uniqueId val="{00000013-064D-41CF-AFB1-1833BDBDDD51}"/>
                </c:ext>
              </c:extLst>
            </c:dLbl>
            <c:dLbl>
              <c:idx val="17"/>
              <c:delete val="1"/>
              <c:extLst>
                <c:ext xmlns:c15="http://schemas.microsoft.com/office/drawing/2012/chart" uri="{CE6537A1-D6FC-4f65-9D91-7224C49458BB}"/>
                <c:ext xmlns:c16="http://schemas.microsoft.com/office/drawing/2014/chart" uri="{C3380CC4-5D6E-409C-BE32-E72D297353CC}">
                  <c16:uniqueId val="{00000014-064D-41CF-AFB1-1833BDBDDD51}"/>
                </c:ext>
              </c:extLst>
            </c:dLbl>
            <c:dLbl>
              <c:idx val="18"/>
              <c:delete val="1"/>
              <c:extLst>
                <c:ext xmlns:c15="http://schemas.microsoft.com/office/drawing/2012/chart" uri="{CE6537A1-D6FC-4f65-9D91-7224C49458BB}"/>
                <c:ext xmlns:c16="http://schemas.microsoft.com/office/drawing/2014/chart" uri="{C3380CC4-5D6E-409C-BE32-E72D297353CC}">
                  <c16:uniqueId val="{00000015-064D-41CF-AFB1-1833BDBDDD51}"/>
                </c:ext>
              </c:extLst>
            </c:dLbl>
            <c:dLbl>
              <c:idx val="19"/>
              <c:delete val="1"/>
              <c:extLst>
                <c:ext xmlns:c15="http://schemas.microsoft.com/office/drawing/2012/chart" uri="{CE6537A1-D6FC-4f65-9D91-7224C49458BB}"/>
                <c:ext xmlns:c16="http://schemas.microsoft.com/office/drawing/2014/chart" uri="{C3380CC4-5D6E-409C-BE32-E72D297353CC}">
                  <c16:uniqueId val="{00000016-064D-41CF-AFB1-1833BDBDDD51}"/>
                </c:ext>
              </c:extLst>
            </c:dLbl>
            <c:dLbl>
              <c:idx val="20"/>
              <c:delete val="1"/>
              <c:extLst>
                <c:ext xmlns:c15="http://schemas.microsoft.com/office/drawing/2012/chart" uri="{CE6537A1-D6FC-4f65-9D91-7224C49458BB}"/>
                <c:ext xmlns:c16="http://schemas.microsoft.com/office/drawing/2014/chart" uri="{C3380CC4-5D6E-409C-BE32-E72D297353CC}">
                  <c16:uniqueId val="{00000017-064D-41CF-AFB1-1833BDBDDD51}"/>
                </c:ext>
              </c:extLst>
            </c:dLbl>
            <c:dLbl>
              <c:idx val="21"/>
              <c:delete val="1"/>
              <c:extLst>
                <c:ext xmlns:c15="http://schemas.microsoft.com/office/drawing/2012/chart" uri="{CE6537A1-D6FC-4f65-9D91-7224C49458BB}"/>
                <c:ext xmlns:c16="http://schemas.microsoft.com/office/drawing/2014/chart" uri="{C3380CC4-5D6E-409C-BE32-E72D297353CC}">
                  <c16:uniqueId val="{00000018-064D-41CF-AFB1-1833BDBDDD51}"/>
                </c:ext>
              </c:extLst>
            </c:dLbl>
            <c:dLbl>
              <c:idx val="22"/>
              <c:delete val="1"/>
              <c:extLst>
                <c:ext xmlns:c15="http://schemas.microsoft.com/office/drawing/2012/chart" uri="{CE6537A1-D6FC-4f65-9D91-7224C49458BB}"/>
                <c:ext xmlns:c16="http://schemas.microsoft.com/office/drawing/2014/chart" uri="{C3380CC4-5D6E-409C-BE32-E72D297353CC}">
                  <c16:uniqueId val="{00000019-064D-41CF-AFB1-1833BDBDDD51}"/>
                </c:ext>
              </c:extLst>
            </c:dLbl>
            <c:dLbl>
              <c:idx val="23"/>
              <c:delete val="1"/>
              <c:extLst>
                <c:ext xmlns:c15="http://schemas.microsoft.com/office/drawing/2012/chart" uri="{CE6537A1-D6FC-4f65-9D91-7224C49458BB}"/>
                <c:ext xmlns:c16="http://schemas.microsoft.com/office/drawing/2014/chart" uri="{C3380CC4-5D6E-409C-BE32-E72D297353CC}">
                  <c16:uniqueId val="{0000001A-064D-41CF-AFB1-1833BDBDDD51}"/>
                </c:ext>
              </c:extLst>
            </c:dLbl>
            <c:dLbl>
              <c:idx val="24"/>
              <c:delete val="1"/>
              <c:extLst>
                <c:ext xmlns:c15="http://schemas.microsoft.com/office/drawing/2012/chart" uri="{CE6537A1-D6FC-4f65-9D91-7224C49458BB}"/>
                <c:ext xmlns:c16="http://schemas.microsoft.com/office/drawing/2014/chart" uri="{C3380CC4-5D6E-409C-BE32-E72D297353CC}">
                  <c16:uniqueId val="{0000001B-064D-41CF-AFB1-1833BDBDDD5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64D-41CF-AFB1-1833BDBDDD5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Tuttlingen (08327)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67878</v>
      </c>
      <c r="F11" s="238">
        <v>68348</v>
      </c>
      <c r="G11" s="238">
        <v>68791</v>
      </c>
      <c r="H11" s="238">
        <v>67708</v>
      </c>
      <c r="I11" s="265">
        <v>67854</v>
      </c>
      <c r="J11" s="263">
        <v>24</v>
      </c>
      <c r="K11" s="266">
        <v>3.5370059244849233E-2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16.940687704410855</v>
      </c>
      <c r="E13" s="115">
        <v>11499</v>
      </c>
      <c r="F13" s="114">
        <v>11505</v>
      </c>
      <c r="G13" s="114">
        <v>11683</v>
      </c>
      <c r="H13" s="114">
        <v>11661</v>
      </c>
      <c r="I13" s="140">
        <v>11553</v>
      </c>
      <c r="J13" s="115">
        <v>-54</v>
      </c>
      <c r="K13" s="116">
        <v>-0.46741106206180211</v>
      </c>
    </row>
    <row r="14" spans="1:255" ht="14.1" customHeight="1" x14ac:dyDescent="0.2">
      <c r="A14" s="306" t="s">
        <v>230</v>
      </c>
      <c r="B14" s="307"/>
      <c r="C14" s="308"/>
      <c r="D14" s="113">
        <v>60.303780311735764</v>
      </c>
      <c r="E14" s="115">
        <v>40933</v>
      </c>
      <c r="F14" s="114">
        <v>41416</v>
      </c>
      <c r="G14" s="114">
        <v>41787</v>
      </c>
      <c r="H14" s="114">
        <v>41017</v>
      </c>
      <c r="I14" s="140">
        <v>41216</v>
      </c>
      <c r="J14" s="115">
        <v>-283</v>
      </c>
      <c r="K14" s="116">
        <v>-0.68662655279503104</v>
      </c>
    </row>
    <row r="15" spans="1:255" ht="14.1" customHeight="1" x14ac:dyDescent="0.2">
      <c r="A15" s="306" t="s">
        <v>231</v>
      </c>
      <c r="B15" s="307"/>
      <c r="C15" s="308"/>
      <c r="D15" s="113">
        <v>13.649488788709155</v>
      </c>
      <c r="E15" s="115">
        <v>9265</v>
      </c>
      <c r="F15" s="114">
        <v>9260</v>
      </c>
      <c r="G15" s="114">
        <v>9225</v>
      </c>
      <c r="H15" s="114">
        <v>9044</v>
      </c>
      <c r="I15" s="140">
        <v>9074</v>
      </c>
      <c r="J15" s="115">
        <v>191</v>
      </c>
      <c r="K15" s="116">
        <v>2.1049151421644257</v>
      </c>
    </row>
    <row r="16" spans="1:255" ht="14.1" customHeight="1" x14ac:dyDescent="0.2">
      <c r="A16" s="306" t="s">
        <v>232</v>
      </c>
      <c r="B16" s="307"/>
      <c r="C16" s="308"/>
      <c r="D16" s="113">
        <v>8.7082707209994403</v>
      </c>
      <c r="E16" s="115">
        <v>5911</v>
      </c>
      <c r="F16" s="114">
        <v>5895</v>
      </c>
      <c r="G16" s="114">
        <v>5822</v>
      </c>
      <c r="H16" s="114">
        <v>5709</v>
      </c>
      <c r="I16" s="140">
        <v>5724</v>
      </c>
      <c r="J16" s="115">
        <v>187</v>
      </c>
      <c r="K16" s="116">
        <v>3.2669461914744935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0.30348566545861694</v>
      </c>
      <c r="E18" s="115">
        <v>206</v>
      </c>
      <c r="F18" s="114">
        <v>215</v>
      </c>
      <c r="G18" s="114">
        <v>218</v>
      </c>
      <c r="H18" s="114">
        <v>210</v>
      </c>
      <c r="I18" s="140">
        <v>208</v>
      </c>
      <c r="J18" s="115">
        <v>-2</v>
      </c>
      <c r="K18" s="116">
        <v>-0.96153846153846156</v>
      </c>
    </row>
    <row r="19" spans="1:255" ht="14.1" customHeight="1" x14ac:dyDescent="0.2">
      <c r="A19" s="306" t="s">
        <v>235</v>
      </c>
      <c r="B19" s="307" t="s">
        <v>236</v>
      </c>
      <c r="C19" s="308"/>
      <c r="D19" s="113">
        <v>0.13848375025781548</v>
      </c>
      <c r="E19" s="115">
        <v>94</v>
      </c>
      <c r="F19" s="114">
        <v>93</v>
      </c>
      <c r="G19" s="114">
        <v>94</v>
      </c>
      <c r="H19" s="114">
        <v>93</v>
      </c>
      <c r="I19" s="140">
        <v>88</v>
      </c>
      <c r="J19" s="115">
        <v>6</v>
      </c>
      <c r="K19" s="116">
        <v>6.8181818181818183</v>
      </c>
    </row>
    <row r="20" spans="1:255" ht="14.1" customHeight="1" x14ac:dyDescent="0.2">
      <c r="A20" s="306">
        <v>12</v>
      </c>
      <c r="B20" s="307" t="s">
        <v>237</v>
      </c>
      <c r="C20" s="308"/>
      <c r="D20" s="113">
        <v>0.28433365744423822</v>
      </c>
      <c r="E20" s="115">
        <v>193</v>
      </c>
      <c r="F20" s="114">
        <v>190</v>
      </c>
      <c r="G20" s="114">
        <v>195</v>
      </c>
      <c r="H20" s="114">
        <v>191</v>
      </c>
      <c r="I20" s="140">
        <v>178</v>
      </c>
      <c r="J20" s="115">
        <v>15</v>
      </c>
      <c r="K20" s="116">
        <v>8.4269662921348321</v>
      </c>
    </row>
    <row r="21" spans="1:255" ht="14.1" customHeight="1" x14ac:dyDescent="0.2">
      <c r="A21" s="306">
        <v>21</v>
      </c>
      <c r="B21" s="307" t="s">
        <v>238</v>
      </c>
      <c r="C21" s="308"/>
      <c r="D21" s="113">
        <v>0.20772562538672323</v>
      </c>
      <c r="E21" s="115">
        <v>141</v>
      </c>
      <c r="F21" s="114">
        <v>136</v>
      </c>
      <c r="G21" s="114">
        <v>137</v>
      </c>
      <c r="H21" s="114">
        <v>137</v>
      </c>
      <c r="I21" s="140">
        <v>142</v>
      </c>
      <c r="J21" s="115">
        <v>-1</v>
      </c>
      <c r="K21" s="116">
        <v>-0.70422535211267601</v>
      </c>
    </row>
    <row r="22" spans="1:255" ht="14.1" customHeight="1" x14ac:dyDescent="0.2">
      <c r="A22" s="306">
        <v>22</v>
      </c>
      <c r="B22" s="307" t="s">
        <v>239</v>
      </c>
      <c r="C22" s="308"/>
      <c r="D22" s="113">
        <v>1.2655057603347182</v>
      </c>
      <c r="E22" s="115">
        <v>859</v>
      </c>
      <c r="F22" s="114">
        <v>861</v>
      </c>
      <c r="G22" s="114">
        <v>864</v>
      </c>
      <c r="H22" s="114">
        <v>857</v>
      </c>
      <c r="I22" s="140">
        <v>867</v>
      </c>
      <c r="J22" s="115">
        <v>-8</v>
      </c>
      <c r="K22" s="116">
        <v>-0.92272202998846597</v>
      </c>
    </row>
    <row r="23" spans="1:255" ht="14.1" customHeight="1" x14ac:dyDescent="0.2">
      <c r="A23" s="306">
        <v>23</v>
      </c>
      <c r="B23" s="307" t="s">
        <v>240</v>
      </c>
      <c r="C23" s="308"/>
      <c r="D23" s="113">
        <v>0.57161377765991928</v>
      </c>
      <c r="E23" s="115">
        <v>388</v>
      </c>
      <c r="F23" s="114">
        <v>388</v>
      </c>
      <c r="G23" s="114">
        <v>386</v>
      </c>
      <c r="H23" s="114">
        <v>383</v>
      </c>
      <c r="I23" s="140">
        <v>386</v>
      </c>
      <c r="J23" s="115">
        <v>2</v>
      </c>
      <c r="K23" s="116">
        <v>0.51813471502590669</v>
      </c>
    </row>
    <row r="24" spans="1:255" ht="14.1" customHeight="1" x14ac:dyDescent="0.2">
      <c r="A24" s="306">
        <v>24</v>
      </c>
      <c r="B24" s="307" t="s">
        <v>241</v>
      </c>
      <c r="C24" s="308"/>
      <c r="D24" s="113">
        <v>19.112230766964259</v>
      </c>
      <c r="E24" s="115">
        <v>12973</v>
      </c>
      <c r="F24" s="114">
        <v>13107</v>
      </c>
      <c r="G24" s="114">
        <v>13350</v>
      </c>
      <c r="H24" s="114">
        <v>13239</v>
      </c>
      <c r="I24" s="140">
        <v>13350</v>
      </c>
      <c r="J24" s="115">
        <v>-377</v>
      </c>
      <c r="K24" s="116">
        <v>-2.8239700374531833</v>
      </c>
    </row>
    <row r="25" spans="1:255" ht="14.1" customHeight="1" x14ac:dyDescent="0.2">
      <c r="A25" s="306">
        <v>25</v>
      </c>
      <c r="B25" s="307" t="s">
        <v>242</v>
      </c>
      <c r="C25" s="308"/>
      <c r="D25" s="113">
        <v>9.7763634756474858</v>
      </c>
      <c r="E25" s="115">
        <v>6636</v>
      </c>
      <c r="F25" s="114">
        <v>6733</v>
      </c>
      <c r="G25" s="114">
        <v>6842</v>
      </c>
      <c r="H25" s="114">
        <v>6713</v>
      </c>
      <c r="I25" s="140">
        <v>6725</v>
      </c>
      <c r="J25" s="115">
        <v>-89</v>
      </c>
      <c r="K25" s="116">
        <v>-1.3234200743494424</v>
      </c>
    </row>
    <row r="26" spans="1:255" ht="14.1" customHeight="1" x14ac:dyDescent="0.2">
      <c r="A26" s="306">
        <v>26</v>
      </c>
      <c r="B26" s="307" t="s">
        <v>243</v>
      </c>
      <c r="C26" s="308"/>
      <c r="D26" s="113">
        <v>5.2152391054539029</v>
      </c>
      <c r="E26" s="115">
        <v>3540</v>
      </c>
      <c r="F26" s="114">
        <v>3625</v>
      </c>
      <c r="G26" s="114">
        <v>3648</v>
      </c>
      <c r="H26" s="114">
        <v>3582</v>
      </c>
      <c r="I26" s="140">
        <v>3623</v>
      </c>
      <c r="J26" s="115">
        <v>-83</v>
      </c>
      <c r="K26" s="116">
        <v>-2.2909191277946452</v>
      </c>
    </row>
    <row r="27" spans="1:255" ht="14.1" customHeight="1" x14ac:dyDescent="0.2">
      <c r="A27" s="306">
        <v>27</v>
      </c>
      <c r="B27" s="307" t="s">
        <v>244</v>
      </c>
      <c r="C27" s="308"/>
      <c r="D27" s="113">
        <v>7.4206664898789008</v>
      </c>
      <c r="E27" s="115">
        <v>5037</v>
      </c>
      <c r="F27" s="114">
        <v>5049</v>
      </c>
      <c r="G27" s="114">
        <v>5066</v>
      </c>
      <c r="H27" s="114">
        <v>4957</v>
      </c>
      <c r="I27" s="140">
        <v>4883</v>
      </c>
      <c r="J27" s="115">
        <v>154</v>
      </c>
      <c r="K27" s="116">
        <v>3.1537988941224655</v>
      </c>
    </row>
    <row r="28" spans="1:255" ht="14.1" customHeight="1" x14ac:dyDescent="0.2">
      <c r="A28" s="306">
        <v>28</v>
      </c>
      <c r="B28" s="307" t="s">
        <v>245</v>
      </c>
      <c r="C28" s="308"/>
      <c r="D28" s="113">
        <v>0.25486902972980935</v>
      </c>
      <c r="E28" s="115">
        <v>173</v>
      </c>
      <c r="F28" s="114">
        <v>177</v>
      </c>
      <c r="G28" s="114">
        <v>189</v>
      </c>
      <c r="H28" s="114">
        <v>209</v>
      </c>
      <c r="I28" s="140">
        <v>213</v>
      </c>
      <c r="J28" s="115">
        <v>-40</v>
      </c>
      <c r="K28" s="116">
        <v>-18.779342723004696</v>
      </c>
    </row>
    <row r="29" spans="1:255" ht="14.1" customHeight="1" x14ac:dyDescent="0.2">
      <c r="A29" s="306">
        <v>29</v>
      </c>
      <c r="B29" s="307" t="s">
        <v>246</v>
      </c>
      <c r="C29" s="308"/>
      <c r="D29" s="113">
        <v>1.2993900822063114</v>
      </c>
      <c r="E29" s="115">
        <v>882</v>
      </c>
      <c r="F29" s="114">
        <v>961</v>
      </c>
      <c r="G29" s="114">
        <v>971</v>
      </c>
      <c r="H29" s="114">
        <v>952</v>
      </c>
      <c r="I29" s="140">
        <v>877</v>
      </c>
      <c r="J29" s="115">
        <v>5</v>
      </c>
      <c r="K29" s="116">
        <v>0.5701254275940707</v>
      </c>
    </row>
    <row r="30" spans="1:255" ht="14.1" customHeight="1" x14ac:dyDescent="0.2">
      <c r="A30" s="306" t="s">
        <v>247</v>
      </c>
      <c r="B30" s="307" t="s">
        <v>248</v>
      </c>
      <c r="C30" s="308"/>
      <c r="D30" s="113">
        <v>0.60844456230295529</v>
      </c>
      <c r="E30" s="115">
        <v>413</v>
      </c>
      <c r="F30" s="114">
        <v>490</v>
      </c>
      <c r="G30" s="114">
        <v>496</v>
      </c>
      <c r="H30" s="114">
        <v>458</v>
      </c>
      <c r="I30" s="140">
        <v>406</v>
      </c>
      <c r="J30" s="115">
        <v>7</v>
      </c>
      <c r="K30" s="116">
        <v>1.7241379310344827</v>
      </c>
    </row>
    <row r="31" spans="1:255" ht="14.1" customHeight="1" x14ac:dyDescent="0.2">
      <c r="A31" s="306" t="s">
        <v>249</v>
      </c>
      <c r="B31" s="307" t="s">
        <v>250</v>
      </c>
      <c r="C31" s="308"/>
      <c r="D31" s="113">
        <v>0.66884704911753445</v>
      </c>
      <c r="E31" s="115">
        <v>454</v>
      </c>
      <c r="F31" s="114">
        <v>454</v>
      </c>
      <c r="G31" s="114">
        <v>459</v>
      </c>
      <c r="H31" s="114">
        <v>477</v>
      </c>
      <c r="I31" s="140">
        <v>453</v>
      </c>
      <c r="J31" s="115">
        <v>1</v>
      </c>
      <c r="K31" s="116">
        <v>0.22075055187637968</v>
      </c>
    </row>
    <row r="32" spans="1:255" ht="14.1" customHeight="1" x14ac:dyDescent="0.2">
      <c r="A32" s="306">
        <v>31</v>
      </c>
      <c r="B32" s="307" t="s">
        <v>251</v>
      </c>
      <c r="C32" s="308"/>
      <c r="D32" s="113">
        <v>0.45817496095936827</v>
      </c>
      <c r="E32" s="115">
        <v>311</v>
      </c>
      <c r="F32" s="114">
        <v>317</v>
      </c>
      <c r="G32" s="114">
        <v>317</v>
      </c>
      <c r="H32" s="114">
        <v>312</v>
      </c>
      <c r="I32" s="140">
        <v>310</v>
      </c>
      <c r="J32" s="115">
        <v>1</v>
      </c>
      <c r="K32" s="116">
        <v>0.32258064516129031</v>
      </c>
    </row>
    <row r="33" spans="1:11" ht="14.1" customHeight="1" x14ac:dyDescent="0.2">
      <c r="A33" s="306">
        <v>32</v>
      </c>
      <c r="B33" s="307" t="s">
        <v>252</v>
      </c>
      <c r="C33" s="308"/>
      <c r="D33" s="113">
        <v>1.6441262264651286</v>
      </c>
      <c r="E33" s="115">
        <v>1116</v>
      </c>
      <c r="F33" s="114">
        <v>1111</v>
      </c>
      <c r="G33" s="114">
        <v>1125</v>
      </c>
      <c r="H33" s="114">
        <v>1082</v>
      </c>
      <c r="I33" s="140">
        <v>1037</v>
      </c>
      <c r="J33" s="115">
        <v>79</v>
      </c>
      <c r="K33" s="116">
        <v>7.6181292189006751</v>
      </c>
    </row>
    <row r="34" spans="1:11" ht="14.1" customHeight="1" x14ac:dyDescent="0.2">
      <c r="A34" s="306">
        <v>33</v>
      </c>
      <c r="B34" s="307" t="s">
        <v>253</v>
      </c>
      <c r="C34" s="308"/>
      <c r="D34" s="113">
        <v>1.0695659860337665</v>
      </c>
      <c r="E34" s="115">
        <v>726</v>
      </c>
      <c r="F34" s="114">
        <v>733</v>
      </c>
      <c r="G34" s="114">
        <v>728</v>
      </c>
      <c r="H34" s="114">
        <v>708</v>
      </c>
      <c r="I34" s="140">
        <v>722</v>
      </c>
      <c r="J34" s="115">
        <v>4</v>
      </c>
      <c r="K34" s="116">
        <v>0.554016620498615</v>
      </c>
    </row>
    <row r="35" spans="1:11" ht="14.1" customHeight="1" x14ac:dyDescent="0.2">
      <c r="A35" s="306">
        <v>34</v>
      </c>
      <c r="B35" s="307" t="s">
        <v>254</v>
      </c>
      <c r="C35" s="308"/>
      <c r="D35" s="113">
        <v>1.2404608267774537</v>
      </c>
      <c r="E35" s="115">
        <v>842</v>
      </c>
      <c r="F35" s="114">
        <v>857</v>
      </c>
      <c r="G35" s="114">
        <v>861</v>
      </c>
      <c r="H35" s="114">
        <v>836</v>
      </c>
      <c r="I35" s="140">
        <v>852</v>
      </c>
      <c r="J35" s="115">
        <v>-10</v>
      </c>
      <c r="K35" s="116">
        <v>-1.1737089201877935</v>
      </c>
    </row>
    <row r="36" spans="1:11" ht="14.1" customHeight="1" x14ac:dyDescent="0.2">
      <c r="A36" s="306">
        <v>41</v>
      </c>
      <c r="B36" s="307" t="s">
        <v>255</v>
      </c>
      <c r="C36" s="308"/>
      <c r="D36" s="113">
        <v>0.27991396328707385</v>
      </c>
      <c r="E36" s="115">
        <v>190</v>
      </c>
      <c r="F36" s="114">
        <v>191</v>
      </c>
      <c r="G36" s="114">
        <v>185</v>
      </c>
      <c r="H36" s="114">
        <v>173</v>
      </c>
      <c r="I36" s="140">
        <v>156</v>
      </c>
      <c r="J36" s="115">
        <v>34</v>
      </c>
      <c r="K36" s="116">
        <v>21.794871794871796</v>
      </c>
    </row>
    <row r="37" spans="1:11" ht="14.1" customHeight="1" x14ac:dyDescent="0.2">
      <c r="A37" s="306">
        <v>42</v>
      </c>
      <c r="B37" s="307" t="s">
        <v>256</v>
      </c>
      <c r="C37" s="308"/>
      <c r="D37" s="113">
        <v>6.6295412357464861E-2</v>
      </c>
      <c r="E37" s="115">
        <v>45</v>
      </c>
      <c r="F37" s="114">
        <v>43</v>
      </c>
      <c r="G37" s="114">
        <v>43</v>
      </c>
      <c r="H37" s="114">
        <v>43</v>
      </c>
      <c r="I37" s="140">
        <v>44</v>
      </c>
      <c r="J37" s="115">
        <v>1</v>
      </c>
      <c r="K37" s="116">
        <v>2.2727272727272729</v>
      </c>
    </row>
    <row r="38" spans="1:11" ht="14.1" customHeight="1" x14ac:dyDescent="0.2">
      <c r="A38" s="306">
        <v>43</v>
      </c>
      <c r="B38" s="307" t="s">
        <v>257</v>
      </c>
      <c r="C38" s="308"/>
      <c r="D38" s="113">
        <v>1.7501988862370723</v>
      </c>
      <c r="E38" s="115">
        <v>1188</v>
      </c>
      <c r="F38" s="114">
        <v>1169</v>
      </c>
      <c r="G38" s="114">
        <v>1156</v>
      </c>
      <c r="H38" s="114">
        <v>1102</v>
      </c>
      <c r="I38" s="140">
        <v>1105</v>
      </c>
      <c r="J38" s="115">
        <v>83</v>
      </c>
      <c r="K38" s="116">
        <v>7.5113122171945701</v>
      </c>
    </row>
    <row r="39" spans="1:11" ht="14.1" customHeight="1" x14ac:dyDescent="0.2">
      <c r="A39" s="306">
        <v>51</v>
      </c>
      <c r="B39" s="307" t="s">
        <v>258</v>
      </c>
      <c r="C39" s="308"/>
      <c r="D39" s="113">
        <v>5.7544417926279499</v>
      </c>
      <c r="E39" s="115">
        <v>3906</v>
      </c>
      <c r="F39" s="114">
        <v>3907</v>
      </c>
      <c r="G39" s="114">
        <v>3903</v>
      </c>
      <c r="H39" s="114">
        <v>3888</v>
      </c>
      <c r="I39" s="140">
        <v>3922</v>
      </c>
      <c r="J39" s="115">
        <v>-16</v>
      </c>
      <c r="K39" s="116">
        <v>-0.40795512493625702</v>
      </c>
    </row>
    <row r="40" spans="1:11" ht="14.1" customHeight="1" x14ac:dyDescent="0.2">
      <c r="A40" s="306" t="s">
        <v>259</v>
      </c>
      <c r="B40" s="307" t="s">
        <v>260</v>
      </c>
      <c r="C40" s="308"/>
      <c r="D40" s="113">
        <v>5.0296119508530008</v>
      </c>
      <c r="E40" s="115">
        <v>3414</v>
      </c>
      <c r="F40" s="114">
        <v>3414</v>
      </c>
      <c r="G40" s="114">
        <v>3401</v>
      </c>
      <c r="H40" s="114">
        <v>3395</v>
      </c>
      <c r="I40" s="140">
        <v>3437</v>
      </c>
      <c r="J40" s="115">
        <v>-23</v>
      </c>
      <c r="K40" s="116">
        <v>-0.66918824556299095</v>
      </c>
    </row>
    <row r="41" spans="1:11" ht="14.1" customHeight="1" x14ac:dyDescent="0.2">
      <c r="A41" s="306"/>
      <c r="B41" s="307" t="s">
        <v>261</v>
      </c>
      <c r="C41" s="308"/>
      <c r="D41" s="113">
        <v>4.3902295294498952</v>
      </c>
      <c r="E41" s="115">
        <v>2980</v>
      </c>
      <c r="F41" s="114">
        <v>2977</v>
      </c>
      <c r="G41" s="114">
        <v>2973</v>
      </c>
      <c r="H41" s="114">
        <v>2972</v>
      </c>
      <c r="I41" s="140">
        <v>3016</v>
      </c>
      <c r="J41" s="115">
        <v>-36</v>
      </c>
      <c r="K41" s="116">
        <v>-1.193633952254642</v>
      </c>
    </row>
    <row r="42" spans="1:11" ht="14.1" customHeight="1" x14ac:dyDescent="0.2">
      <c r="A42" s="306">
        <v>52</v>
      </c>
      <c r="B42" s="307" t="s">
        <v>262</v>
      </c>
      <c r="C42" s="308"/>
      <c r="D42" s="113">
        <v>2.6385574118271014</v>
      </c>
      <c r="E42" s="115">
        <v>1791</v>
      </c>
      <c r="F42" s="114">
        <v>1737</v>
      </c>
      <c r="G42" s="114">
        <v>1808</v>
      </c>
      <c r="H42" s="114">
        <v>1783</v>
      </c>
      <c r="I42" s="140">
        <v>1746</v>
      </c>
      <c r="J42" s="115">
        <v>45</v>
      </c>
      <c r="K42" s="116">
        <v>2.5773195876288661</v>
      </c>
    </row>
    <row r="43" spans="1:11" ht="14.1" customHeight="1" x14ac:dyDescent="0.2">
      <c r="A43" s="306" t="s">
        <v>263</v>
      </c>
      <c r="B43" s="307" t="s">
        <v>264</v>
      </c>
      <c r="C43" s="308"/>
      <c r="D43" s="113">
        <v>2.3056071186540557</v>
      </c>
      <c r="E43" s="115">
        <v>1565</v>
      </c>
      <c r="F43" s="114">
        <v>1504</v>
      </c>
      <c r="G43" s="114">
        <v>1568</v>
      </c>
      <c r="H43" s="114">
        <v>1544</v>
      </c>
      <c r="I43" s="140">
        <v>1503</v>
      </c>
      <c r="J43" s="115">
        <v>62</v>
      </c>
      <c r="K43" s="116">
        <v>4.1250831669993344</v>
      </c>
    </row>
    <row r="44" spans="1:11" ht="14.1" customHeight="1" x14ac:dyDescent="0.2">
      <c r="A44" s="306">
        <v>53</v>
      </c>
      <c r="B44" s="307" t="s">
        <v>265</v>
      </c>
      <c r="C44" s="308"/>
      <c r="D44" s="113">
        <v>0.29759273991573115</v>
      </c>
      <c r="E44" s="115">
        <v>202</v>
      </c>
      <c r="F44" s="114">
        <v>195</v>
      </c>
      <c r="G44" s="114">
        <v>196</v>
      </c>
      <c r="H44" s="114">
        <v>193</v>
      </c>
      <c r="I44" s="140">
        <v>193</v>
      </c>
      <c r="J44" s="115">
        <v>9</v>
      </c>
      <c r="K44" s="116">
        <v>4.6632124352331603</v>
      </c>
    </row>
    <row r="45" spans="1:11" ht="14.1" customHeight="1" x14ac:dyDescent="0.2">
      <c r="A45" s="306" t="s">
        <v>266</v>
      </c>
      <c r="B45" s="307" t="s">
        <v>267</v>
      </c>
      <c r="C45" s="308"/>
      <c r="D45" s="113">
        <v>0.26223518665841655</v>
      </c>
      <c r="E45" s="115">
        <v>178</v>
      </c>
      <c r="F45" s="114">
        <v>170</v>
      </c>
      <c r="G45" s="114">
        <v>172</v>
      </c>
      <c r="H45" s="114">
        <v>169</v>
      </c>
      <c r="I45" s="140">
        <v>169</v>
      </c>
      <c r="J45" s="115">
        <v>9</v>
      </c>
      <c r="K45" s="116">
        <v>5.3254437869822482</v>
      </c>
    </row>
    <row r="46" spans="1:11" ht="14.1" customHeight="1" x14ac:dyDescent="0.2">
      <c r="A46" s="306">
        <v>54</v>
      </c>
      <c r="B46" s="307" t="s">
        <v>268</v>
      </c>
      <c r="C46" s="308"/>
      <c r="D46" s="113">
        <v>1.4864904681929343</v>
      </c>
      <c r="E46" s="115">
        <v>1009</v>
      </c>
      <c r="F46" s="114">
        <v>1034</v>
      </c>
      <c r="G46" s="114">
        <v>1041</v>
      </c>
      <c r="H46" s="114">
        <v>1057</v>
      </c>
      <c r="I46" s="140">
        <v>1002</v>
      </c>
      <c r="J46" s="115">
        <v>7</v>
      </c>
      <c r="K46" s="116">
        <v>0.69860279441117767</v>
      </c>
    </row>
    <row r="47" spans="1:11" ht="14.1" customHeight="1" x14ac:dyDescent="0.2">
      <c r="A47" s="306">
        <v>61</v>
      </c>
      <c r="B47" s="307" t="s">
        <v>269</v>
      </c>
      <c r="C47" s="308"/>
      <c r="D47" s="113">
        <v>3.8981702466189341</v>
      </c>
      <c r="E47" s="115">
        <v>2646</v>
      </c>
      <c r="F47" s="114">
        <v>2648</v>
      </c>
      <c r="G47" s="114">
        <v>2651</v>
      </c>
      <c r="H47" s="114">
        <v>2571</v>
      </c>
      <c r="I47" s="140">
        <v>2624</v>
      </c>
      <c r="J47" s="115">
        <v>22</v>
      </c>
      <c r="K47" s="116">
        <v>0.83841463414634143</v>
      </c>
    </row>
    <row r="48" spans="1:11" ht="14.1" customHeight="1" x14ac:dyDescent="0.2">
      <c r="A48" s="306">
        <v>62</v>
      </c>
      <c r="B48" s="307" t="s">
        <v>270</v>
      </c>
      <c r="C48" s="308"/>
      <c r="D48" s="113">
        <v>4.3946492236070593</v>
      </c>
      <c r="E48" s="115">
        <v>2983</v>
      </c>
      <c r="F48" s="114">
        <v>2949</v>
      </c>
      <c r="G48" s="114">
        <v>2920</v>
      </c>
      <c r="H48" s="114">
        <v>2902</v>
      </c>
      <c r="I48" s="140">
        <v>2922</v>
      </c>
      <c r="J48" s="115">
        <v>61</v>
      </c>
      <c r="K48" s="116">
        <v>2.0876112251882271</v>
      </c>
    </row>
    <row r="49" spans="1:11" ht="14.1" customHeight="1" x14ac:dyDescent="0.2">
      <c r="A49" s="306">
        <v>63</v>
      </c>
      <c r="B49" s="307" t="s">
        <v>271</v>
      </c>
      <c r="C49" s="308"/>
      <c r="D49" s="113">
        <v>0.83384896431833588</v>
      </c>
      <c r="E49" s="115">
        <v>566</v>
      </c>
      <c r="F49" s="114">
        <v>544</v>
      </c>
      <c r="G49" s="114">
        <v>559</v>
      </c>
      <c r="H49" s="114">
        <v>569</v>
      </c>
      <c r="I49" s="140">
        <v>578</v>
      </c>
      <c r="J49" s="115">
        <v>-12</v>
      </c>
      <c r="K49" s="116">
        <v>-2.0761245674740483</v>
      </c>
    </row>
    <row r="50" spans="1:11" ht="14.1" customHeight="1" x14ac:dyDescent="0.2">
      <c r="A50" s="306" t="s">
        <v>272</v>
      </c>
      <c r="B50" s="307" t="s">
        <v>273</v>
      </c>
      <c r="C50" s="308"/>
      <c r="D50" s="113">
        <v>0.15763575827219423</v>
      </c>
      <c r="E50" s="115">
        <v>107</v>
      </c>
      <c r="F50" s="114">
        <v>106</v>
      </c>
      <c r="G50" s="114">
        <v>102</v>
      </c>
      <c r="H50" s="114">
        <v>88</v>
      </c>
      <c r="I50" s="140">
        <v>82</v>
      </c>
      <c r="J50" s="115">
        <v>25</v>
      </c>
      <c r="K50" s="116">
        <v>30.487804878048781</v>
      </c>
    </row>
    <row r="51" spans="1:11" ht="14.1" customHeight="1" x14ac:dyDescent="0.2">
      <c r="A51" s="306" t="s">
        <v>274</v>
      </c>
      <c r="B51" s="307" t="s">
        <v>275</v>
      </c>
      <c r="C51" s="308"/>
      <c r="D51" s="113">
        <v>0.56866731488847644</v>
      </c>
      <c r="E51" s="115">
        <v>386</v>
      </c>
      <c r="F51" s="114">
        <v>365</v>
      </c>
      <c r="G51" s="114">
        <v>382</v>
      </c>
      <c r="H51" s="114">
        <v>406</v>
      </c>
      <c r="I51" s="140">
        <v>420</v>
      </c>
      <c r="J51" s="115">
        <v>-34</v>
      </c>
      <c r="K51" s="116">
        <v>-8.0952380952380949</v>
      </c>
    </row>
    <row r="52" spans="1:11" ht="14.1" customHeight="1" x14ac:dyDescent="0.2">
      <c r="A52" s="306">
        <v>71</v>
      </c>
      <c r="B52" s="307" t="s">
        <v>276</v>
      </c>
      <c r="C52" s="308"/>
      <c r="D52" s="113">
        <v>11.653260261056602</v>
      </c>
      <c r="E52" s="115">
        <v>7910</v>
      </c>
      <c r="F52" s="114">
        <v>8000</v>
      </c>
      <c r="G52" s="114">
        <v>8019</v>
      </c>
      <c r="H52" s="114">
        <v>7874</v>
      </c>
      <c r="I52" s="140">
        <v>7973</v>
      </c>
      <c r="J52" s="115">
        <v>-63</v>
      </c>
      <c r="K52" s="116">
        <v>-0.79016681299385427</v>
      </c>
    </row>
    <row r="53" spans="1:11" ht="14.1" customHeight="1" x14ac:dyDescent="0.2">
      <c r="A53" s="306" t="s">
        <v>277</v>
      </c>
      <c r="B53" s="307" t="s">
        <v>278</v>
      </c>
      <c r="C53" s="308"/>
      <c r="D53" s="113">
        <v>5.724977164913521</v>
      </c>
      <c r="E53" s="115">
        <v>3886</v>
      </c>
      <c r="F53" s="114">
        <v>3922</v>
      </c>
      <c r="G53" s="114">
        <v>3896</v>
      </c>
      <c r="H53" s="114">
        <v>3764</v>
      </c>
      <c r="I53" s="140">
        <v>3807</v>
      </c>
      <c r="J53" s="115">
        <v>79</v>
      </c>
      <c r="K53" s="116">
        <v>2.0751247701602313</v>
      </c>
    </row>
    <row r="54" spans="1:11" ht="14.1" customHeight="1" x14ac:dyDescent="0.2">
      <c r="A54" s="306" t="s">
        <v>279</v>
      </c>
      <c r="B54" s="307" t="s">
        <v>280</v>
      </c>
      <c r="C54" s="308"/>
      <c r="D54" s="113">
        <v>5.0664427354960369</v>
      </c>
      <c r="E54" s="115">
        <v>3439</v>
      </c>
      <c r="F54" s="114">
        <v>3486</v>
      </c>
      <c r="G54" s="114">
        <v>3533</v>
      </c>
      <c r="H54" s="114">
        <v>3549</v>
      </c>
      <c r="I54" s="140">
        <v>3591</v>
      </c>
      <c r="J54" s="115">
        <v>-152</v>
      </c>
      <c r="K54" s="116">
        <v>-4.2328042328042326</v>
      </c>
    </row>
    <row r="55" spans="1:11" ht="14.1" customHeight="1" x14ac:dyDescent="0.2">
      <c r="A55" s="306">
        <v>72</v>
      </c>
      <c r="B55" s="307" t="s">
        <v>281</v>
      </c>
      <c r="C55" s="308"/>
      <c r="D55" s="113">
        <v>2.6577094198414803</v>
      </c>
      <c r="E55" s="115">
        <v>1804</v>
      </c>
      <c r="F55" s="114">
        <v>1791</v>
      </c>
      <c r="G55" s="114">
        <v>1808</v>
      </c>
      <c r="H55" s="114">
        <v>1761</v>
      </c>
      <c r="I55" s="140">
        <v>1778</v>
      </c>
      <c r="J55" s="115">
        <v>26</v>
      </c>
      <c r="K55" s="116">
        <v>1.4623172103487063</v>
      </c>
    </row>
    <row r="56" spans="1:11" ht="14.1" customHeight="1" x14ac:dyDescent="0.2">
      <c r="A56" s="306" t="s">
        <v>282</v>
      </c>
      <c r="B56" s="307" t="s">
        <v>283</v>
      </c>
      <c r="C56" s="308"/>
      <c r="D56" s="113">
        <v>1.2964436194348685</v>
      </c>
      <c r="E56" s="115">
        <v>880</v>
      </c>
      <c r="F56" s="114">
        <v>892</v>
      </c>
      <c r="G56" s="114">
        <v>912</v>
      </c>
      <c r="H56" s="114">
        <v>892</v>
      </c>
      <c r="I56" s="140">
        <v>896</v>
      </c>
      <c r="J56" s="115">
        <v>-16</v>
      </c>
      <c r="K56" s="116">
        <v>-1.7857142857142858</v>
      </c>
    </row>
    <row r="57" spans="1:11" ht="14.1" customHeight="1" x14ac:dyDescent="0.2">
      <c r="A57" s="306" t="s">
        <v>284</v>
      </c>
      <c r="B57" s="307" t="s">
        <v>285</v>
      </c>
      <c r="C57" s="308"/>
      <c r="D57" s="113">
        <v>1.0356816641621733</v>
      </c>
      <c r="E57" s="115">
        <v>703</v>
      </c>
      <c r="F57" s="114">
        <v>698</v>
      </c>
      <c r="G57" s="114">
        <v>688</v>
      </c>
      <c r="H57" s="114">
        <v>666</v>
      </c>
      <c r="I57" s="140">
        <v>675</v>
      </c>
      <c r="J57" s="115">
        <v>28</v>
      </c>
      <c r="K57" s="116">
        <v>4.1481481481481479</v>
      </c>
    </row>
    <row r="58" spans="1:11" ht="14.1" customHeight="1" x14ac:dyDescent="0.2">
      <c r="A58" s="306">
        <v>73</v>
      </c>
      <c r="B58" s="307" t="s">
        <v>286</v>
      </c>
      <c r="C58" s="308"/>
      <c r="D58" s="113">
        <v>2.1509178231533044</v>
      </c>
      <c r="E58" s="115">
        <v>1460</v>
      </c>
      <c r="F58" s="114">
        <v>1521</v>
      </c>
      <c r="G58" s="114">
        <v>1503</v>
      </c>
      <c r="H58" s="114">
        <v>1470</v>
      </c>
      <c r="I58" s="140">
        <v>1484</v>
      </c>
      <c r="J58" s="115">
        <v>-24</v>
      </c>
      <c r="K58" s="116">
        <v>-1.6172506738544474</v>
      </c>
    </row>
    <row r="59" spans="1:11" ht="14.1" customHeight="1" x14ac:dyDescent="0.2">
      <c r="A59" s="306" t="s">
        <v>287</v>
      </c>
      <c r="B59" s="307" t="s">
        <v>288</v>
      </c>
      <c r="C59" s="308"/>
      <c r="D59" s="113">
        <v>1.8945755620377736</v>
      </c>
      <c r="E59" s="115">
        <v>1286</v>
      </c>
      <c r="F59" s="114">
        <v>1348</v>
      </c>
      <c r="G59" s="114">
        <v>1335</v>
      </c>
      <c r="H59" s="114">
        <v>1303</v>
      </c>
      <c r="I59" s="140">
        <v>1315</v>
      </c>
      <c r="J59" s="115">
        <v>-29</v>
      </c>
      <c r="K59" s="116">
        <v>-2.20532319391635</v>
      </c>
    </row>
    <row r="60" spans="1:11" ht="14.1" customHeight="1" x14ac:dyDescent="0.2">
      <c r="A60" s="306">
        <v>81</v>
      </c>
      <c r="B60" s="307" t="s">
        <v>289</v>
      </c>
      <c r="C60" s="308"/>
      <c r="D60" s="113">
        <v>3.5033442352455877</v>
      </c>
      <c r="E60" s="115">
        <v>2378</v>
      </c>
      <c r="F60" s="114">
        <v>2378</v>
      </c>
      <c r="G60" s="114">
        <v>2379</v>
      </c>
      <c r="H60" s="114">
        <v>2333</v>
      </c>
      <c r="I60" s="140">
        <v>2341</v>
      </c>
      <c r="J60" s="115">
        <v>37</v>
      </c>
      <c r="K60" s="116">
        <v>1.5805211448099103</v>
      </c>
    </row>
    <row r="61" spans="1:11" ht="14.1" customHeight="1" x14ac:dyDescent="0.2">
      <c r="A61" s="306" t="s">
        <v>290</v>
      </c>
      <c r="B61" s="307" t="s">
        <v>291</v>
      </c>
      <c r="C61" s="308"/>
      <c r="D61" s="113">
        <v>1.2772916114204897</v>
      </c>
      <c r="E61" s="115">
        <v>867</v>
      </c>
      <c r="F61" s="114">
        <v>870</v>
      </c>
      <c r="G61" s="114">
        <v>879</v>
      </c>
      <c r="H61" s="114">
        <v>848</v>
      </c>
      <c r="I61" s="140">
        <v>856</v>
      </c>
      <c r="J61" s="115">
        <v>11</v>
      </c>
      <c r="K61" s="116">
        <v>1.2850467289719627</v>
      </c>
    </row>
    <row r="62" spans="1:11" ht="14.1" customHeight="1" x14ac:dyDescent="0.2">
      <c r="A62" s="306" t="s">
        <v>292</v>
      </c>
      <c r="B62" s="307" t="s">
        <v>293</v>
      </c>
      <c r="C62" s="308"/>
      <c r="D62" s="113">
        <v>1.2198355873773534</v>
      </c>
      <c r="E62" s="115">
        <v>828</v>
      </c>
      <c r="F62" s="114">
        <v>831</v>
      </c>
      <c r="G62" s="114">
        <v>823</v>
      </c>
      <c r="H62" s="114">
        <v>817</v>
      </c>
      <c r="I62" s="140">
        <v>812</v>
      </c>
      <c r="J62" s="115">
        <v>16</v>
      </c>
      <c r="K62" s="116">
        <v>1.9704433497536946</v>
      </c>
    </row>
    <row r="63" spans="1:11" ht="14.1" customHeight="1" x14ac:dyDescent="0.2">
      <c r="A63" s="306"/>
      <c r="B63" s="307" t="s">
        <v>294</v>
      </c>
      <c r="C63" s="308"/>
      <c r="D63" s="113">
        <v>0.94434131824744394</v>
      </c>
      <c r="E63" s="115">
        <v>641</v>
      </c>
      <c r="F63" s="114">
        <v>646</v>
      </c>
      <c r="G63" s="114">
        <v>634</v>
      </c>
      <c r="H63" s="114">
        <v>633</v>
      </c>
      <c r="I63" s="140">
        <v>629</v>
      </c>
      <c r="J63" s="115">
        <v>12</v>
      </c>
      <c r="K63" s="116">
        <v>1.9077901430842608</v>
      </c>
    </row>
    <row r="64" spans="1:11" ht="14.1" customHeight="1" x14ac:dyDescent="0.2">
      <c r="A64" s="306" t="s">
        <v>295</v>
      </c>
      <c r="B64" s="307" t="s">
        <v>296</v>
      </c>
      <c r="C64" s="308"/>
      <c r="D64" s="113">
        <v>0.29169981437284542</v>
      </c>
      <c r="E64" s="115">
        <v>198</v>
      </c>
      <c r="F64" s="114">
        <v>201</v>
      </c>
      <c r="G64" s="114">
        <v>204</v>
      </c>
      <c r="H64" s="114">
        <v>211</v>
      </c>
      <c r="I64" s="140">
        <v>213</v>
      </c>
      <c r="J64" s="115">
        <v>-15</v>
      </c>
      <c r="K64" s="116">
        <v>-7.042253521126761</v>
      </c>
    </row>
    <row r="65" spans="1:11" ht="14.1" customHeight="1" x14ac:dyDescent="0.2">
      <c r="A65" s="306" t="s">
        <v>297</v>
      </c>
      <c r="B65" s="307" t="s">
        <v>298</v>
      </c>
      <c r="C65" s="308"/>
      <c r="D65" s="113">
        <v>0.33736998733021006</v>
      </c>
      <c r="E65" s="115">
        <v>229</v>
      </c>
      <c r="F65" s="114">
        <v>230</v>
      </c>
      <c r="G65" s="114">
        <v>222</v>
      </c>
      <c r="H65" s="114">
        <v>222</v>
      </c>
      <c r="I65" s="140">
        <v>229</v>
      </c>
      <c r="J65" s="115">
        <v>0</v>
      </c>
      <c r="K65" s="116">
        <v>0</v>
      </c>
    </row>
    <row r="66" spans="1:11" ht="14.1" customHeight="1" x14ac:dyDescent="0.2">
      <c r="A66" s="306">
        <v>82</v>
      </c>
      <c r="B66" s="307" t="s">
        <v>299</v>
      </c>
      <c r="C66" s="308"/>
      <c r="D66" s="113">
        <v>2.2069006158107194</v>
      </c>
      <c r="E66" s="115">
        <v>1498</v>
      </c>
      <c r="F66" s="114">
        <v>1494</v>
      </c>
      <c r="G66" s="114">
        <v>1479</v>
      </c>
      <c r="H66" s="114">
        <v>1448</v>
      </c>
      <c r="I66" s="140">
        <v>1437</v>
      </c>
      <c r="J66" s="115">
        <v>61</v>
      </c>
      <c r="K66" s="116">
        <v>4.244954766875435</v>
      </c>
    </row>
    <row r="67" spans="1:11" ht="14.1" customHeight="1" x14ac:dyDescent="0.2">
      <c r="A67" s="306" t="s">
        <v>300</v>
      </c>
      <c r="B67" s="307" t="s">
        <v>301</v>
      </c>
      <c r="C67" s="308"/>
      <c r="D67" s="113">
        <v>1.1859512655057602</v>
      </c>
      <c r="E67" s="115">
        <v>805</v>
      </c>
      <c r="F67" s="114">
        <v>792</v>
      </c>
      <c r="G67" s="114">
        <v>790</v>
      </c>
      <c r="H67" s="114">
        <v>761</v>
      </c>
      <c r="I67" s="140">
        <v>745</v>
      </c>
      <c r="J67" s="115">
        <v>60</v>
      </c>
      <c r="K67" s="116">
        <v>8.053691275167786</v>
      </c>
    </row>
    <row r="68" spans="1:11" ht="14.1" customHeight="1" x14ac:dyDescent="0.2">
      <c r="A68" s="306" t="s">
        <v>302</v>
      </c>
      <c r="B68" s="307" t="s">
        <v>303</v>
      </c>
      <c r="C68" s="308"/>
      <c r="D68" s="113">
        <v>0.32116444208727424</v>
      </c>
      <c r="E68" s="115">
        <v>218</v>
      </c>
      <c r="F68" s="114">
        <v>224</v>
      </c>
      <c r="G68" s="114">
        <v>216</v>
      </c>
      <c r="H68" s="114">
        <v>216</v>
      </c>
      <c r="I68" s="140">
        <v>216</v>
      </c>
      <c r="J68" s="115">
        <v>2</v>
      </c>
      <c r="K68" s="116">
        <v>0.92592592592592593</v>
      </c>
    </row>
    <row r="69" spans="1:11" ht="14.1" customHeight="1" x14ac:dyDescent="0.2">
      <c r="A69" s="306">
        <v>83</v>
      </c>
      <c r="B69" s="307" t="s">
        <v>304</v>
      </c>
      <c r="C69" s="308"/>
      <c r="D69" s="113">
        <v>3.5666931848316095</v>
      </c>
      <c r="E69" s="115">
        <v>2421</v>
      </c>
      <c r="F69" s="114">
        <v>2423</v>
      </c>
      <c r="G69" s="114">
        <v>2411</v>
      </c>
      <c r="H69" s="114">
        <v>2355</v>
      </c>
      <c r="I69" s="140">
        <v>2349</v>
      </c>
      <c r="J69" s="115">
        <v>72</v>
      </c>
      <c r="K69" s="116">
        <v>3.0651340996168583</v>
      </c>
    </row>
    <row r="70" spans="1:11" ht="14.1" customHeight="1" x14ac:dyDescent="0.2">
      <c r="A70" s="306" t="s">
        <v>305</v>
      </c>
      <c r="B70" s="307" t="s">
        <v>306</v>
      </c>
      <c r="C70" s="308"/>
      <c r="D70" s="113">
        <v>3.2145908836441852</v>
      </c>
      <c r="E70" s="115">
        <v>2182</v>
      </c>
      <c r="F70" s="114">
        <v>2188</v>
      </c>
      <c r="G70" s="114">
        <v>2183</v>
      </c>
      <c r="H70" s="114">
        <v>2129</v>
      </c>
      <c r="I70" s="140">
        <v>2120</v>
      </c>
      <c r="J70" s="115">
        <v>62</v>
      </c>
      <c r="K70" s="116">
        <v>2.9245283018867925</v>
      </c>
    </row>
    <row r="71" spans="1:11" ht="14.1" customHeight="1" x14ac:dyDescent="0.2">
      <c r="A71" s="306"/>
      <c r="B71" s="307" t="s">
        <v>307</v>
      </c>
      <c r="C71" s="308"/>
      <c r="D71" s="113">
        <v>1.9932820648811103</v>
      </c>
      <c r="E71" s="115">
        <v>1353</v>
      </c>
      <c r="F71" s="114">
        <v>1347</v>
      </c>
      <c r="G71" s="114">
        <v>1348</v>
      </c>
      <c r="H71" s="114">
        <v>1285</v>
      </c>
      <c r="I71" s="140">
        <v>1275</v>
      </c>
      <c r="J71" s="115">
        <v>78</v>
      </c>
      <c r="K71" s="116">
        <v>6.117647058823529</v>
      </c>
    </row>
    <row r="72" spans="1:11" ht="14.1" customHeight="1" x14ac:dyDescent="0.2">
      <c r="A72" s="306">
        <v>84</v>
      </c>
      <c r="B72" s="307" t="s">
        <v>308</v>
      </c>
      <c r="C72" s="308"/>
      <c r="D72" s="113">
        <v>0.83679542708977872</v>
      </c>
      <c r="E72" s="115">
        <v>568</v>
      </c>
      <c r="F72" s="114">
        <v>564</v>
      </c>
      <c r="G72" s="114">
        <v>539</v>
      </c>
      <c r="H72" s="114">
        <v>552</v>
      </c>
      <c r="I72" s="140">
        <v>546</v>
      </c>
      <c r="J72" s="115">
        <v>22</v>
      </c>
      <c r="K72" s="116">
        <v>4.0293040293040292</v>
      </c>
    </row>
    <row r="73" spans="1:11" ht="14.1" customHeight="1" x14ac:dyDescent="0.2">
      <c r="A73" s="306" t="s">
        <v>309</v>
      </c>
      <c r="B73" s="307" t="s">
        <v>310</v>
      </c>
      <c r="C73" s="308"/>
      <c r="D73" s="113">
        <v>0.26665488081558092</v>
      </c>
      <c r="E73" s="115">
        <v>181</v>
      </c>
      <c r="F73" s="114">
        <v>173</v>
      </c>
      <c r="G73" s="114">
        <v>156</v>
      </c>
      <c r="H73" s="114">
        <v>173</v>
      </c>
      <c r="I73" s="140">
        <v>174</v>
      </c>
      <c r="J73" s="115">
        <v>7</v>
      </c>
      <c r="K73" s="116">
        <v>4.0229885057471266</v>
      </c>
    </row>
    <row r="74" spans="1:11" ht="14.1" customHeight="1" x14ac:dyDescent="0.2">
      <c r="A74" s="306" t="s">
        <v>311</v>
      </c>
      <c r="B74" s="307" t="s">
        <v>312</v>
      </c>
      <c r="C74" s="308"/>
      <c r="D74" s="113">
        <v>0.26518164942985945</v>
      </c>
      <c r="E74" s="115">
        <v>180</v>
      </c>
      <c r="F74" s="114">
        <v>177</v>
      </c>
      <c r="G74" s="114">
        <v>174</v>
      </c>
      <c r="H74" s="114">
        <v>170</v>
      </c>
      <c r="I74" s="140">
        <v>172</v>
      </c>
      <c r="J74" s="115">
        <v>8</v>
      </c>
      <c r="K74" s="116">
        <v>4.6511627906976747</v>
      </c>
    </row>
    <row r="75" spans="1:11" ht="14.1" customHeight="1" x14ac:dyDescent="0.2">
      <c r="A75" s="306" t="s">
        <v>313</v>
      </c>
      <c r="B75" s="307" t="s">
        <v>314</v>
      </c>
      <c r="C75" s="308"/>
      <c r="D75" s="113">
        <v>7.808126344323639E-2</v>
      </c>
      <c r="E75" s="115">
        <v>53</v>
      </c>
      <c r="F75" s="114">
        <v>55</v>
      </c>
      <c r="G75" s="114">
        <v>55</v>
      </c>
      <c r="H75" s="114">
        <v>56</v>
      </c>
      <c r="I75" s="140">
        <v>53</v>
      </c>
      <c r="J75" s="115">
        <v>0</v>
      </c>
      <c r="K75" s="116">
        <v>0</v>
      </c>
    </row>
    <row r="76" spans="1:11" ht="14.1" customHeight="1" x14ac:dyDescent="0.2">
      <c r="A76" s="306">
        <v>91</v>
      </c>
      <c r="B76" s="307" t="s">
        <v>315</v>
      </c>
      <c r="C76" s="308"/>
      <c r="D76" s="113">
        <v>5.1563098500250447E-2</v>
      </c>
      <c r="E76" s="115">
        <v>35</v>
      </c>
      <c r="F76" s="114">
        <v>34</v>
      </c>
      <c r="G76" s="114">
        <v>32</v>
      </c>
      <c r="H76" s="114" t="s">
        <v>513</v>
      </c>
      <c r="I76" s="140" t="s">
        <v>513</v>
      </c>
      <c r="J76" s="115" t="s">
        <v>513</v>
      </c>
      <c r="K76" s="116" t="s">
        <v>513</v>
      </c>
    </row>
    <row r="77" spans="1:11" ht="14.1" customHeight="1" x14ac:dyDescent="0.2">
      <c r="A77" s="306">
        <v>92</v>
      </c>
      <c r="B77" s="307" t="s">
        <v>316</v>
      </c>
      <c r="C77" s="308"/>
      <c r="D77" s="113">
        <v>1.1476472494770029</v>
      </c>
      <c r="E77" s="115">
        <v>779</v>
      </c>
      <c r="F77" s="114">
        <v>788</v>
      </c>
      <c r="G77" s="114">
        <v>774</v>
      </c>
      <c r="H77" s="114">
        <v>758</v>
      </c>
      <c r="I77" s="140">
        <v>763</v>
      </c>
      <c r="J77" s="115">
        <v>16</v>
      </c>
      <c r="K77" s="116">
        <v>2.0969855832241153</v>
      </c>
    </row>
    <row r="78" spans="1:11" ht="14.1" customHeight="1" x14ac:dyDescent="0.2">
      <c r="A78" s="306">
        <v>93</v>
      </c>
      <c r="B78" s="307" t="s">
        <v>317</v>
      </c>
      <c r="C78" s="308"/>
      <c r="D78" s="113">
        <v>0.19446654291523027</v>
      </c>
      <c r="E78" s="115">
        <v>132</v>
      </c>
      <c r="F78" s="114">
        <v>132</v>
      </c>
      <c r="G78" s="114">
        <v>136</v>
      </c>
      <c r="H78" s="114">
        <v>122</v>
      </c>
      <c r="I78" s="140">
        <v>122</v>
      </c>
      <c r="J78" s="115">
        <v>10</v>
      </c>
      <c r="K78" s="116">
        <v>8.1967213114754092</v>
      </c>
    </row>
    <row r="79" spans="1:11" ht="14.1" customHeight="1" x14ac:dyDescent="0.2">
      <c r="A79" s="306">
        <v>94</v>
      </c>
      <c r="B79" s="307" t="s">
        <v>318</v>
      </c>
      <c r="C79" s="308"/>
      <c r="D79" s="113">
        <v>0.10312619700050089</v>
      </c>
      <c r="E79" s="115">
        <v>70</v>
      </c>
      <c r="F79" s="114">
        <v>70</v>
      </c>
      <c r="G79" s="114">
        <v>74</v>
      </c>
      <c r="H79" s="114">
        <v>75</v>
      </c>
      <c r="I79" s="140">
        <v>75</v>
      </c>
      <c r="J79" s="115">
        <v>-5</v>
      </c>
      <c r="K79" s="116">
        <v>-6.666666666666667</v>
      </c>
    </row>
    <row r="80" spans="1:11" ht="14.1" customHeight="1" x14ac:dyDescent="0.2">
      <c r="A80" s="306" t="s">
        <v>319</v>
      </c>
      <c r="B80" s="307" t="s">
        <v>320</v>
      </c>
      <c r="C80" s="308"/>
      <c r="D80" s="113">
        <v>5.8929255428857652E-3</v>
      </c>
      <c r="E80" s="115">
        <v>4</v>
      </c>
      <c r="F80" s="114">
        <v>4</v>
      </c>
      <c r="G80" s="114">
        <v>4</v>
      </c>
      <c r="H80" s="114" t="s">
        <v>513</v>
      </c>
      <c r="I80" s="140" t="s">
        <v>513</v>
      </c>
      <c r="J80" s="115" t="s">
        <v>513</v>
      </c>
      <c r="K80" s="116" t="s">
        <v>513</v>
      </c>
    </row>
    <row r="81" spans="1:11" ht="14.1" customHeight="1" x14ac:dyDescent="0.2">
      <c r="A81" s="310" t="s">
        <v>321</v>
      </c>
      <c r="B81" s="311" t="s">
        <v>224</v>
      </c>
      <c r="C81" s="312"/>
      <c r="D81" s="125">
        <v>0.39777247414478917</v>
      </c>
      <c r="E81" s="143">
        <v>270</v>
      </c>
      <c r="F81" s="144">
        <v>272</v>
      </c>
      <c r="G81" s="144">
        <v>274</v>
      </c>
      <c r="H81" s="144">
        <v>277</v>
      </c>
      <c r="I81" s="145">
        <v>287</v>
      </c>
      <c r="J81" s="143">
        <v>-17</v>
      </c>
      <c r="K81" s="146">
        <v>-5.9233449477351918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17337</v>
      </c>
      <c r="E12" s="114">
        <v>17758</v>
      </c>
      <c r="F12" s="114">
        <v>17825</v>
      </c>
      <c r="G12" s="114">
        <v>17978</v>
      </c>
      <c r="H12" s="140">
        <v>17844</v>
      </c>
      <c r="I12" s="115">
        <v>-507</v>
      </c>
      <c r="J12" s="116">
        <v>-2.8412911903160727</v>
      </c>
      <c r="K12"/>
      <c r="L12"/>
      <c r="M12"/>
      <c r="N12"/>
      <c r="O12"/>
      <c r="P12"/>
    </row>
    <row r="13" spans="1:16" s="110" customFormat="1" ht="14.45" customHeight="1" x14ac:dyDescent="0.2">
      <c r="A13" s="120" t="s">
        <v>105</v>
      </c>
      <c r="B13" s="119" t="s">
        <v>106</v>
      </c>
      <c r="C13" s="113">
        <v>45.463459652765764</v>
      </c>
      <c r="D13" s="115">
        <v>7882</v>
      </c>
      <c r="E13" s="114">
        <v>8001</v>
      </c>
      <c r="F13" s="114">
        <v>8001</v>
      </c>
      <c r="G13" s="114">
        <v>8064</v>
      </c>
      <c r="H13" s="140">
        <v>7976</v>
      </c>
      <c r="I13" s="115">
        <v>-94</v>
      </c>
      <c r="J13" s="116">
        <v>-1.1785356068204613</v>
      </c>
      <c r="K13"/>
      <c r="L13"/>
      <c r="M13"/>
      <c r="N13"/>
      <c r="O13"/>
      <c r="P13"/>
    </row>
    <row r="14" spans="1:16" s="110" customFormat="1" ht="14.45" customHeight="1" x14ac:dyDescent="0.2">
      <c r="A14" s="120"/>
      <c r="B14" s="119" t="s">
        <v>107</v>
      </c>
      <c r="C14" s="113">
        <v>54.536540347234236</v>
      </c>
      <c r="D14" s="115">
        <v>9455</v>
      </c>
      <c r="E14" s="114">
        <v>9757</v>
      </c>
      <c r="F14" s="114">
        <v>9824</v>
      </c>
      <c r="G14" s="114">
        <v>9914</v>
      </c>
      <c r="H14" s="140">
        <v>9868</v>
      </c>
      <c r="I14" s="115">
        <v>-413</v>
      </c>
      <c r="J14" s="116">
        <v>-4.1852452371301174</v>
      </c>
      <c r="K14"/>
      <c r="L14"/>
      <c r="M14"/>
      <c r="N14"/>
      <c r="O14"/>
      <c r="P14"/>
    </row>
    <row r="15" spans="1:16" s="110" customFormat="1" ht="14.45" customHeight="1" x14ac:dyDescent="0.2">
      <c r="A15" s="118" t="s">
        <v>105</v>
      </c>
      <c r="B15" s="121" t="s">
        <v>108</v>
      </c>
      <c r="C15" s="113">
        <v>22.927842187229626</v>
      </c>
      <c r="D15" s="115">
        <v>3975</v>
      </c>
      <c r="E15" s="114">
        <v>4109</v>
      </c>
      <c r="F15" s="114">
        <v>4061</v>
      </c>
      <c r="G15" s="114">
        <v>4203</v>
      </c>
      <c r="H15" s="140">
        <v>4197</v>
      </c>
      <c r="I15" s="115">
        <v>-222</v>
      </c>
      <c r="J15" s="116">
        <v>-5.2894924946390276</v>
      </c>
      <c r="K15"/>
      <c r="L15"/>
      <c r="M15"/>
      <c r="N15"/>
      <c r="O15"/>
      <c r="P15"/>
    </row>
    <row r="16" spans="1:16" s="110" customFormat="1" ht="14.45" customHeight="1" x14ac:dyDescent="0.2">
      <c r="A16" s="118"/>
      <c r="B16" s="121" t="s">
        <v>109</v>
      </c>
      <c r="C16" s="113">
        <v>45.515371748284018</v>
      </c>
      <c r="D16" s="115">
        <v>7891</v>
      </c>
      <c r="E16" s="114">
        <v>8131</v>
      </c>
      <c r="F16" s="114">
        <v>8149</v>
      </c>
      <c r="G16" s="114">
        <v>8189</v>
      </c>
      <c r="H16" s="140">
        <v>8084</v>
      </c>
      <c r="I16" s="115">
        <v>-193</v>
      </c>
      <c r="J16" s="116">
        <v>-2.3874319643740725</v>
      </c>
      <c r="K16"/>
      <c r="L16"/>
      <c r="M16"/>
      <c r="N16"/>
      <c r="O16"/>
      <c r="P16"/>
    </row>
    <row r="17" spans="1:16" s="110" customFormat="1" ht="14.45" customHeight="1" x14ac:dyDescent="0.2">
      <c r="A17" s="118"/>
      <c r="B17" s="121" t="s">
        <v>110</v>
      </c>
      <c r="C17" s="113">
        <v>15.648612793447541</v>
      </c>
      <c r="D17" s="115">
        <v>2713</v>
      </c>
      <c r="E17" s="114">
        <v>2723</v>
      </c>
      <c r="F17" s="114">
        <v>2809</v>
      </c>
      <c r="G17" s="114">
        <v>2828</v>
      </c>
      <c r="H17" s="140">
        <v>2823</v>
      </c>
      <c r="I17" s="115">
        <v>-110</v>
      </c>
      <c r="J17" s="116">
        <v>-3.8965639390719091</v>
      </c>
      <c r="K17"/>
      <c r="L17"/>
      <c r="M17"/>
      <c r="N17"/>
      <c r="O17"/>
      <c r="P17"/>
    </row>
    <row r="18" spans="1:16" s="110" customFormat="1" ht="14.45" customHeight="1" x14ac:dyDescent="0.2">
      <c r="A18" s="120"/>
      <c r="B18" s="121" t="s">
        <v>111</v>
      </c>
      <c r="C18" s="113">
        <v>15.90817327103882</v>
      </c>
      <c r="D18" s="115">
        <v>2758</v>
      </c>
      <c r="E18" s="114">
        <v>2795</v>
      </c>
      <c r="F18" s="114">
        <v>2806</v>
      </c>
      <c r="G18" s="114">
        <v>2758</v>
      </c>
      <c r="H18" s="140">
        <v>2740</v>
      </c>
      <c r="I18" s="115">
        <v>18</v>
      </c>
      <c r="J18" s="116">
        <v>0.65693430656934304</v>
      </c>
      <c r="K18"/>
      <c r="L18"/>
      <c r="M18"/>
      <c r="N18"/>
      <c r="O18"/>
      <c r="P18"/>
    </row>
    <row r="19" spans="1:16" s="110" customFormat="1" ht="14.45" customHeight="1" x14ac:dyDescent="0.2">
      <c r="A19" s="120"/>
      <c r="B19" s="121" t="s">
        <v>112</v>
      </c>
      <c r="C19" s="113">
        <v>1.4650746957374401</v>
      </c>
      <c r="D19" s="115">
        <v>254</v>
      </c>
      <c r="E19" s="114">
        <v>256</v>
      </c>
      <c r="F19" s="114">
        <v>273</v>
      </c>
      <c r="G19" s="114">
        <v>223</v>
      </c>
      <c r="H19" s="140">
        <v>212</v>
      </c>
      <c r="I19" s="115">
        <v>42</v>
      </c>
      <c r="J19" s="116">
        <v>19.811320754716981</v>
      </c>
      <c r="K19"/>
      <c r="L19"/>
      <c r="M19"/>
      <c r="N19"/>
      <c r="O19"/>
      <c r="P19"/>
    </row>
    <row r="20" spans="1:16" s="110" customFormat="1" ht="14.45" customHeight="1" x14ac:dyDescent="0.2">
      <c r="A20" s="120" t="s">
        <v>113</v>
      </c>
      <c r="B20" s="119" t="s">
        <v>116</v>
      </c>
      <c r="C20" s="113">
        <v>85.868373997808149</v>
      </c>
      <c r="D20" s="115">
        <v>14887</v>
      </c>
      <c r="E20" s="114">
        <v>15209</v>
      </c>
      <c r="F20" s="114">
        <v>15276</v>
      </c>
      <c r="G20" s="114">
        <v>15412</v>
      </c>
      <c r="H20" s="140">
        <v>15351</v>
      </c>
      <c r="I20" s="115">
        <v>-464</v>
      </c>
      <c r="J20" s="116">
        <v>-3.0226043905934468</v>
      </c>
      <c r="K20"/>
      <c r="L20"/>
      <c r="M20"/>
      <c r="N20"/>
      <c r="O20"/>
      <c r="P20"/>
    </row>
    <row r="21" spans="1:16" s="110" customFormat="1" ht="14.45" customHeight="1" x14ac:dyDescent="0.2">
      <c r="A21" s="123"/>
      <c r="B21" s="124" t="s">
        <v>117</v>
      </c>
      <c r="C21" s="125">
        <v>14.073945896060449</v>
      </c>
      <c r="D21" s="143">
        <v>2440</v>
      </c>
      <c r="E21" s="144">
        <v>2541</v>
      </c>
      <c r="F21" s="144">
        <v>2543</v>
      </c>
      <c r="G21" s="144">
        <v>2560</v>
      </c>
      <c r="H21" s="145">
        <v>2484</v>
      </c>
      <c r="I21" s="143">
        <v>-44</v>
      </c>
      <c r="J21" s="146">
        <v>-1.7713365539452497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16065</v>
      </c>
      <c r="E56" s="114">
        <v>16494</v>
      </c>
      <c r="F56" s="114">
        <v>16572</v>
      </c>
      <c r="G56" s="114">
        <v>16795</v>
      </c>
      <c r="H56" s="140">
        <v>16471</v>
      </c>
      <c r="I56" s="115">
        <v>-406</v>
      </c>
      <c r="J56" s="116">
        <v>-2.4649383765405863</v>
      </c>
      <c r="K56"/>
      <c r="L56"/>
      <c r="M56"/>
      <c r="N56"/>
      <c r="O56"/>
      <c r="P56"/>
    </row>
    <row r="57" spans="1:16" s="110" customFormat="1" ht="14.45" customHeight="1" x14ac:dyDescent="0.2">
      <c r="A57" s="120" t="s">
        <v>105</v>
      </c>
      <c r="B57" s="119" t="s">
        <v>106</v>
      </c>
      <c r="C57" s="113">
        <v>43.411142234671644</v>
      </c>
      <c r="D57" s="115">
        <v>6974</v>
      </c>
      <c r="E57" s="114">
        <v>7129</v>
      </c>
      <c r="F57" s="114">
        <v>7105</v>
      </c>
      <c r="G57" s="114">
        <v>7169</v>
      </c>
      <c r="H57" s="140">
        <v>6962</v>
      </c>
      <c r="I57" s="115">
        <v>12</v>
      </c>
      <c r="J57" s="116">
        <v>0.17236426314277506</v>
      </c>
    </row>
    <row r="58" spans="1:16" s="110" customFormat="1" ht="14.45" customHeight="1" x14ac:dyDescent="0.2">
      <c r="A58" s="120"/>
      <c r="B58" s="119" t="s">
        <v>107</v>
      </c>
      <c r="C58" s="113">
        <v>56.588857765328356</v>
      </c>
      <c r="D58" s="115">
        <v>9091</v>
      </c>
      <c r="E58" s="114">
        <v>9365</v>
      </c>
      <c r="F58" s="114">
        <v>9467</v>
      </c>
      <c r="G58" s="114">
        <v>9626</v>
      </c>
      <c r="H58" s="140">
        <v>9509</v>
      </c>
      <c r="I58" s="115">
        <v>-418</v>
      </c>
      <c r="J58" s="116">
        <v>-4.3958355242401934</v>
      </c>
    </row>
    <row r="59" spans="1:16" s="110" customFormat="1" ht="14.45" customHeight="1" x14ac:dyDescent="0.2">
      <c r="A59" s="118" t="s">
        <v>105</v>
      </c>
      <c r="B59" s="121" t="s">
        <v>108</v>
      </c>
      <c r="C59" s="113">
        <v>15.804544039838158</v>
      </c>
      <c r="D59" s="115">
        <v>2539</v>
      </c>
      <c r="E59" s="114">
        <v>2652</v>
      </c>
      <c r="F59" s="114">
        <v>2652</v>
      </c>
      <c r="G59" s="114">
        <v>2795</v>
      </c>
      <c r="H59" s="140">
        <v>2614</v>
      </c>
      <c r="I59" s="115">
        <v>-75</v>
      </c>
      <c r="J59" s="116">
        <v>-2.8691660290742158</v>
      </c>
    </row>
    <row r="60" spans="1:16" s="110" customFormat="1" ht="14.45" customHeight="1" x14ac:dyDescent="0.2">
      <c r="A60" s="118"/>
      <c r="B60" s="121" t="s">
        <v>109</v>
      </c>
      <c r="C60" s="113">
        <v>50.862122626828508</v>
      </c>
      <c r="D60" s="115">
        <v>8171</v>
      </c>
      <c r="E60" s="114">
        <v>8432</v>
      </c>
      <c r="F60" s="114">
        <v>8459</v>
      </c>
      <c r="G60" s="114">
        <v>8524</v>
      </c>
      <c r="H60" s="140">
        <v>8421</v>
      </c>
      <c r="I60" s="115">
        <v>-250</v>
      </c>
      <c r="J60" s="116">
        <v>-2.9687685548034675</v>
      </c>
    </row>
    <row r="61" spans="1:16" s="110" customFormat="1" ht="14.45" customHeight="1" x14ac:dyDescent="0.2">
      <c r="A61" s="118"/>
      <c r="B61" s="121" t="s">
        <v>110</v>
      </c>
      <c r="C61" s="113">
        <v>16.81917211328976</v>
      </c>
      <c r="D61" s="115">
        <v>2702</v>
      </c>
      <c r="E61" s="114">
        <v>2710</v>
      </c>
      <c r="F61" s="114">
        <v>2749</v>
      </c>
      <c r="G61" s="114">
        <v>2780</v>
      </c>
      <c r="H61" s="140">
        <v>2755</v>
      </c>
      <c r="I61" s="115">
        <v>-53</v>
      </c>
      <c r="J61" s="116">
        <v>-1.9237749546279492</v>
      </c>
    </row>
    <row r="62" spans="1:16" s="110" customFormat="1" ht="14.45" customHeight="1" x14ac:dyDescent="0.2">
      <c r="A62" s="120"/>
      <c r="B62" s="121" t="s">
        <v>111</v>
      </c>
      <c r="C62" s="113">
        <v>16.514161220043572</v>
      </c>
      <c r="D62" s="115">
        <v>2653</v>
      </c>
      <c r="E62" s="114">
        <v>2700</v>
      </c>
      <c r="F62" s="114">
        <v>2712</v>
      </c>
      <c r="G62" s="114">
        <v>2696</v>
      </c>
      <c r="H62" s="140">
        <v>2681</v>
      </c>
      <c r="I62" s="115">
        <v>-28</v>
      </c>
      <c r="J62" s="116">
        <v>-1.0443864229765014</v>
      </c>
    </row>
    <row r="63" spans="1:16" s="110" customFormat="1" ht="14.45" customHeight="1" x14ac:dyDescent="0.2">
      <c r="A63" s="120"/>
      <c r="B63" s="121" t="s">
        <v>112</v>
      </c>
      <c r="C63" s="113">
        <v>1.5001556178026767</v>
      </c>
      <c r="D63" s="115">
        <v>241</v>
      </c>
      <c r="E63" s="114">
        <v>227</v>
      </c>
      <c r="F63" s="114">
        <v>243</v>
      </c>
      <c r="G63" s="114">
        <v>202</v>
      </c>
      <c r="H63" s="140">
        <v>209</v>
      </c>
      <c r="I63" s="115">
        <v>32</v>
      </c>
      <c r="J63" s="116">
        <v>15.311004784688995</v>
      </c>
    </row>
    <row r="64" spans="1:16" s="110" customFormat="1" ht="14.45" customHeight="1" x14ac:dyDescent="0.2">
      <c r="A64" s="120" t="s">
        <v>113</v>
      </c>
      <c r="B64" s="119" t="s">
        <v>116</v>
      </c>
      <c r="C64" s="113">
        <v>82.826019296607527</v>
      </c>
      <c r="D64" s="115">
        <v>13306</v>
      </c>
      <c r="E64" s="114">
        <v>13689</v>
      </c>
      <c r="F64" s="114">
        <v>13776</v>
      </c>
      <c r="G64" s="114">
        <v>13985</v>
      </c>
      <c r="H64" s="140">
        <v>13751</v>
      </c>
      <c r="I64" s="115">
        <v>-445</v>
      </c>
      <c r="J64" s="116">
        <v>-3.2361282815795214</v>
      </c>
    </row>
    <row r="65" spans="1:10" s="110" customFormat="1" ht="14.45" customHeight="1" x14ac:dyDescent="0.2">
      <c r="A65" s="123"/>
      <c r="B65" s="124" t="s">
        <v>117</v>
      </c>
      <c r="C65" s="125">
        <v>17.093059446000623</v>
      </c>
      <c r="D65" s="143">
        <v>2746</v>
      </c>
      <c r="E65" s="144">
        <v>2794</v>
      </c>
      <c r="F65" s="144">
        <v>2787</v>
      </c>
      <c r="G65" s="144">
        <v>2801</v>
      </c>
      <c r="H65" s="145">
        <v>2711</v>
      </c>
      <c r="I65" s="143">
        <v>35</v>
      </c>
      <c r="J65" s="146">
        <v>1.2910365178900776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17337</v>
      </c>
      <c r="G11" s="114">
        <v>17758</v>
      </c>
      <c r="H11" s="114">
        <v>17825</v>
      </c>
      <c r="I11" s="114">
        <v>17978</v>
      </c>
      <c r="J11" s="140">
        <v>17844</v>
      </c>
      <c r="K11" s="114">
        <v>-507</v>
      </c>
      <c r="L11" s="116">
        <v>-2.8412911903160727</v>
      </c>
    </row>
    <row r="12" spans="1:17" s="110" customFormat="1" ht="24" customHeight="1" x14ac:dyDescent="0.2">
      <c r="A12" s="604" t="s">
        <v>185</v>
      </c>
      <c r="B12" s="605"/>
      <c r="C12" s="605"/>
      <c r="D12" s="606"/>
      <c r="E12" s="113">
        <v>45.463459652765764</v>
      </c>
      <c r="F12" s="115">
        <v>7882</v>
      </c>
      <c r="G12" s="114">
        <v>8001</v>
      </c>
      <c r="H12" s="114">
        <v>8001</v>
      </c>
      <c r="I12" s="114">
        <v>8064</v>
      </c>
      <c r="J12" s="140">
        <v>7976</v>
      </c>
      <c r="K12" s="114">
        <v>-94</v>
      </c>
      <c r="L12" s="116">
        <v>-1.1785356068204613</v>
      </c>
    </row>
    <row r="13" spans="1:17" s="110" customFormat="1" ht="15" customHeight="1" x14ac:dyDescent="0.2">
      <c r="A13" s="120"/>
      <c r="B13" s="612" t="s">
        <v>107</v>
      </c>
      <c r="C13" s="612"/>
      <c r="E13" s="113">
        <v>54.536540347234236</v>
      </c>
      <c r="F13" s="115">
        <v>9455</v>
      </c>
      <c r="G13" s="114">
        <v>9757</v>
      </c>
      <c r="H13" s="114">
        <v>9824</v>
      </c>
      <c r="I13" s="114">
        <v>9914</v>
      </c>
      <c r="J13" s="140">
        <v>9868</v>
      </c>
      <c r="K13" s="114">
        <v>-413</v>
      </c>
      <c r="L13" s="116">
        <v>-4.1852452371301174</v>
      </c>
    </row>
    <row r="14" spans="1:17" s="110" customFormat="1" ht="22.5" customHeight="1" x14ac:dyDescent="0.2">
      <c r="A14" s="604" t="s">
        <v>186</v>
      </c>
      <c r="B14" s="605"/>
      <c r="C14" s="605"/>
      <c r="D14" s="606"/>
      <c r="E14" s="113">
        <v>22.927842187229626</v>
      </c>
      <c r="F14" s="115">
        <v>3975</v>
      </c>
      <c r="G14" s="114">
        <v>4109</v>
      </c>
      <c r="H14" s="114">
        <v>4061</v>
      </c>
      <c r="I14" s="114">
        <v>4203</v>
      </c>
      <c r="J14" s="140">
        <v>4197</v>
      </c>
      <c r="K14" s="114">
        <v>-222</v>
      </c>
      <c r="L14" s="116">
        <v>-5.2894924946390276</v>
      </c>
    </row>
    <row r="15" spans="1:17" s="110" customFormat="1" ht="15" customHeight="1" x14ac:dyDescent="0.2">
      <c r="A15" s="120"/>
      <c r="B15" s="119"/>
      <c r="C15" s="258" t="s">
        <v>106</v>
      </c>
      <c r="E15" s="113">
        <v>55.345911949685537</v>
      </c>
      <c r="F15" s="115">
        <v>2200</v>
      </c>
      <c r="G15" s="114">
        <v>2269</v>
      </c>
      <c r="H15" s="114">
        <v>2208</v>
      </c>
      <c r="I15" s="114">
        <v>2274</v>
      </c>
      <c r="J15" s="140">
        <v>2311</v>
      </c>
      <c r="K15" s="114">
        <v>-111</v>
      </c>
      <c r="L15" s="116">
        <v>-4.8031155344006926</v>
      </c>
    </row>
    <row r="16" spans="1:17" s="110" customFormat="1" ht="15" customHeight="1" x14ac:dyDescent="0.2">
      <c r="A16" s="120"/>
      <c r="B16" s="119"/>
      <c r="C16" s="258" t="s">
        <v>107</v>
      </c>
      <c r="E16" s="113">
        <v>44.654088050314463</v>
      </c>
      <c r="F16" s="115">
        <v>1775</v>
      </c>
      <c r="G16" s="114">
        <v>1840</v>
      </c>
      <c r="H16" s="114">
        <v>1853</v>
      </c>
      <c r="I16" s="114">
        <v>1929</v>
      </c>
      <c r="J16" s="140">
        <v>1886</v>
      </c>
      <c r="K16" s="114">
        <v>-111</v>
      </c>
      <c r="L16" s="116">
        <v>-5.8854718981972427</v>
      </c>
    </row>
    <row r="17" spans="1:12" s="110" customFormat="1" ht="15" customHeight="1" x14ac:dyDescent="0.2">
      <c r="A17" s="120"/>
      <c r="B17" s="121" t="s">
        <v>109</v>
      </c>
      <c r="C17" s="258"/>
      <c r="E17" s="113">
        <v>45.515371748284018</v>
      </c>
      <c r="F17" s="115">
        <v>7891</v>
      </c>
      <c r="G17" s="114">
        <v>8131</v>
      </c>
      <c r="H17" s="114">
        <v>8149</v>
      </c>
      <c r="I17" s="114">
        <v>8189</v>
      </c>
      <c r="J17" s="140">
        <v>8084</v>
      </c>
      <c r="K17" s="114">
        <v>-193</v>
      </c>
      <c r="L17" s="116">
        <v>-2.3874319643740725</v>
      </c>
    </row>
    <row r="18" spans="1:12" s="110" customFormat="1" ht="15" customHeight="1" x14ac:dyDescent="0.2">
      <c r="A18" s="120"/>
      <c r="B18" s="119"/>
      <c r="C18" s="258" t="s">
        <v>106</v>
      </c>
      <c r="E18" s="113">
        <v>39.361297680902297</v>
      </c>
      <c r="F18" s="115">
        <v>3106</v>
      </c>
      <c r="G18" s="114">
        <v>3151</v>
      </c>
      <c r="H18" s="114">
        <v>3155</v>
      </c>
      <c r="I18" s="114">
        <v>3164</v>
      </c>
      <c r="J18" s="140">
        <v>3057</v>
      </c>
      <c r="K18" s="114">
        <v>49</v>
      </c>
      <c r="L18" s="116">
        <v>1.6028786391887471</v>
      </c>
    </row>
    <row r="19" spans="1:12" s="110" customFormat="1" ht="15" customHeight="1" x14ac:dyDescent="0.2">
      <c r="A19" s="120"/>
      <c r="B19" s="119"/>
      <c r="C19" s="258" t="s">
        <v>107</v>
      </c>
      <c r="E19" s="113">
        <v>60.638702319097703</v>
      </c>
      <c r="F19" s="115">
        <v>4785</v>
      </c>
      <c r="G19" s="114">
        <v>4980</v>
      </c>
      <c r="H19" s="114">
        <v>4994</v>
      </c>
      <c r="I19" s="114">
        <v>5025</v>
      </c>
      <c r="J19" s="140">
        <v>5027</v>
      </c>
      <c r="K19" s="114">
        <v>-242</v>
      </c>
      <c r="L19" s="116">
        <v>-4.814004376367615</v>
      </c>
    </row>
    <row r="20" spans="1:12" s="110" customFormat="1" ht="15" customHeight="1" x14ac:dyDescent="0.2">
      <c r="A20" s="120"/>
      <c r="B20" s="121" t="s">
        <v>110</v>
      </c>
      <c r="C20" s="258"/>
      <c r="E20" s="113">
        <v>15.648612793447541</v>
      </c>
      <c r="F20" s="115">
        <v>2713</v>
      </c>
      <c r="G20" s="114">
        <v>2723</v>
      </c>
      <c r="H20" s="114">
        <v>2809</v>
      </c>
      <c r="I20" s="114">
        <v>2828</v>
      </c>
      <c r="J20" s="140">
        <v>2823</v>
      </c>
      <c r="K20" s="114">
        <v>-110</v>
      </c>
      <c r="L20" s="116">
        <v>-3.8965639390719091</v>
      </c>
    </row>
    <row r="21" spans="1:12" s="110" customFormat="1" ht="15" customHeight="1" x14ac:dyDescent="0.2">
      <c r="A21" s="120"/>
      <c r="B21" s="119"/>
      <c r="C21" s="258" t="s">
        <v>106</v>
      </c>
      <c r="E21" s="113">
        <v>38.77626244010321</v>
      </c>
      <c r="F21" s="115">
        <v>1052</v>
      </c>
      <c r="G21" s="114">
        <v>1055</v>
      </c>
      <c r="H21" s="114">
        <v>1100</v>
      </c>
      <c r="I21" s="114">
        <v>1126</v>
      </c>
      <c r="J21" s="140">
        <v>1123</v>
      </c>
      <c r="K21" s="114">
        <v>-71</v>
      </c>
      <c r="L21" s="116">
        <v>-6.3223508459483524</v>
      </c>
    </row>
    <row r="22" spans="1:12" s="110" customFormat="1" ht="15" customHeight="1" x14ac:dyDescent="0.2">
      <c r="A22" s="120"/>
      <c r="B22" s="119"/>
      <c r="C22" s="258" t="s">
        <v>107</v>
      </c>
      <c r="E22" s="113">
        <v>61.22373755989679</v>
      </c>
      <c r="F22" s="115">
        <v>1661</v>
      </c>
      <c r="G22" s="114">
        <v>1668</v>
      </c>
      <c r="H22" s="114">
        <v>1709</v>
      </c>
      <c r="I22" s="114">
        <v>1702</v>
      </c>
      <c r="J22" s="140">
        <v>1700</v>
      </c>
      <c r="K22" s="114">
        <v>-39</v>
      </c>
      <c r="L22" s="116">
        <v>-2.2941176470588234</v>
      </c>
    </row>
    <row r="23" spans="1:12" s="110" customFormat="1" ht="15" customHeight="1" x14ac:dyDescent="0.2">
      <c r="A23" s="120"/>
      <c r="B23" s="121" t="s">
        <v>111</v>
      </c>
      <c r="C23" s="258"/>
      <c r="E23" s="113">
        <v>15.90817327103882</v>
      </c>
      <c r="F23" s="115">
        <v>2758</v>
      </c>
      <c r="G23" s="114">
        <v>2795</v>
      </c>
      <c r="H23" s="114">
        <v>2806</v>
      </c>
      <c r="I23" s="114">
        <v>2758</v>
      </c>
      <c r="J23" s="140">
        <v>2740</v>
      </c>
      <c r="K23" s="114">
        <v>18</v>
      </c>
      <c r="L23" s="116">
        <v>0.65693430656934304</v>
      </c>
    </row>
    <row r="24" spans="1:12" s="110" customFormat="1" ht="15" customHeight="1" x14ac:dyDescent="0.2">
      <c r="A24" s="120"/>
      <c r="B24" s="119"/>
      <c r="C24" s="258" t="s">
        <v>106</v>
      </c>
      <c r="E24" s="113">
        <v>55.257432922407538</v>
      </c>
      <c r="F24" s="115">
        <v>1524</v>
      </c>
      <c r="G24" s="114">
        <v>1526</v>
      </c>
      <c r="H24" s="114">
        <v>1538</v>
      </c>
      <c r="I24" s="114">
        <v>1500</v>
      </c>
      <c r="J24" s="140">
        <v>1485</v>
      </c>
      <c r="K24" s="114">
        <v>39</v>
      </c>
      <c r="L24" s="116">
        <v>2.6262626262626263</v>
      </c>
    </row>
    <row r="25" spans="1:12" s="110" customFormat="1" ht="15" customHeight="1" x14ac:dyDescent="0.2">
      <c r="A25" s="120"/>
      <c r="B25" s="119"/>
      <c r="C25" s="258" t="s">
        <v>107</v>
      </c>
      <c r="E25" s="113">
        <v>44.742567077592462</v>
      </c>
      <c r="F25" s="115">
        <v>1234</v>
      </c>
      <c r="G25" s="114">
        <v>1269</v>
      </c>
      <c r="H25" s="114">
        <v>1268</v>
      </c>
      <c r="I25" s="114">
        <v>1258</v>
      </c>
      <c r="J25" s="140">
        <v>1255</v>
      </c>
      <c r="K25" s="114">
        <v>-21</v>
      </c>
      <c r="L25" s="116">
        <v>-1.6733067729083666</v>
      </c>
    </row>
    <row r="26" spans="1:12" s="110" customFormat="1" ht="15" customHeight="1" x14ac:dyDescent="0.2">
      <c r="A26" s="120"/>
      <c r="C26" s="121" t="s">
        <v>187</v>
      </c>
      <c r="D26" s="110" t="s">
        <v>188</v>
      </c>
      <c r="E26" s="113">
        <v>1.4650746957374401</v>
      </c>
      <c r="F26" s="115">
        <v>254</v>
      </c>
      <c r="G26" s="114">
        <v>256</v>
      </c>
      <c r="H26" s="114">
        <v>273</v>
      </c>
      <c r="I26" s="114">
        <v>223</v>
      </c>
      <c r="J26" s="140">
        <v>212</v>
      </c>
      <c r="K26" s="114">
        <v>42</v>
      </c>
      <c r="L26" s="116">
        <v>19.811320754716981</v>
      </c>
    </row>
    <row r="27" spans="1:12" s="110" customFormat="1" ht="15" customHeight="1" x14ac:dyDescent="0.2">
      <c r="A27" s="120"/>
      <c r="B27" s="119"/>
      <c r="D27" s="259" t="s">
        <v>106</v>
      </c>
      <c r="E27" s="113">
        <v>56.2992125984252</v>
      </c>
      <c r="F27" s="115">
        <v>143</v>
      </c>
      <c r="G27" s="114">
        <v>135</v>
      </c>
      <c r="H27" s="114">
        <v>143</v>
      </c>
      <c r="I27" s="114">
        <v>107</v>
      </c>
      <c r="J27" s="140">
        <v>97</v>
      </c>
      <c r="K27" s="114">
        <v>46</v>
      </c>
      <c r="L27" s="116">
        <v>47.422680412371136</v>
      </c>
    </row>
    <row r="28" spans="1:12" s="110" customFormat="1" ht="15" customHeight="1" x14ac:dyDescent="0.2">
      <c r="A28" s="120"/>
      <c r="B28" s="119"/>
      <c r="D28" s="259" t="s">
        <v>107</v>
      </c>
      <c r="E28" s="113">
        <v>43.7007874015748</v>
      </c>
      <c r="F28" s="115">
        <v>111</v>
      </c>
      <c r="G28" s="114">
        <v>121</v>
      </c>
      <c r="H28" s="114">
        <v>130</v>
      </c>
      <c r="I28" s="114">
        <v>116</v>
      </c>
      <c r="J28" s="140">
        <v>115</v>
      </c>
      <c r="K28" s="114">
        <v>-4</v>
      </c>
      <c r="L28" s="116">
        <v>-3.4782608695652173</v>
      </c>
    </row>
    <row r="29" spans="1:12" s="110" customFormat="1" ht="24" customHeight="1" x14ac:dyDescent="0.2">
      <c r="A29" s="604" t="s">
        <v>189</v>
      </c>
      <c r="B29" s="605"/>
      <c r="C29" s="605"/>
      <c r="D29" s="606"/>
      <c r="E29" s="113">
        <v>85.868373997808149</v>
      </c>
      <c r="F29" s="115">
        <v>14887</v>
      </c>
      <c r="G29" s="114">
        <v>15209</v>
      </c>
      <c r="H29" s="114">
        <v>15276</v>
      </c>
      <c r="I29" s="114">
        <v>15412</v>
      </c>
      <c r="J29" s="140">
        <v>15351</v>
      </c>
      <c r="K29" s="114">
        <v>-464</v>
      </c>
      <c r="L29" s="116">
        <v>-3.0226043905934468</v>
      </c>
    </row>
    <row r="30" spans="1:12" s="110" customFormat="1" ht="15" customHeight="1" x14ac:dyDescent="0.2">
      <c r="A30" s="120"/>
      <c r="B30" s="119"/>
      <c r="C30" s="258" t="s">
        <v>106</v>
      </c>
      <c r="E30" s="113">
        <v>45.677436689729291</v>
      </c>
      <c r="F30" s="115">
        <v>6800</v>
      </c>
      <c r="G30" s="114">
        <v>6865</v>
      </c>
      <c r="H30" s="114">
        <v>6876</v>
      </c>
      <c r="I30" s="114">
        <v>6924</v>
      </c>
      <c r="J30" s="140">
        <v>6870</v>
      </c>
      <c r="K30" s="114">
        <v>-70</v>
      </c>
      <c r="L30" s="116">
        <v>-1.0189228529839884</v>
      </c>
    </row>
    <row r="31" spans="1:12" s="110" customFormat="1" ht="15" customHeight="1" x14ac:dyDescent="0.2">
      <c r="A31" s="120"/>
      <c r="B31" s="119"/>
      <c r="C31" s="258" t="s">
        <v>107</v>
      </c>
      <c r="E31" s="113">
        <v>54.322563310270709</v>
      </c>
      <c r="F31" s="115">
        <v>8087</v>
      </c>
      <c r="G31" s="114">
        <v>8344</v>
      </c>
      <c r="H31" s="114">
        <v>8400</v>
      </c>
      <c r="I31" s="114">
        <v>8488</v>
      </c>
      <c r="J31" s="140">
        <v>8481</v>
      </c>
      <c r="K31" s="114">
        <v>-394</v>
      </c>
      <c r="L31" s="116">
        <v>-4.645678575639665</v>
      </c>
    </row>
    <row r="32" spans="1:12" s="110" customFormat="1" ht="15" customHeight="1" x14ac:dyDescent="0.2">
      <c r="A32" s="120"/>
      <c r="B32" s="119" t="s">
        <v>117</v>
      </c>
      <c r="C32" s="258"/>
      <c r="E32" s="113">
        <v>14.073945896060449</v>
      </c>
      <c r="F32" s="114">
        <v>2440</v>
      </c>
      <c r="G32" s="114">
        <v>2541</v>
      </c>
      <c r="H32" s="114">
        <v>2543</v>
      </c>
      <c r="I32" s="114">
        <v>2560</v>
      </c>
      <c r="J32" s="140">
        <v>2484</v>
      </c>
      <c r="K32" s="114">
        <v>-44</v>
      </c>
      <c r="L32" s="116">
        <v>-1.7713365539452497</v>
      </c>
    </row>
    <row r="33" spans="1:12" s="110" customFormat="1" ht="15" customHeight="1" x14ac:dyDescent="0.2">
      <c r="A33" s="120"/>
      <c r="B33" s="119"/>
      <c r="C33" s="258" t="s">
        <v>106</v>
      </c>
      <c r="E33" s="113">
        <v>44.344262295081968</v>
      </c>
      <c r="F33" s="114">
        <v>1082</v>
      </c>
      <c r="G33" s="114">
        <v>1134</v>
      </c>
      <c r="H33" s="114">
        <v>1124</v>
      </c>
      <c r="I33" s="114">
        <v>1139</v>
      </c>
      <c r="J33" s="140">
        <v>1105</v>
      </c>
      <c r="K33" s="114">
        <v>-23</v>
      </c>
      <c r="L33" s="116">
        <v>-2.0814479638009051</v>
      </c>
    </row>
    <row r="34" spans="1:12" s="110" customFormat="1" ht="15" customHeight="1" x14ac:dyDescent="0.2">
      <c r="A34" s="120"/>
      <c r="B34" s="119"/>
      <c r="C34" s="258" t="s">
        <v>107</v>
      </c>
      <c r="E34" s="113">
        <v>55.655737704918032</v>
      </c>
      <c r="F34" s="114">
        <v>1358</v>
      </c>
      <c r="G34" s="114">
        <v>1407</v>
      </c>
      <c r="H34" s="114">
        <v>1419</v>
      </c>
      <c r="I34" s="114">
        <v>1421</v>
      </c>
      <c r="J34" s="140">
        <v>1379</v>
      </c>
      <c r="K34" s="114">
        <v>-21</v>
      </c>
      <c r="L34" s="116">
        <v>-1.5228426395939085</v>
      </c>
    </row>
    <row r="35" spans="1:12" s="110" customFormat="1" ht="24" customHeight="1" x14ac:dyDescent="0.2">
      <c r="A35" s="604" t="s">
        <v>192</v>
      </c>
      <c r="B35" s="605"/>
      <c r="C35" s="605"/>
      <c r="D35" s="606"/>
      <c r="E35" s="113">
        <v>21.497375555171022</v>
      </c>
      <c r="F35" s="114">
        <v>3727</v>
      </c>
      <c r="G35" s="114">
        <v>3826</v>
      </c>
      <c r="H35" s="114">
        <v>3931</v>
      </c>
      <c r="I35" s="114">
        <v>4173</v>
      </c>
      <c r="J35" s="114">
        <v>3985</v>
      </c>
      <c r="K35" s="318">
        <v>-258</v>
      </c>
      <c r="L35" s="319">
        <v>-6.4742785445420328</v>
      </c>
    </row>
    <row r="36" spans="1:12" s="110" customFormat="1" ht="15" customHeight="1" x14ac:dyDescent="0.2">
      <c r="A36" s="120"/>
      <c r="B36" s="119"/>
      <c r="C36" s="258" t="s">
        <v>106</v>
      </c>
      <c r="E36" s="113">
        <v>43.6007512744835</v>
      </c>
      <c r="F36" s="114">
        <v>1625</v>
      </c>
      <c r="G36" s="114">
        <v>1655</v>
      </c>
      <c r="H36" s="114">
        <v>1676</v>
      </c>
      <c r="I36" s="114">
        <v>1839</v>
      </c>
      <c r="J36" s="114">
        <v>1733</v>
      </c>
      <c r="K36" s="318">
        <v>-108</v>
      </c>
      <c r="L36" s="116">
        <v>-6.2319676860934798</v>
      </c>
    </row>
    <row r="37" spans="1:12" s="110" customFormat="1" ht="15" customHeight="1" x14ac:dyDescent="0.2">
      <c r="A37" s="120"/>
      <c r="B37" s="119"/>
      <c r="C37" s="258" t="s">
        <v>107</v>
      </c>
      <c r="E37" s="113">
        <v>56.3992487255165</v>
      </c>
      <c r="F37" s="114">
        <v>2102</v>
      </c>
      <c r="G37" s="114">
        <v>2171</v>
      </c>
      <c r="H37" s="114">
        <v>2255</v>
      </c>
      <c r="I37" s="114">
        <v>2334</v>
      </c>
      <c r="J37" s="140">
        <v>2252</v>
      </c>
      <c r="K37" s="114">
        <v>-150</v>
      </c>
      <c r="L37" s="116">
        <v>-6.660746003552398</v>
      </c>
    </row>
    <row r="38" spans="1:12" s="110" customFormat="1" ht="15" customHeight="1" x14ac:dyDescent="0.2">
      <c r="A38" s="120"/>
      <c r="B38" s="119" t="s">
        <v>328</v>
      </c>
      <c r="C38" s="258"/>
      <c r="E38" s="113">
        <v>53.221433927438426</v>
      </c>
      <c r="F38" s="114">
        <v>9227</v>
      </c>
      <c r="G38" s="114">
        <v>9389</v>
      </c>
      <c r="H38" s="114">
        <v>9394</v>
      </c>
      <c r="I38" s="114">
        <v>9416</v>
      </c>
      <c r="J38" s="140">
        <v>9371</v>
      </c>
      <c r="K38" s="114">
        <v>-144</v>
      </c>
      <c r="L38" s="116">
        <v>-1.5366556397396223</v>
      </c>
    </row>
    <row r="39" spans="1:12" s="110" customFormat="1" ht="15" customHeight="1" x14ac:dyDescent="0.2">
      <c r="A39" s="120"/>
      <c r="B39" s="119"/>
      <c r="C39" s="258" t="s">
        <v>106</v>
      </c>
      <c r="E39" s="113">
        <v>45.90874607131245</v>
      </c>
      <c r="F39" s="115">
        <v>4236</v>
      </c>
      <c r="G39" s="114">
        <v>4277</v>
      </c>
      <c r="H39" s="114">
        <v>4291</v>
      </c>
      <c r="I39" s="114">
        <v>4274</v>
      </c>
      <c r="J39" s="140">
        <v>4198</v>
      </c>
      <c r="K39" s="114">
        <v>38</v>
      </c>
      <c r="L39" s="116">
        <v>0.90519294902334446</v>
      </c>
    </row>
    <row r="40" spans="1:12" s="110" customFormat="1" ht="15" customHeight="1" x14ac:dyDescent="0.2">
      <c r="A40" s="120"/>
      <c r="B40" s="119"/>
      <c r="C40" s="258" t="s">
        <v>107</v>
      </c>
      <c r="E40" s="113">
        <v>54.09125392868755</v>
      </c>
      <c r="F40" s="115">
        <v>4991</v>
      </c>
      <c r="G40" s="114">
        <v>5112</v>
      </c>
      <c r="H40" s="114">
        <v>5103</v>
      </c>
      <c r="I40" s="114">
        <v>5142</v>
      </c>
      <c r="J40" s="140">
        <v>5173</v>
      </c>
      <c r="K40" s="114">
        <v>-182</v>
      </c>
      <c r="L40" s="116">
        <v>-3.5182679296346415</v>
      </c>
    </row>
    <row r="41" spans="1:12" s="110" customFormat="1" ht="15" customHeight="1" x14ac:dyDescent="0.2">
      <c r="A41" s="120"/>
      <c r="B41" s="320" t="s">
        <v>516</v>
      </c>
      <c r="C41" s="258"/>
      <c r="E41" s="113">
        <v>5.5949702947453419</v>
      </c>
      <c r="F41" s="115">
        <v>970</v>
      </c>
      <c r="G41" s="114">
        <v>1041</v>
      </c>
      <c r="H41" s="114">
        <v>974</v>
      </c>
      <c r="I41" s="114">
        <v>978</v>
      </c>
      <c r="J41" s="140">
        <v>908</v>
      </c>
      <c r="K41" s="114">
        <v>62</v>
      </c>
      <c r="L41" s="116">
        <v>6.8281938325991192</v>
      </c>
    </row>
    <row r="42" spans="1:12" s="110" customFormat="1" ht="15" customHeight="1" x14ac:dyDescent="0.2">
      <c r="A42" s="120"/>
      <c r="B42" s="119"/>
      <c r="C42" s="268" t="s">
        <v>106</v>
      </c>
      <c r="D42" s="182"/>
      <c r="E42" s="113">
        <v>47.010309278350519</v>
      </c>
      <c r="F42" s="115">
        <v>456</v>
      </c>
      <c r="G42" s="114">
        <v>481</v>
      </c>
      <c r="H42" s="114">
        <v>448</v>
      </c>
      <c r="I42" s="114">
        <v>441</v>
      </c>
      <c r="J42" s="140">
        <v>419</v>
      </c>
      <c r="K42" s="114">
        <v>37</v>
      </c>
      <c r="L42" s="116">
        <v>8.8305489260143197</v>
      </c>
    </row>
    <row r="43" spans="1:12" s="110" customFormat="1" ht="15" customHeight="1" x14ac:dyDescent="0.2">
      <c r="A43" s="120"/>
      <c r="B43" s="119"/>
      <c r="C43" s="268" t="s">
        <v>107</v>
      </c>
      <c r="D43" s="182"/>
      <c r="E43" s="113">
        <v>52.989690721649481</v>
      </c>
      <c r="F43" s="115">
        <v>514</v>
      </c>
      <c r="G43" s="114">
        <v>560</v>
      </c>
      <c r="H43" s="114">
        <v>526</v>
      </c>
      <c r="I43" s="114">
        <v>537</v>
      </c>
      <c r="J43" s="140">
        <v>489</v>
      </c>
      <c r="K43" s="114">
        <v>25</v>
      </c>
      <c r="L43" s="116">
        <v>5.112474437627812</v>
      </c>
    </row>
    <row r="44" spans="1:12" s="110" customFormat="1" ht="15" customHeight="1" x14ac:dyDescent="0.2">
      <c r="A44" s="120"/>
      <c r="B44" s="119" t="s">
        <v>205</v>
      </c>
      <c r="C44" s="268"/>
      <c r="D44" s="182"/>
      <c r="E44" s="113">
        <v>19.686220222645211</v>
      </c>
      <c r="F44" s="115">
        <v>3413</v>
      </c>
      <c r="G44" s="114">
        <v>3502</v>
      </c>
      <c r="H44" s="114">
        <v>3526</v>
      </c>
      <c r="I44" s="114">
        <v>3411</v>
      </c>
      <c r="J44" s="140">
        <v>3580</v>
      </c>
      <c r="K44" s="114">
        <v>-167</v>
      </c>
      <c r="L44" s="116">
        <v>-4.6648044692737427</v>
      </c>
    </row>
    <row r="45" spans="1:12" s="110" customFormat="1" ht="15" customHeight="1" x14ac:dyDescent="0.2">
      <c r="A45" s="120"/>
      <c r="B45" s="119"/>
      <c r="C45" s="268" t="s">
        <v>106</v>
      </c>
      <c r="D45" s="182"/>
      <c r="E45" s="113">
        <v>45.85408731321418</v>
      </c>
      <c r="F45" s="115">
        <v>1565</v>
      </c>
      <c r="G45" s="114">
        <v>1588</v>
      </c>
      <c r="H45" s="114">
        <v>1586</v>
      </c>
      <c r="I45" s="114">
        <v>1510</v>
      </c>
      <c r="J45" s="140">
        <v>1626</v>
      </c>
      <c r="K45" s="114">
        <v>-61</v>
      </c>
      <c r="L45" s="116">
        <v>-3.7515375153751536</v>
      </c>
    </row>
    <row r="46" spans="1:12" s="110" customFormat="1" ht="15" customHeight="1" x14ac:dyDescent="0.2">
      <c r="A46" s="123"/>
      <c r="B46" s="124"/>
      <c r="C46" s="260" t="s">
        <v>107</v>
      </c>
      <c r="D46" s="261"/>
      <c r="E46" s="125">
        <v>54.14591268678582</v>
      </c>
      <c r="F46" s="143">
        <v>1848</v>
      </c>
      <c r="G46" s="144">
        <v>1914</v>
      </c>
      <c r="H46" s="144">
        <v>1940</v>
      </c>
      <c r="I46" s="144">
        <v>1901</v>
      </c>
      <c r="J46" s="145">
        <v>1954</v>
      </c>
      <c r="K46" s="144">
        <v>-106</v>
      </c>
      <c r="L46" s="146">
        <v>-5.4247697031729789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17337</v>
      </c>
      <c r="E11" s="114">
        <v>17758</v>
      </c>
      <c r="F11" s="114">
        <v>17825</v>
      </c>
      <c r="G11" s="114">
        <v>17978</v>
      </c>
      <c r="H11" s="140">
        <v>17844</v>
      </c>
      <c r="I11" s="115">
        <v>-507</v>
      </c>
      <c r="J11" s="116">
        <v>-2.8412911903160727</v>
      </c>
    </row>
    <row r="12" spans="1:15" s="110" customFormat="1" ht="24.95" customHeight="1" x14ac:dyDescent="0.2">
      <c r="A12" s="193" t="s">
        <v>132</v>
      </c>
      <c r="B12" s="194" t="s">
        <v>133</v>
      </c>
      <c r="C12" s="113">
        <v>0.95172175116802216</v>
      </c>
      <c r="D12" s="115">
        <v>165</v>
      </c>
      <c r="E12" s="114">
        <v>162</v>
      </c>
      <c r="F12" s="114">
        <v>157</v>
      </c>
      <c r="G12" s="114">
        <v>161</v>
      </c>
      <c r="H12" s="140">
        <v>148</v>
      </c>
      <c r="I12" s="115">
        <v>17</v>
      </c>
      <c r="J12" s="116">
        <v>11.486486486486486</v>
      </c>
    </row>
    <row r="13" spans="1:15" s="110" customFormat="1" ht="24.95" customHeight="1" x14ac:dyDescent="0.2">
      <c r="A13" s="193" t="s">
        <v>134</v>
      </c>
      <c r="B13" s="199" t="s">
        <v>214</v>
      </c>
      <c r="C13" s="113">
        <v>0.35184864740151123</v>
      </c>
      <c r="D13" s="115">
        <v>61</v>
      </c>
      <c r="E13" s="114">
        <v>63</v>
      </c>
      <c r="F13" s="114">
        <v>63</v>
      </c>
      <c r="G13" s="114">
        <v>63</v>
      </c>
      <c r="H13" s="140">
        <v>59</v>
      </c>
      <c r="I13" s="115">
        <v>2</v>
      </c>
      <c r="J13" s="116">
        <v>3.3898305084745761</v>
      </c>
    </row>
    <row r="14" spans="1:15" s="287" customFormat="1" ht="24.95" customHeight="1" x14ac:dyDescent="0.2">
      <c r="A14" s="193" t="s">
        <v>215</v>
      </c>
      <c r="B14" s="199" t="s">
        <v>137</v>
      </c>
      <c r="C14" s="113">
        <v>21.722327969083462</v>
      </c>
      <c r="D14" s="115">
        <v>3766</v>
      </c>
      <c r="E14" s="114">
        <v>3818</v>
      </c>
      <c r="F14" s="114">
        <v>3932</v>
      </c>
      <c r="G14" s="114">
        <v>4019</v>
      </c>
      <c r="H14" s="140">
        <v>4039</v>
      </c>
      <c r="I14" s="115">
        <v>-273</v>
      </c>
      <c r="J14" s="116">
        <v>-6.7590987868284227</v>
      </c>
      <c r="K14" s="110"/>
      <c r="L14" s="110"/>
      <c r="M14" s="110"/>
      <c r="N14" s="110"/>
      <c r="O14" s="110"/>
    </row>
    <row r="15" spans="1:15" s="110" customFormat="1" ht="24.95" customHeight="1" x14ac:dyDescent="0.2">
      <c r="A15" s="193" t="s">
        <v>216</v>
      </c>
      <c r="B15" s="199" t="s">
        <v>217</v>
      </c>
      <c r="C15" s="113">
        <v>3.5242544846282517</v>
      </c>
      <c r="D15" s="115">
        <v>611</v>
      </c>
      <c r="E15" s="114">
        <v>607</v>
      </c>
      <c r="F15" s="114">
        <v>599</v>
      </c>
      <c r="G15" s="114">
        <v>606</v>
      </c>
      <c r="H15" s="140">
        <v>594</v>
      </c>
      <c r="I15" s="115">
        <v>17</v>
      </c>
      <c r="J15" s="116">
        <v>2.861952861952862</v>
      </c>
    </row>
    <row r="16" spans="1:15" s="287" customFormat="1" ht="24.95" customHeight="1" x14ac:dyDescent="0.2">
      <c r="A16" s="193" t="s">
        <v>218</v>
      </c>
      <c r="B16" s="199" t="s">
        <v>141</v>
      </c>
      <c r="C16" s="113">
        <v>16.963719213243351</v>
      </c>
      <c r="D16" s="115">
        <v>2941</v>
      </c>
      <c r="E16" s="114">
        <v>2990</v>
      </c>
      <c r="F16" s="114">
        <v>3094</v>
      </c>
      <c r="G16" s="114">
        <v>3165</v>
      </c>
      <c r="H16" s="140">
        <v>3194</v>
      </c>
      <c r="I16" s="115">
        <v>-253</v>
      </c>
      <c r="J16" s="116">
        <v>-7.921102066374452</v>
      </c>
      <c r="K16" s="110"/>
      <c r="L16" s="110"/>
      <c r="M16" s="110"/>
      <c r="N16" s="110"/>
      <c r="O16" s="110"/>
    </row>
    <row r="17" spans="1:15" s="110" customFormat="1" ht="24.95" customHeight="1" x14ac:dyDescent="0.2">
      <c r="A17" s="193" t="s">
        <v>142</v>
      </c>
      <c r="B17" s="199" t="s">
        <v>220</v>
      </c>
      <c r="C17" s="113">
        <v>1.2343542712118589</v>
      </c>
      <c r="D17" s="115">
        <v>214</v>
      </c>
      <c r="E17" s="114">
        <v>221</v>
      </c>
      <c r="F17" s="114">
        <v>239</v>
      </c>
      <c r="G17" s="114">
        <v>248</v>
      </c>
      <c r="H17" s="140">
        <v>251</v>
      </c>
      <c r="I17" s="115">
        <v>-37</v>
      </c>
      <c r="J17" s="116">
        <v>-14.741035856573705</v>
      </c>
    </row>
    <row r="18" spans="1:15" s="287" customFormat="1" ht="24.95" customHeight="1" x14ac:dyDescent="0.2">
      <c r="A18" s="201" t="s">
        <v>144</v>
      </c>
      <c r="B18" s="202" t="s">
        <v>145</v>
      </c>
      <c r="C18" s="113">
        <v>5.0758493395627848</v>
      </c>
      <c r="D18" s="115">
        <v>880</v>
      </c>
      <c r="E18" s="114">
        <v>878</v>
      </c>
      <c r="F18" s="114">
        <v>882</v>
      </c>
      <c r="G18" s="114">
        <v>901</v>
      </c>
      <c r="H18" s="140">
        <v>871</v>
      </c>
      <c r="I18" s="115">
        <v>9</v>
      </c>
      <c r="J18" s="116">
        <v>1.0332950631458093</v>
      </c>
      <c r="K18" s="110"/>
      <c r="L18" s="110"/>
      <c r="M18" s="110"/>
      <c r="N18" s="110"/>
      <c r="O18" s="110"/>
    </row>
    <row r="19" spans="1:15" s="110" customFormat="1" ht="24.95" customHeight="1" x14ac:dyDescent="0.2">
      <c r="A19" s="193" t="s">
        <v>146</v>
      </c>
      <c r="B19" s="199" t="s">
        <v>147</v>
      </c>
      <c r="C19" s="113">
        <v>12.84535963546173</v>
      </c>
      <c r="D19" s="115">
        <v>2227</v>
      </c>
      <c r="E19" s="114">
        <v>2187</v>
      </c>
      <c r="F19" s="114">
        <v>2160</v>
      </c>
      <c r="G19" s="114">
        <v>2216</v>
      </c>
      <c r="H19" s="140">
        <v>2200</v>
      </c>
      <c r="I19" s="115">
        <v>27</v>
      </c>
      <c r="J19" s="116">
        <v>1.2272727272727273</v>
      </c>
    </row>
    <row r="20" spans="1:15" s="287" customFormat="1" ht="24.95" customHeight="1" x14ac:dyDescent="0.2">
      <c r="A20" s="193" t="s">
        <v>148</v>
      </c>
      <c r="B20" s="199" t="s">
        <v>149</v>
      </c>
      <c r="C20" s="113">
        <v>5.831458729884063</v>
      </c>
      <c r="D20" s="115">
        <v>1011</v>
      </c>
      <c r="E20" s="114">
        <v>1024</v>
      </c>
      <c r="F20" s="114">
        <v>1039</v>
      </c>
      <c r="G20" s="114">
        <v>1034</v>
      </c>
      <c r="H20" s="140">
        <v>1004</v>
      </c>
      <c r="I20" s="115">
        <v>7</v>
      </c>
      <c r="J20" s="116">
        <v>0.6972111553784861</v>
      </c>
      <c r="K20" s="110"/>
      <c r="L20" s="110"/>
      <c r="M20" s="110"/>
      <c r="N20" s="110"/>
      <c r="O20" s="110"/>
    </row>
    <row r="21" spans="1:15" s="110" customFormat="1" ht="24.95" customHeight="1" x14ac:dyDescent="0.2">
      <c r="A21" s="201" t="s">
        <v>150</v>
      </c>
      <c r="B21" s="202" t="s">
        <v>151</v>
      </c>
      <c r="C21" s="113">
        <v>7.1004210647747588</v>
      </c>
      <c r="D21" s="115">
        <v>1231</v>
      </c>
      <c r="E21" s="114">
        <v>1431</v>
      </c>
      <c r="F21" s="114">
        <v>1452</v>
      </c>
      <c r="G21" s="114">
        <v>1435</v>
      </c>
      <c r="H21" s="140">
        <v>1358</v>
      </c>
      <c r="I21" s="115">
        <v>-127</v>
      </c>
      <c r="J21" s="116">
        <v>-9.3519882179675999</v>
      </c>
    </row>
    <row r="22" spans="1:15" s="110" customFormat="1" ht="24.95" customHeight="1" x14ac:dyDescent="0.2">
      <c r="A22" s="201" t="s">
        <v>152</v>
      </c>
      <c r="B22" s="199" t="s">
        <v>153</v>
      </c>
      <c r="C22" s="113">
        <v>0.81905750706581304</v>
      </c>
      <c r="D22" s="115">
        <v>142</v>
      </c>
      <c r="E22" s="114">
        <v>147</v>
      </c>
      <c r="F22" s="114">
        <v>150</v>
      </c>
      <c r="G22" s="114">
        <v>144</v>
      </c>
      <c r="H22" s="140">
        <v>143</v>
      </c>
      <c r="I22" s="115">
        <v>-1</v>
      </c>
      <c r="J22" s="116">
        <v>-0.69930069930069927</v>
      </c>
    </row>
    <row r="23" spans="1:15" s="110" customFormat="1" ht="24.95" customHeight="1" x14ac:dyDescent="0.2">
      <c r="A23" s="193" t="s">
        <v>154</v>
      </c>
      <c r="B23" s="199" t="s">
        <v>155</v>
      </c>
      <c r="C23" s="113">
        <v>1.1824421756936032</v>
      </c>
      <c r="D23" s="115">
        <v>205</v>
      </c>
      <c r="E23" s="114">
        <v>213</v>
      </c>
      <c r="F23" s="114">
        <v>217</v>
      </c>
      <c r="G23" s="114">
        <v>214</v>
      </c>
      <c r="H23" s="140">
        <v>214</v>
      </c>
      <c r="I23" s="115">
        <v>-9</v>
      </c>
      <c r="J23" s="116">
        <v>-4.2056074766355138</v>
      </c>
    </row>
    <row r="24" spans="1:15" s="110" customFormat="1" ht="24.95" customHeight="1" x14ac:dyDescent="0.2">
      <c r="A24" s="193" t="s">
        <v>156</v>
      </c>
      <c r="B24" s="199" t="s">
        <v>221</v>
      </c>
      <c r="C24" s="113">
        <v>20.53988579338986</v>
      </c>
      <c r="D24" s="115">
        <v>3561</v>
      </c>
      <c r="E24" s="114">
        <v>3571</v>
      </c>
      <c r="F24" s="114">
        <v>3574</v>
      </c>
      <c r="G24" s="114">
        <v>3548</v>
      </c>
      <c r="H24" s="140">
        <v>3698</v>
      </c>
      <c r="I24" s="115">
        <v>-137</v>
      </c>
      <c r="J24" s="116">
        <v>-3.7047052460789618</v>
      </c>
    </row>
    <row r="25" spans="1:15" s="110" customFormat="1" ht="24.95" customHeight="1" x14ac:dyDescent="0.2">
      <c r="A25" s="193" t="s">
        <v>222</v>
      </c>
      <c r="B25" s="204" t="s">
        <v>159</v>
      </c>
      <c r="C25" s="113">
        <v>5.7622426025263884</v>
      </c>
      <c r="D25" s="115">
        <v>999</v>
      </c>
      <c r="E25" s="114">
        <v>1034</v>
      </c>
      <c r="F25" s="114">
        <v>1070</v>
      </c>
      <c r="G25" s="114">
        <v>1055</v>
      </c>
      <c r="H25" s="140">
        <v>1041</v>
      </c>
      <c r="I25" s="115">
        <v>-42</v>
      </c>
      <c r="J25" s="116">
        <v>-4.0345821325648412</v>
      </c>
    </row>
    <row r="26" spans="1:15" s="110" customFormat="1" ht="24.95" customHeight="1" x14ac:dyDescent="0.2">
      <c r="A26" s="201">
        <v>782.78300000000002</v>
      </c>
      <c r="B26" s="203" t="s">
        <v>160</v>
      </c>
      <c r="C26" s="113">
        <v>0.5248889657956971</v>
      </c>
      <c r="D26" s="115">
        <v>91</v>
      </c>
      <c r="E26" s="114">
        <v>90</v>
      </c>
      <c r="F26" s="114">
        <v>91</v>
      </c>
      <c r="G26" s="114">
        <v>92</v>
      </c>
      <c r="H26" s="140">
        <v>56</v>
      </c>
      <c r="I26" s="115">
        <v>35</v>
      </c>
      <c r="J26" s="116">
        <v>62.5</v>
      </c>
    </row>
    <row r="27" spans="1:15" s="110" customFormat="1" ht="24.95" customHeight="1" x14ac:dyDescent="0.2">
      <c r="A27" s="193" t="s">
        <v>161</v>
      </c>
      <c r="B27" s="199" t="s">
        <v>162</v>
      </c>
      <c r="C27" s="113">
        <v>2.9993655188325548</v>
      </c>
      <c r="D27" s="115">
        <v>520</v>
      </c>
      <c r="E27" s="114">
        <v>500</v>
      </c>
      <c r="F27" s="114">
        <v>511</v>
      </c>
      <c r="G27" s="114">
        <v>510</v>
      </c>
      <c r="H27" s="140">
        <v>508</v>
      </c>
      <c r="I27" s="115">
        <v>12</v>
      </c>
      <c r="J27" s="116">
        <v>2.3622047244094486</v>
      </c>
    </row>
    <row r="28" spans="1:15" s="110" customFormat="1" ht="24.95" customHeight="1" x14ac:dyDescent="0.2">
      <c r="A28" s="193" t="s">
        <v>163</v>
      </c>
      <c r="B28" s="199" t="s">
        <v>164</v>
      </c>
      <c r="C28" s="113">
        <v>1.5458268443213936</v>
      </c>
      <c r="D28" s="115">
        <v>268</v>
      </c>
      <c r="E28" s="114">
        <v>341</v>
      </c>
      <c r="F28" s="114">
        <v>241</v>
      </c>
      <c r="G28" s="114">
        <v>314</v>
      </c>
      <c r="H28" s="140">
        <v>269</v>
      </c>
      <c r="I28" s="115">
        <v>-1</v>
      </c>
      <c r="J28" s="116">
        <v>-0.37174721189591076</v>
      </c>
    </row>
    <row r="29" spans="1:15" s="110" customFormat="1" ht="24.95" customHeight="1" x14ac:dyDescent="0.2">
      <c r="A29" s="193">
        <v>86</v>
      </c>
      <c r="B29" s="199" t="s">
        <v>165</v>
      </c>
      <c r="C29" s="113">
        <v>4.0491434504239487</v>
      </c>
      <c r="D29" s="115">
        <v>702</v>
      </c>
      <c r="E29" s="114">
        <v>700</v>
      </c>
      <c r="F29" s="114">
        <v>701</v>
      </c>
      <c r="G29" s="114">
        <v>697</v>
      </c>
      <c r="H29" s="140">
        <v>693</v>
      </c>
      <c r="I29" s="115">
        <v>9</v>
      </c>
      <c r="J29" s="116">
        <v>1.2987012987012987</v>
      </c>
    </row>
    <row r="30" spans="1:15" s="110" customFormat="1" ht="24.95" customHeight="1" x14ac:dyDescent="0.2">
      <c r="A30" s="193">
        <v>87.88</v>
      </c>
      <c r="B30" s="204" t="s">
        <v>166</v>
      </c>
      <c r="C30" s="113">
        <v>1.747707215781277</v>
      </c>
      <c r="D30" s="115">
        <v>303</v>
      </c>
      <c r="E30" s="114">
        <v>336</v>
      </c>
      <c r="F30" s="114">
        <v>338</v>
      </c>
      <c r="G30" s="114">
        <v>318</v>
      </c>
      <c r="H30" s="140">
        <v>308</v>
      </c>
      <c r="I30" s="115">
        <v>-5</v>
      </c>
      <c r="J30" s="116">
        <v>-1.6233766233766234</v>
      </c>
    </row>
    <row r="31" spans="1:15" s="110" customFormat="1" ht="24.95" customHeight="1" x14ac:dyDescent="0.2">
      <c r="A31" s="193" t="s">
        <v>167</v>
      </c>
      <c r="B31" s="199" t="s">
        <v>168</v>
      </c>
      <c r="C31" s="113">
        <v>6.9504527888331316</v>
      </c>
      <c r="D31" s="115">
        <v>1205</v>
      </c>
      <c r="E31" s="114">
        <v>1263</v>
      </c>
      <c r="F31" s="114">
        <v>1247</v>
      </c>
      <c r="G31" s="114">
        <v>1257</v>
      </c>
      <c r="H31" s="140">
        <v>1235</v>
      </c>
      <c r="I31" s="115">
        <v>-30</v>
      </c>
      <c r="J31" s="116">
        <v>-2.42914979757085</v>
      </c>
    </row>
    <row r="32" spans="1:15" s="110" customFormat="1" ht="24.95" customHeight="1" x14ac:dyDescent="0.2">
      <c r="A32" s="193"/>
      <c r="B32" s="204" t="s">
        <v>169</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0.95172175116802216</v>
      </c>
      <c r="D34" s="115">
        <v>165</v>
      </c>
      <c r="E34" s="114">
        <v>162</v>
      </c>
      <c r="F34" s="114">
        <v>157</v>
      </c>
      <c r="G34" s="114">
        <v>161</v>
      </c>
      <c r="H34" s="140">
        <v>148</v>
      </c>
      <c r="I34" s="115">
        <v>17</v>
      </c>
      <c r="J34" s="116">
        <v>11.486486486486486</v>
      </c>
    </row>
    <row r="35" spans="1:10" s="110" customFormat="1" ht="24.95" customHeight="1" x14ac:dyDescent="0.2">
      <c r="A35" s="292" t="s">
        <v>171</v>
      </c>
      <c r="B35" s="293" t="s">
        <v>172</v>
      </c>
      <c r="C35" s="113">
        <v>27.150025956047759</v>
      </c>
      <c r="D35" s="115">
        <v>4707</v>
      </c>
      <c r="E35" s="114">
        <v>4759</v>
      </c>
      <c r="F35" s="114">
        <v>4877</v>
      </c>
      <c r="G35" s="114">
        <v>4983</v>
      </c>
      <c r="H35" s="140">
        <v>4969</v>
      </c>
      <c r="I35" s="115">
        <v>-262</v>
      </c>
      <c r="J35" s="116">
        <v>-5.2726906822298245</v>
      </c>
    </row>
    <row r="36" spans="1:10" s="110" customFormat="1" ht="24.95" customHeight="1" x14ac:dyDescent="0.2">
      <c r="A36" s="294" t="s">
        <v>173</v>
      </c>
      <c r="B36" s="295" t="s">
        <v>174</v>
      </c>
      <c r="C36" s="125">
        <v>71.898252292784221</v>
      </c>
      <c r="D36" s="143">
        <v>12465</v>
      </c>
      <c r="E36" s="144">
        <v>12837</v>
      </c>
      <c r="F36" s="144">
        <v>12791</v>
      </c>
      <c r="G36" s="144">
        <v>12834</v>
      </c>
      <c r="H36" s="145">
        <v>12727</v>
      </c>
      <c r="I36" s="143">
        <v>-262</v>
      </c>
      <c r="J36" s="146">
        <v>-2.058615541761609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17337</v>
      </c>
      <c r="F11" s="264">
        <v>17758</v>
      </c>
      <c r="G11" s="264">
        <v>17825</v>
      </c>
      <c r="H11" s="264">
        <v>17978</v>
      </c>
      <c r="I11" s="265">
        <v>17844</v>
      </c>
      <c r="J11" s="263">
        <v>-507</v>
      </c>
      <c r="K11" s="266">
        <v>-2.8412911903160727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54.259675837803542</v>
      </c>
      <c r="E13" s="115">
        <v>9407</v>
      </c>
      <c r="F13" s="114">
        <v>9555</v>
      </c>
      <c r="G13" s="114">
        <v>9654</v>
      </c>
      <c r="H13" s="114">
        <v>9654</v>
      </c>
      <c r="I13" s="140">
        <v>9671</v>
      </c>
      <c r="J13" s="115">
        <v>-264</v>
      </c>
      <c r="K13" s="116">
        <v>-2.7298107744804052</v>
      </c>
    </row>
    <row r="14" spans="1:15" ht="15.95" customHeight="1" x14ac:dyDescent="0.2">
      <c r="A14" s="306" t="s">
        <v>230</v>
      </c>
      <c r="B14" s="307"/>
      <c r="C14" s="308"/>
      <c r="D14" s="113">
        <v>37.324796677625883</v>
      </c>
      <c r="E14" s="115">
        <v>6471</v>
      </c>
      <c r="F14" s="114">
        <v>6635</v>
      </c>
      <c r="G14" s="114">
        <v>6716</v>
      </c>
      <c r="H14" s="114">
        <v>6783</v>
      </c>
      <c r="I14" s="140">
        <v>6700</v>
      </c>
      <c r="J14" s="115">
        <v>-229</v>
      </c>
      <c r="K14" s="116">
        <v>-3.4179104477611939</v>
      </c>
    </row>
    <row r="15" spans="1:15" ht="15.95" customHeight="1" x14ac:dyDescent="0.2">
      <c r="A15" s="306" t="s">
        <v>231</v>
      </c>
      <c r="B15" s="307"/>
      <c r="C15" s="308"/>
      <c r="D15" s="113">
        <v>5.0297052546576682</v>
      </c>
      <c r="E15" s="115">
        <v>872</v>
      </c>
      <c r="F15" s="114">
        <v>854</v>
      </c>
      <c r="G15" s="114">
        <v>842</v>
      </c>
      <c r="H15" s="114">
        <v>840</v>
      </c>
      <c r="I15" s="140">
        <v>855</v>
      </c>
      <c r="J15" s="115">
        <v>17</v>
      </c>
      <c r="K15" s="116">
        <v>1.9883040935672514</v>
      </c>
    </row>
    <row r="16" spans="1:15" ht="15.95" customHeight="1" x14ac:dyDescent="0.2">
      <c r="A16" s="306" t="s">
        <v>232</v>
      </c>
      <c r="B16" s="307"/>
      <c r="C16" s="308"/>
      <c r="D16" s="113">
        <v>1.6035069504527888</v>
      </c>
      <c r="E16" s="115">
        <v>278</v>
      </c>
      <c r="F16" s="114">
        <v>374</v>
      </c>
      <c r="G16" s="114">
        <v>283</v>
      </c>
      <c r="H16" s="114">
        <v>346</v>
      </c>
      <c r="I16" s="140">
        <v>281</v>
      </c>
      <c r="J16" s="115">
        <v>-3</v>
      </c>
      <c r="K16" s="116">
        <v>-1.0676156583629892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0.76714541154755722</v>
      </c>
      <c r="E18" s="115">
        <v>133</v>
      </c>
      <c r="F18" s="114">
        <v>143</v>
      </c>
      <c r="G18" s="114">
        <v>131</v>
      </c>
      <c r="H18" s="114">
        <v>130</v>
      </c>
      <c r="I18" s="140">
        <v>125</v>
      </c>
      <c r="J18" s="115">
        <v>8</v>
      </c>
      <c r="K18" s="116">
        <v>6.4</v>
      </c>
    </row>
    <row r="19" spans="1:11" ht="14.1" customHeight="1" x14ac:dyDescent="0.2">
      <c r="A19" s="306" t="s">
        <v>235</v>
      </c>
      <c r="B19" s="307" t="s">
        <v>236</v>
      </c>
      <c r="C19" s="308"/>
      <c r="D19" s="113">
        <v>0.55949702947453428</v>
      </c>
      <c r="E19" s="115">
        <v>97</v>
      </c>
      <c r="F19" s="114">
        <v>107</v>
      </c>
      <c r="G19" s="114">
        <v>93</v>
      </c>
      <c r="H19" s="114">
        <v>92</v>
      </c>
      <c r="I19" s="140">
        <v>86</v>
      </c>
      <c r="J19" s="115">
        <v>11</v>
      </c>
      <c r="K19" s="116">
        <v>12.790697674418604</v>
      </c>
    </row>
    <row r="20" spans="1:11" ht="14.1" customHeight="1" x14ac:dyDescent="0.2">
      <c r="A20" s="306">
        <v>12</v>
      </c>
      <c r="B20" s="307" t="s">
        <v>237</v>
      </c>
      <c r="C20" s="308"/>
      <c r="D20" s="113">
        <v>0.78444944338697586</v>
      </c>
      <c r="E20" s="115">
        <v>136</v>
      </c>
      <c r="F20" s="114">
        <v>134</v>
      </c>
      <c r="G20" s="114">
        <v>146</v>
      </c>
      <c r="H20" s="114">
        <v>148</v>
      </c>
      <c r="I20" s="140">
        <v>148</v>
      </c>
      <c r="J20" s="115">
        <v>-12</v>
      </c>
      <c r="K20" s="116">
        <v>-8.1081081081081088</v>
      </c>
    </row>
    <row r="21" spans="1:11" ht="14.1" customHeight="1" x14ac:dyDescent="0.2">
      <c r="A21" s="306">
        <v>21</v>
      </c>
      <c r="B21" s="307" t="s">
        <v>238</v>
      </c>
      <c r="C21" s="308"/>
      <c r="D21" s="113">
        <v>0.11536021226279056</v>
      </c>
      <c r="E21" s="115">
        <v>20</v>
      </c>
      <c r="F21" s="114">
        <v>19</v>
      </c>
      <c r="G21" s="114">
        <v>18</v>
      </c>
      <c r="H21" s="114">
        <v>23</v>
      </c>
      <c r="I21" s="140">
        <v>21</v>
      </c>
      <c r="J21" s="115">
        <v>-1</v>
      </c>
      <c r="K21" s="116">
        <v>-4.7619047619047619</v>
      </c>
    </row>
    <row r="22" spans="1:11" ht="14.1" customHeight="1" x14ac:dyDescent="0.2">
      <c r="A22" s="306">
        <v>22</v>
      </c>
      <c r="B22" s="307" t="s">
        <v>239</v>
      </c>
      <c r="C22" s="308"/>
      <c r="D22" s="113">
        <v>0.90557766626290592</v>
      </c>
      <c r="E22" s="115">
        <v>157</v>
      </c>
      <c r="F22" s="114">
        <v>157</v>
      </c>
      <c r="G22" s="114">
        <v>159</v>
      </c>
      <c r="H22" s="114">
        <v>166</v>
      </c>
      <c r="I22" s="140">
        <v>157</v>
      </c>
      <c r="J22" s="115">
        <v>0</v>
      </c>
      <c r="K22" s="116">
        <v>0</v>
      </c>
    </row>
    <row r="23" spans="1:11" ht="14.1" customHeight="1" x14ac:dyDescent="0.2">
      <c r="A23" s="306">
        <v>23</v>
      </c>
      <c r="B23" s="307" t="s">
        <v>240</v>
      </c>
      <c r="C23" s="308"/>
      <c r="D23" s="113">
        <v>0.46144084905116223</v>
      </c>
      <c r="E23" s="115">
        <v>80</v>
      </c>
      <c r="F23" s="114">
        <v>83</v>
      </c>
      <c r="G23" s="114">
        <v>86</v>
      </c>
      <c r="H23" s="114">
        <v>84</v>
      </c>
      <c r="I23" s="140">
        <v>84</v>
      </c>
      <c r="J23" s="115">
        <v>-4</v>
      </c>
      <c r="K23" s="116">
        <v>-4.7619047619047619</v>
      </c>
    </row>
    <row r="24" spans="1:11" ht="14.1" customHeight="1" x14ac:dyDescent="0.2">
      <c r="A24" s="306">
        <v>24</v>
      </c>
      <c r="B24" s="307" t="s">
        <v>241</v>
      </c>
      <c r="C24" s="308"/>
      <c r="D24" s="113">
        <v>7.8156543808040606</v>
      </c>
      <c r="E24" s="115">
        <v>1355</v>
      </c>
      <c r="F24" s="114">
        <v>1362</v>
      </c>
      <c r="G24" s="114">
        <v>1423</v>
      </c>
      <c r="H24" s="114">
        <v>1459</v>
      </c>
      <c r="I24" s="140">
        <v>1500</v>
      </c>
      <c r="J24" s="115">
        <v>-145</v>
      </c>
      <c r="K24" s="116">
        <v>-9.6666666666666661</v>
      </c>
    </row>
    <row r="25" spans="1:11" ht="14.1" customHeight="1" x14ac:dyDescent="0.2">
      <c r="A25" s="306">
        <v>25</v>
      </c>
      <c r="B25" s="307" t="s">
        <v>242</v>
      </c>
      <c r="C25" s="308"/>
      <c r="D25" s="113">
        <v>3.3281421237815079</v>
      </c>
      <c r="E25" s="115">
        <v>577</v>
      </c>
      <c r="F25" s="114">
        <v>601</v>
      </c>
      <c r="G25" s="114">
        <v>610</v>
      </c>
      <c r="H25" s="114">
        <v>607</v>
      </c>
      <c r="I25" s="140">
        <v>627</v>
      </c>
      <c r="J25" s="115">
        <v>-50</v>
      </c>
      <c r="K25" s="116">
        <v>-7.9744816586921852</v>
      </c>
    </row>
    <row r="26" spans="1:11" ht="14.1" customHeight="1" x14ac:dyDescent="0.2">
      <c r="A26" s="306">
        <v>26</v>
      </c>
      <c r="B26" s="307" t="s">
        <v>243</v>
      </c>
      <c r="C26" s="308"/>
      <c r="D26" s="113">
        <v>1.3151064197958124</v>
      </c>
      <c r="E26" s="115">
        <v>228</v>
      </c>
      <c r="F26" s="114">
        <v>236</v>
      </c>
      <c r="G26" s="114">
        <v>244</v>
      </c>
      <c r="H26" s="114">
        <v>251</v>
      </c>
      <c r="I26" s="140">
        <v>256</v>
      </c>
      <c r="J26" s="115">
        <v>-28</v>
      </c>
      <c r="K26" s="116">
        <v>-10.9375</v>
      </c>
    </row>
    <row r="27" spans="1:11" ht="14.1" customHeight="1" x14ac:dyDescent="0.2">
      <c r="A27" s="306">
        <v>27</v>
      </c>
      <c r="B27" s="307" t="s">
        <v>244</v>
      </c>
      <c r="C27" s="308"/>
      <c r="D27" s="113">
        <v>0.95172175116802216</v>
      </c>
      <c r="E27" s="115">
        <v>165</v>
      </c>
      <c r="F27" s="114">
        <v>166</v>
      </c>
      <c r="G27" s="114">
        <v>173</v>
      </c>
      <c r="H27" s="114">
        <v>179</v>
      </c>
      <c r="I27" s="140">
        <v>185</v>
      </c>
      <c r="J27" s="115">
        <v>-20</v>
      </c>
      <c r="K27" s="116">
        <v>-10.810810810810811</v>
      </c>
    </row>
    <row r="28" spans="1:11" ht="14.1" customHeight="1" x14ac:dyDescent="0.2">
      <c r="A28" s="306">
        <v>28</v>
      </c>
      <c r="B28" s="307" t="s">
        <v>245</v>
      </c>
      <c r="C28" s="308"/>
      <c r="D28" s="113">
        <v>0.39799273230662746</v>
      </c>
      <c r="E28" s="115">
        <v>69</v>
      </c>
      <c r="F28" s="114">
        <v>68</v>
      </c>
      <c r="G28" s="114">
        <v>65</v>
      </c>
      <c r="H28" s="114">
        <v>63</v>
      </c>
      <c r="I28" s="140">
        <v>65</v>
      </c>
      <c r="J28" s="115">
        <v>4</v>
      </c>
      <c r="K28" s="116">
        <v>6.1538461538461542</v>
      </c>
    </row>
    <row r="29" spans="1:11" ht="14.1" customHeight="1" x14ac:dyDescent="0.2">
      <c r="A29" s="306">
        <v>29</v>
      </c>
      <c r="B29" s="307" t="s">
        <v>246</v>
      </c>
      <c r="C29" s="308"/>
      <c r="D29" s="113">
        <v>2.1053238737959279</v>
      </c>
      <c r="E29" s="115">
        <v>365</v>
      </c>
      <c r="F29" s="114">
        <v>421</v>
      </c>
      <c r="G29" s="114">
        <v>433</v>
      </c>
      <c r="H29" s="114">
        <v>429</v>
      </c>
      <c r="I29" s="140">
        <v>439</v>
      </c>
      <c r="J29" s="115">
        <v>-74</v>
      </c>
      <c r="K29" s="116">
        <v>-16.856492027334852</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1.6727230778104631</v>
      </c>
      <c r="E31" s="115">
        <v>290</v>
      </c>
      <c r="F31" s="114">
        <v>345</v>
      </c>
      <c r="G31" s="114">
        <v>355</v>
      </c>
      <c r="H31" s="114">
        <v>353</v>
      </c>
      <c r="I31" s="140">
        <v>358</v>
      </c>
      <c r="J31" s="115">
        <v>-68</v>
      </c>
      <c r="K31" s="116">
        <v>-18.994413407821231</v>
      </c>
    </row>
    <row r="32" spans="1:11" ht="14.1" customHeight="1" x14ac:dyDescent="0.2">
      <c r="A32" s="306">
        <v>31</v>
      </c>
      <c r="B32" s="307" t="s">
        <v>251</v>
      </c>
      <c r="C32" s="308"/>
      <c r="D32" s="113">
        <v>0.14996827594162773</v>
      </c>
      <c r="E32" s="115">
        <v>26</v>
      </c>
      <c r="F32" s="114">
        <v>27</v>
      </c>
      <c r="G32" s="114">
        <v>24</v>
      </c>
      <c r="H32" s="114">
        <v>24</v>
      </c>
      <c r="I32" s="140">
        <v>22</v>
      </c>
      <c r="J32" s="115">
        <v>4</v>
      </c>
      <c r="K32" s="116">
        <v>18.181818181818183</v>
      </c>
    </row>
    <row r="33" spans="1:11" ht="14.1" customHeight="1" x14ac:dyDescent="0.2">
      <c r="A33" s="306">
        <v>32</v>
      </c>
      <c r="B33" s="307" t="s">
        <v>252</v>
      </c>
      <c r="C33" s="308"/>
      <c r="D33" s="113">
        <v>0.93441771932860351</v>
      </c>
      <c r="E33" s="115">
        <v>162</v>
      </c>
      <c r="F33" s="114">
        <v>168</v>
      </c>
      <c r="G33" s="114">
        <v>175</v>
      </c>
      <c r="H33" s="114">
        <v>165</v>
      </c>
      <c r="I33" s="140">
        <v>146</v>
      </c>
      <c r="J33" s="115">
        <v>16</v>
      </c>
      <c r="K33" s="116">
        <v>10.95890410958904</v>
      </c>
    </row>
    <row r="34" spans="1:11" ht="14.1" customHeight="1" x14ac:dyDescent="0.2">
      <c r="A34" s="306">
        <v>33</v>
      </c>
      <c r="B34" s="307" t="s">
        <v>253</v>
      </c>
      <c r="C34" s="308"/>
      <c r="D34" s="113">
        <v>0.67485724173732475</v>
      </c>
      <c r="E34" s="115">
        <v>117</v>
      </c>
      <c r="F34" s="114">
        <v>113</v>
      </c>
      <c r="G34" s="114">
        <v>122</v>
      </c>
      <c r="H34" s="114">
        <v>134</v>
      </c>
      <c r="I34" s="140">
        <v>127</v>
      </c>
      <c r="J34" s="115">
        <v>-10</v>
      </c>
      <c r="K34" s="116">
        <v>-7.8740157480314963</v>
      </c>
    </row>
    <row r="35" spans="1:11" ht="14.1" customHeight="1" x14ac:dyDescent="0.2">
      <c r="A35" s="306">
        <v>34</v>
      </c>
      <c r="B35" s="307" t="s">
        <v>254</v>
      </c>
      <c r="C35" s="308"/>
      <c r="D35" s="113">
        <v>4.4182961296648786</v>
      </c>
      <c r="E35" s="115">
        <v>766</v>
      </c>
      <c r="F35" s="114">
        <v>777</v>
      </c>
      <c r="G35" s="114">
        <v>792</v>
      </c>
      <c r="H35" s="114">
        <v>804</v>
      </c>
      <c r="I35" s="140">
        <v>768</v>
      </c>
      <c r="J35" s="115">
        <v>-2</v>
      </c>
      <c r="K35" s="116">
        <v>-0.26041666666666669</v>
      </c>
    </row>
    <row r="36" spans="1:11" ht="14.1" customHeight="1" x14ac:dyDescent="0.2">
      <c r="A36" s="306">
        <v>41</v>
      </c>
      <c r="B36" s="307" t="s">
        <v>255</v>
      </c>
      <c r="C36" s="308"/>
      <c r="D36" s="113">
        <v>0.18457633962046491</v>
      </c>
      <c r="E36" s="115">
        <v>32</v>
      </c>
      <c r="F36" s="114">
        <v>23</v>
      </c>
      <c r="G36" s="114">
        <v>26</v>
      </c>
      <c r="H36" s="114">
        <v>30</v>
      </c>
      <c r="I36" s="140">
        <v>29</v>
      </c>
      <c r="J36" s="115">
        <v>3</v>
      </c>
      <c r="K36" s="116">
        <v>10.344827586206897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0.28263252004383688</v>
      </c>
      <c r="E38" s="115">
        <v>49</v>
      </c>
      <c r="F38" s="114">
        <v>53</v>
      </c>
      <c r="G38" s="114">
        <v>50</v>
      </c>
      <c r="H38" s="114">
        <v>46</v>
      </c>
      <c r="I38" s="140">
        <v>44</v>
      </c>
      <c r="J38" s="115">
        <v>5</v>
      </c>
      <c r="K38" s="116">
        <v>11.363636363636363</v>
      </c>
    </row>
    <row r="39" spans="1:11" ht="14.1" customHeight="1" x14ac:dyDescent="0.2">
      <c r="A39" s="306">
        <v>51</v>
      </c>
      <c r="B39" s="307" t="s">
        <v>258</v>
      </c>
      <c r="C39" s="308"/>
      <c r="D39" s="113">
        <v>21.716559958470324</v>
      </c>
      <c r="E39" s="115">
        <v>3765</v>
      </c>
      <c r="F39" s="114">
        <v>3774</v>
      </c>
      <c r="G39" s="114">
        <v>3772</v>
      </c>
      <c r="H39" s="114">
        <v>3742</v>
      </c>
      <c r="I39" s="140">
        <v>3897</v>
      </c>
      <c r="J39" s="115">
        <v>-132</v>
      </c>
      <c r="K39" s="116">
        <v>-3.3872209391839876</v>
      </c>
    </row>
    <row r="40" spans="1:11" ht="14.1" customHeight="1" x14ac:dyDescent="0.2">
      <c r="A40" s="306" t="s">
        <v>259</v>
      </c>
      <c r="B40" s="307" t="s">
        <v>260</v>
      </c>
      <c r="C40" s="308"/>
      <c r="D40" s="113">
        <v>21.485839533944741</v>
      </c>
      <c r="E40" s="115">
        <v>3725</v>
      </c>
      <c r="F40" s="114">
        <v>3731</v>
      </c>
      <c r="G40" s="114">
        <v>3729</v>
      </c>
      <c r="H40" s="114">
        <v>3701</v>
      </c>
      <c r="I40" s="140">
        <v>3860</v>
      </c>
      <c r="J40" s="115">
        <v>-135</v>
      </c>
      <c r="K40" s="116">
        <v>-3.4974093264248705</v>
      </c>
    </row>
    <row r="41" spans="1:11" ht="14.1" customHeight="1" x14ac:dyDescent="0.2">
      <c r="A41" s="306"/>
      <c r="B41" s="307" t="s">
        <v>261</v>
      </c>
      <c r="C41" s="308"/>
      <c r="D41" s="113">
        <v>3.5530945376939496</v>
      </c>
      <c r="E41" s="115">
        <v>616</v>
      </c>
      <c r="F41" s="114">
        <v>658</v>
      </c>
      <c r="G41" s="114">
        <v>657</v>
      </c>
      <c r="H41" s="114">
        <v>670</v>
      </c>
      <c r="I41" s="140">
        <v>691</v>
      </c>
      <c r="J41" s="115">
        <v>-75</v>
      </c>
      <c r="K41" s="116">
        <v>-10.85383502170767</v>
      </c>
    </row>
    <row r="42" spans="1:11" ht="14.1" customHeight="1" x14ac:dyDescent="0.2">
      <c r="A42" s="306">
        <v>52</v>
      </c>
      <c r="B42" s="307" t="s">
        <v>262</v>
      </c>
      <c r="C42" s="308"/>
      <c r="D42" s="113">
        <v>4.4298321508911576</v>
      </c>
      <c r="E42" s="115">
        <v>768</v>
      </c>
      <c r="F42" s="114">
        <v>764</v>
      </c>
      <c r="G42" s="114">
        <v>774</v>
      </c>
      <c r="H42" s="114">
        <v>761</v>
      </c>
      <c r="I42" s="140">
        <v>726</v>
      </c>
      <c r="J42" s="115">
        <v>42</v>
      </c>
      <c r="K42" s="116">
        <v>5.785123966942149</v>
      </c>
    </row>
    <row r="43" spans="1:11" ht="14.1" customHeight="1" x14ac:dyDescent="0.2">
      <c r="A43" s="306" t="s">
        <v>263</v>
      </c>
      <c r="B43" s="307" t="s">
        <v>264</v>
      </c>
      <c r="C43" s="308"/>
      <c r="D43" s="113">
        <v>4.1933437157524374</v>
      </c>
      <c r="E43" s="115">
        <v>727</v>
      </c>
      <c r="F43" s="114">
        <v>724</v>
      </c>
      <c r="G43" s="114">
        <v>735</v>
      </c>
      <c r="H43" s="114">
        <v>721</v>
      </c>
      <c r="I43" s="140">
        <v>690</v>
      </c>
      <c r="J43" s="115">
        <v>37</v>
      </c>
      <c r="K43" s="116">
        <v>5.36231884057971</v>
      </c>
    </row>
    <row r="44" spans="1:11" ht="14.1" customHeight="1" x14ac:dyDescent="0.2">
      <c r="A44" s="306">
        <v>53</v>
      </c>
      <c r="B44" s="307" t="s">
        <v>265</v>
      </c>
      <c r="C44" s="308"/>
      <c r="D44" s="113">
        <v>0.81328949645267345</v>
      </c>
      <c r="E44" s="115">
        <v>141</v>
      </c>
      <c r="F44" s="114">
        <v>146</v>
      </c>
      <c r="G44" s="114">
        <v>157</v>
      </c>
      <c r="H44" s="114">
        <v>152</v>
      </c>
      <c r="I44" s="140">
        <v>152</v>
      </c>
      <c r="J44" s="115">
        <v>-11</v>
      </c>
      <c r="K44" s="116">
        <v>-7.2368421052631575</v>
      </c>
    </row>
    <row r="45" spans="1:11" ht="14.1" customHeight="1" x14ac:dyDescent="0.2">
      <c r="A45" s="306" t="s">
        <v>266</v>
      </c>
      <c r="B45" s="307" t="s">
        <v>267</v>
      </c>
      <c r="C45" s="308"/>
      <c r="D45" s="113">
        <v>0.77291342216069681</v>
      </c>
      <c r="E45" s="115">
        <v>134</v>
      </c>
      <c r="F45" s="114">
        <v>138</v>
      </c>
      <c r="G45" s="114">
        <v>149</v>
      </c>
      <c r="H45" s="114">
        <v>144</v>
      </c>
      <c r="I45" s="140">
        <v>144</v>
      </c>
      <c r="J45" s="115">
        <v>-10</v>
      </c>
      <c r="K45" s="116">
        <v>-6.9444444444444446</v>
      </c>
    </row>
    <row r="46" spans="1:11" ht="14.1" customHeight="1" x14ac:dyDescent="0.2">
      <c r="A46" s="306">
        <v>54</v>
      </c>
      <c r="B46" s="307" t="s">
        <v>268</v>
      </c>
      <c r="C46" s="308"/>
      <c r="D46" s="113">
        <v>11.645613427928707</v>
      </c>
      <c r="E46" s="115">
        <v>2019</v>
      </c>
      <c r="F46" s="114">
        <v>2050</v>
      </c>
      <c r="G46" s="114">
        <v>2096</v>
      </c>
      <c r="H46" s="114">
        <v>2096</v>
      </c>
      <c r="I46" s="140">
        <v>2038</v>
      </c>
      <c r="J46" s="115">
        <v>-19</v>
      </c>
      <c r="K46" s="116">
        <v>-0.93228655544651617</v>
      </c>
    </row>
    <row r="47" spans="1:11" ht="14.1" customHeight="1" x14ac:dyDescent="0.2">
      <c r="A47" s="306">
        <v>61</v>
      </c>
      <c r="B47" s="307" t="s">
        <v>269</v>
      </c>
      <c r="C47" s="308"/>
      <c r="D47" s="113">
        <v>0.70369729480302246</v>
      </c>
      <c r="E47" s="115">
        <v>122</v>
      </c>
      <c r="F47" s="114">
        <v>113</v>
      </c>
      <c r="G47" s="114">
        <v>105</v>
      </c>
      <c r="H47" s="114">
        <v>110</v>
      </c>
      <c r="I47" s="140">
        <v>109</v>
      </c>
      <c r="J47" s="115">
        <v>13</v>
      </c>
      <c r="K47" s="116">
        <v>11.926605504587156</v>
      </c>
    </row>
    <row r="48" spans="1:11" ht="14.1" customHeight="1" x14ac:dyDescent="0.2">
      <c r="A48" s="306">
        <v>62</v>
      </c>
      <c r="B48" s="307" t="s">
        <v>270</v>
      </c>
      <c r="C48" s="308"/>
      <c r="D48" s="113">
        <v>7.6195420199573167</v>
      </c>
      <c r="E48" s="115">
        <v>1321</v>
      </c>
      <c r="F48" s="114">
        <v>1290</v>
      </c>
      <c r="G48" s="114">
        <v>1274</v>
      </c>
      <c r="H48" s="114">
        <v>1313</v>
      </c>
      <c r="I48" s="140">
        <v>1291</v>
      </c>
      <c r="J48" s="115">
        <v>30</v>
      </c>
      <c r="K48" s="116">
        <v>2.3237800154918666</v>
      </c>
    </row>
    <row r="49" spans="1:11" ht="14.1" customHeight="1" x14ac:dyDescent="0.2">
      <c r="A49" s="306">
        <v>63</v>
      </c>
      <c r="B49" s="307" t="s">
        <v>271</v>
      </c>
      <c r="C49" s="308"/>
      <c r="D49" s="113">
        <v>6.2179154409644113</v>
      </c>
      <c r="E49" s="115">
        <v>1078</v>
      </c>
      <c r="F49" s="114">
        <v>1237</v>
      </c>
      <c r="G49" s="114">
        <v>1236</v>
      </c>
      <c r="H49" s="114">
        <v>1222</v>
      </c>
      <c r="I49" s="140">
        <v>1140</v>
      </c>
      <c r="J49" s="115">
        <v>-62</v>
      </c>
      <c r="K49" s="116">
        <v>-5.4385964912280702</v>
      </c>
    </row>
    <row r="50" spans="1:11" ht="14.1" customHeight="1" x14ac:dyDescent="0.2">
      <c r="A50" s="306" t="s">
        <v>272</v>
      </c>
      <c r="B50" s="307" t="s">
        <v>273</v>
      </c>
      <c r="C50" s="308"/>
      <c r="D50" s="113">
        <v>0.30570456249639499</v>
      </c>
      <c r="E50" s="115">
        <v>53</v>
      </c>
      <c r="F50" s="114">
        <v>60</v>
      </c>
      <c r="G50" s="114">
        <v>60</v>
      </c>
      <c r="H50" s="114">
        <v>59</v>
      </c>
      <c r="I50" s="140">
        <v>57</v>
      </c>
      <c r="J50" s="115">
        <v>-4</v>
      </c>
      <c r="K50" s="116">
        <v>-7.0175438596491224</v>
      </c>
    </row>
    <row r="51" spans="1:11" ht="14.1" customHeight="1" x14ac:dyDescent="0.2">
      <c r="A51" s="306" t="s">
        <v>274</v>
      </c>
      <c r="B51" s="307" t="s">
        <v>275</v>
      </c>
      <c r="C51" s="308"/>
      <c r="D51" s="113">
        <v>5.6757224433292954</v>
      </c>
      <c r="E51" s="115">
        <v>984</v>
      </c>
      <c r="F51" s="114">
        <v>1136</v>
      </c>
      <c r="G51" s="114">
        <v>1132</v>
      </c>
      <c r="H51" s="114">
        <v>1122</v>
      </c>
      <c r="I51" s="140">
        <v>1042</v>
      </c>
      <c r="J51" s="115">
        <v>-58</v>
      </c>
      <c r="K51" s="116">
        <v>-5.5662188099808061</v>
      </c>
    </row>
    <row r="52" spans="1:11" ht="14.1" customHeight="1" x14ac:dyDescent="0.2">
      <c r="A52" s="306">
        <v>71</v>
      </c>
      <c r="B52" s="307" t="s">
        <v>276</v>
      </c>
      <c r="C52" s="308"/>
      <c r="D52" s="113">
        <v>9.5806656284247556</v>
      </c>
      <c r="E52" s="115">
        <v>1661</v>
      </c>
      <c r="F52" s="114">
        <v>1704</v>
      </c>
      <c r="G52" s="114">
        <v>1697</v>
      </c>
      <c r="H52" s="114">
        <v>1733</v>
      </c>
      <c r="I52" s="140">
        <v>1716</v>
      </c>
      <c r="J52" s="115">
        <v>-55</v>
      </c>
      <c r="K52" s="116">
        <v>-3.2051282051282053</v>
      </c>
    </row>
    <row r="53" spans="1:11" ht="14.1" customHeight="1" x14ac:dyDescent="0.2">
      <c r="A53" s="306" t="s">
        <v>277</v>
      </c>
      <c r="B53" s="307" t="s">
        <v>278</v>
      </c>
      <c r="C53" s="308"/>
      <c r="D53" s="113">
        <v>1.136298090788487</v>
      </c>
      <c r="E53" s="115">
        <v>197</v>
      </c>
      <c r="F53" s="114">
        <v>201</v>
      </c>
      <c r="G53" s="114">
        <v>198</v>
      </c>
      <c r="H53" s="114">
        <v>205</v>
      </c>
      <c r="I53" s="140">
        <v>207</v>
      </c>
      <c r="J53" s="115">
        <v>-10</v>
      </c>
      <c r="K53" s="116">
        <v>-4.8309178743961354</v>
      </c>
    </row>
    <row r="54" spans="1:11" ht="14.1" customHeight="1" x14ac:dyDescent="0.2">
      <c r="A54" s="306" t="s">
        <v>279</v>
      </c>
      <c r="B54" s="307" t="s">
        <v>280</v>
      </c>
      <c r="C54" s="308"/>
      <c r="D54" s="113">
        <v>8.1963430812712694</v>
      </c>
      <c r="E54" s="115">
        <v>1421</v>
      </c>
      <c r="F54" s="114">
        <v>1456</v>
      </c>
      <c r="G54" s="114">
        <v>1455</v>
      </c>
      <c r="H54" s="114">
        <v>1484</v>
      </c>
      <c r="I54" s="140">
        <v>1471</v>
      </c>
      <c r="J54" s="115">
        <v>-50</v>
      </c>
      <c r="K54" s="116">
        <v>-3.3990482664853841</v>
      </c>
    </row>
    <row r="55" spans="1:11" ht="14.1" customHeight="1" x14ac:dyDescent="0.2">
      <c r="A55" s="306">
        <v>72</v>
      </c>
      <c r="B55" s="307" t="s">
        <v>281</v>
      </c>
      <c r="C55" s="308"/>
      <c r="D55" s="113">
        <v>1.1882101863067429</v>
      </c>
      <c r="E55" s="115">
        <v>206</v>
      </c>
      <c r="F55" s="114">
        <v>202</v>
      </c>
      <c r="G55" s="114">
        <v>200</v>
      </c>
      <c r="H55" s="114">
        <v>198</v>
      </c>
      <c r="I55" s="140">
        <v>203</v>
      </c>
      <c r="J55" s="115">
        <v>3</v>
      </c>
      <c r="K55" s="116">
        <v>1.4778325123152709</v>
      </c>
    </row>
    <row r="56" spans="1:11" ht="14.1" customHeight="1" x14ac:dyDescent="0.2">
      <c r="A56" s="306" t="s">
        <v>282</v>
      </c>
      <c r="B56" s="307" t="s">
        <v>283</v>
      </c>
      <c r="C56" s="308"/>
      <c r="D56" s="113">
        <v>0.34031262617523217</v>
      </c>
      <c r="E56" s="115">
        <v>59</v>
      </c>
      <c r="F56" s="114">
        <v>61</v>
      </c>
      <c r="G56" s="114">
        <v>63</v>
      </c>
      <c r="H56" s="114">
        <v>58</v>
      </c>
      <c r="I56" s="140">
        <v>58</v>
      </c>
      <c r="J56" s="115">
        <v>1</v>
      </c>
      <c r="K56" s="116">
        <v>1.7241379310344827</v>
      </c>
    </row>
    <row r="57" spans="1:11" ht="14.1" customHeight="1" x14ac:dyDescent="0.2">
      <c r="A57" s="306" t="s">
        <v>284</v>
      </c>
      <c r="B57" s="307" t="s">
        <v>285</v>
      </c>
      <c r="C57" s="308"/>
      <c r="D57" s="113">
        <v>0.73830535848185963</v>
      </c>
      <c r="E57" s="115">
        <v>128</v>
      </c>
      <c r="F57" s="114">
        <v>123</v>
      </c>
      <c r="G57" s="114">
        <v>121</v>
      </c>
      <c r="H57" s="114">
        <v>123</v>
      </c>
      <c r="I57" s="140">
        <v>127</v>
      </c>
      <c r="J57" s="115">
        <v>1</v>
      </c>
      <c r="K57" s="116">
        <v>0.78740157480314965</v>
      </c>
    </row>
    <row r="58" spans="1:11" ht="14.1" customHeight="1" x14ac:dyDescent="0.2">
      <c r="A58" s="306">
        <v>73</v>
      </c>
      <c r="B58" s="307" t="s">
        <v>286</v>
      </c>
      <c r="C58" s="308"/>
      <c r="D58" s="113">
        <v>0.73253734786872005</v>
      </c>
      <c r="E58" s="115">
        <v>127</v>
      </c>
      <c r="F58" s="114">
        <v>127</v>
      </c>
      <c r="G58" s="114">
        <v>128</v>
      </c>
      <c r="H58" s="114">
        <v>131</v>
      </c>
      <c r="I58" s="140">
        <v>127</v>
      </c>
      <c r="J58" s="115">
        <v>0</v>
      </c>
      <c r="K58" s="116">
        <v>0</v>
      </c>
    </row>
    <row r="59" spans="1:11" ht="14.1" customHeight="1" x14ac:dyDescent="0.2">
      <c r="A59" s="306" t="s">
        <v>287</v>
      </c>
      <c r="B59" s="307" t="s">
        <v>288</v>
      </c>
      <c r="C59" s="308"/>
      <c r="D59" s="113">
        <v>0.55949702947453428</v>
      </c>
      <c r="E59" s="115">
        <v>97</v>
      </c>
      <c r="F59" s="114">
        <v>95</v>
      </c>
      <c r="G59" s="114">
        <v>98</v>
      </c>
      <c r="H59" s="114">
        <v>102</v>
      </c>
      <c r="I59" s="140">
        <v>99</v>
      </c>
      <c r="J59" s="115">
        <v>-2</v>
      </c>
      <c r="K59" s="116">
        <v>-2.0202020202020203</v>
      </c>
    </row>
    <row r="60" spans="1:11" ht="14.1" customHeight="1" x14ac:dyDescent="0.2">
      <c r="A60" s="306">
        <v>81</v>
      </c>
      <c r="B60" s="307" t="s">
        <v>289</v>
      </c>
      <c r="C60" s="308"/>
      <c r="D60" s="113">
        <v>2.261060160350695</v>
      </c>
      <c r="E60" s="115">
        <v>392</v>
      </c>
      <c r="F60" s="114">
        <v>387</v>
      </c>
      <c r="G60" s="114">
        <v>384</v>
      </c>
      <c r="H60" s="114">
        <v>374</v>
      </c>
      <c r="I60" s="140">
        <v>376</v>
      </c>
      <c r="J60" s="115">
        <v>16</v>
      </c>
      <c r="K60" s="116">
        <v>4.2553191489361701</v>
      </c>
    </row>
    <row r="61" spans="1:11" ht="14.1" customHeight="1" x14ac:dyDescent="0.2">
      <c r="A61" s="306" t="s">
        <v>290</v>
      </c>
      <c r="B61" s="307" t="s">
        <v>291</v>
      </c>
      <c r="C61" s="308"/>
      <c r="D61" s="113">
        <v>1.038241910365115</v>
      </c>
      <c r="E61" s="115">
        <v>180</v>
      </c>
      <c r="F61" s="114">
        <v>182</v>
      </c>
      <c r="G61" s="114">
        <v>177</v>
      </c>
      <c r="H61" s="114">
        <v>172</v>
      </c>
      <c r="I61" s="140">
        <v>172</v>
      </c>
      <c r="J61" s="115">
        <v>8</v>
      </c>
      <c r="K61" s="116">
        <v>4.6511627906976747</v>
      </c>
    </row>
    <row r="62" spans="1:11" ht="14.1" customHeight="1" x14ac:dyDescent="0.2">
      <c r="A62" s="306" t="s">
        <v>292</v>
      </c>
      <c r="B62" s="307" t="s">
        <v>293</v>
      </c>
      <c r="C62" s="308"/>
      <c r="D62" s="113">
        <v>0.62871315683220852</v>
      </c>
      <c r="E62" s="115">
        <v>109</v>
      </c>
      <c r="F62" s="114">
        <v>103</v>
      </c>
      <c r="G62" s="114">
        <v>99</v>
      </c>
      <c r="H62" s="114">
        <v>97</v>
      </c>
      <c r="I62" s="140">
        <v>106</v>
      </c>
      <c r="J62" s="115">
        <v>3</v>
      </c>
      <c r="K62" s="116">
        <v>2.8301886792452828</v>
      </c>
    </row>
    <row r="63" spans="1:11" ht="14.1" customHeight="1" x14ac:dyDescent="0.2">
      <c r="A63" s="306"/>
      <c r="B63" s="307" t="s">
        <v>294</v>
      </c>
      <c r="C63" s="308"/>
      <c r="D63" s="113">
        <v>0.38068870046720887</v>
      </c>
      <c r="E63" s="115">
        <v>66</v>
      </c>
      <c r="F63" s="114">
        <v>63</v>
      </c>
      <c r="G63" s="114">
        <v>61</v>
      </c>
      <c r="H63" s="114">
        <v>62</v>
      </c>
      <c r="I63" s="140">
        <v>70</v>
      </c>
      <c r="J63" s="115">
        <v>-4</v>
      </c>
      <c r="K63" s="116">
        <v>-5.7142857142857144</v>
      </c>
    </row>
    <row r="64" spans="1:11" ht="14.1" customHeight="1" x14ac:dyDescent="0.2">
      <c r="A64" s="306" t="s">
        <v>295</v>
      </c>
      <c r="B64" s="307" t="s">
        <v>296</v>
      </c>
      <c r="C64" s="308"/>
      <c r="D64" s="113">
        <v>4.0376074291976698E-2</v>
      </c>
      <c r="E64" s="115">
        <v>7</v>
      </c>
      <c r="F64" s="114">
        <v>8</v>
      </c>
      <c r="G64" s="114">
        <v>8</v>
      </c>
      <c r="H64" s="114">
        <v>6</v>
      </c>
      <c r="I64" s="140">
        <v>6</v>
      </c>
      <c r="J64" s="115">
        <v>1</v>
      </c>
      <c r="K64" s="116">
        <v>16.666666666666668</v>
      </c>
    </row>
    <row r="65" spans="1:11" ht="14.1" customHeight="1" x14ac:dyDescent="0.2">
      <c r="A65" s="306" t="s">
        <v>297</v>
      </c>
      <c r="B65" s="307" t="s">
        <v>298</v>
      </c>
      <c r="C65" s="308"/>
      <c r="D65" s="113">
        <v>0.38068870046720887</v>
      </c>
      <c r="E65" s="115">
        <v>66</v>
      </c>
      <c r="F65" s="114">
        <v>65</v>
      </c>
      <c r="G65" s="114">
        <v>65</v>
      </c>
      <c r="H65" s="114">
        <v>63</v>
      </c>
      <c r="I65" s="140">
        <v>62</v>
      </c>
      <c r="J65" s="115">
        <v>4</v>
      </c>
      <c r="K65" s="116">
        <v>6.4516129032258061</v>
      </c>
    </row>
    <row r="66" spans="1:11" ht="14.1" customHeight="1" x14ac:dyDescent="0.2">
      <c r="A66" s="306">
        <v>82</v>
      </c>
      <c r="B66" s="307" t="s">
        <v>299</v>
      </c>
      <c r="C66" s="308"/>
      <c r="D66" s="113">
        <v>1.34394647286151</v>
      </c>
      <c r="E66" s="115">
        <v>233</v>
      </c>
      <c r="F66" s="114">
        <v>243</v>
      </c>
      <c r="G66" s="114">
        <v>241</v>
      </c>
      <c r="H66" s="114">
        <v>233</v>
      </c>
      <c r="I66" s="140">
        <v>230</v>
      </c>
      <c r="J66" s="115">
        <v>3</v>
      </c>
      <c r="K66" s="116">
        <v>1.3043478260869565</v>
      </c>
    </row>
    <row r="67" spans="1:11" ht="14.1" customHeight="1" x14ac:dyDescent="0.2">
      <c r="A67" s="306" t="s">
        <v>300</v>
      </c>
      <c r="B67" s="307" t="s">
        <v>301</v>
      </c>
      <c r="C67" s="308"/>
      <c r="D67" s="113">
        <v>0.48451289150372034</v>
      </c>
      <c r="E67" s="115">
        <v>84</v>
      </c>
      <c r="F67" s="114">
        <v>93</v>
      </c>
      <c r="G67" s="114">
        <v>92</v>
      </c>
      <c r="H67" s="114">
        <v>84</v>
      </c>
      <c r="I67" s="140">
        <v>92</v>
      </c>
      <c r="J67" s="115">
        <v>-8</v>
      </c>
      <c r="K67" s="116">
        <v>-8.695652173913043</v>
      </c>
    </row>
    <row r="68" spans="1:11" ht="14.1" customHeight="1" x14ac:dyDescent="0.2">
      <c r="A68" s="306" t="s">
        <v>302</v>
      </c>
      <c r="B68" s="307" t="s">
        <v>303</v>
      </c>
      <c r="C68" s="308"/>
      <c r="D68" s="113">
        <v>0.48451289150372034</v>
      </c>
      <c r="E68" s="115">
        <v>84</v>
      </c>
      <c r="F68" s="114">
        <v>83</v>
      </c>
      <c r="G68" s="114">
        <v>83</v>
      </c>
      <c r="H68" s="114">
        <v>88</v>
      </c>
      <c r="I68" s="140">
        <v>89</v>
      </c>
      <c r="J68" s="115">
        <v>-5</v>
      </c>
      <c r="K68" s="116">
        <v>-5.617977528089888</v>
      </c>
    </row>
    <row r="69" spans="1:11" ht="14.1" customHeight="1" x14ac:dyDescent="0.2">
      <c r="A69" s="306">
        <v>83</v>
      </c>
      <c r="B69" s="307" t="s">
        <v>304</v>
      </c>
      <c r="C69" s="308"/>
      <c r="D69" s="113">
        <v>1.9380515660148814</v>
      </c>
      <c r="E69" s="115">
        <v>336</v>
      </c>
      <c r="F69" s="114">
        <v>341</v>
      </c>
      <c r="G69" s="114">
        <v>364</v>
      </c>
      <c r="H69" s="114">
        <v>366</v>
      </c>
      <c r="I69" s="140">
        <v>350</v>
      </c>
      <c r="J69" s="115">
        <v>-14</v>
      </c>
      <c r="K69" s="116">
        <v>-4</v>
      </c>
    </row>
    <row r="70" spans="1:11" ht="14.1" customHeight="1" x14ac:dyDescent="0.2">
      <c r="A70" s="306" t="s">
        <v>305</v>
      </c>
      <c r="B70" s="307" t="s">
        <v>306</v>
      </c>
      <c r="C70" s="308"/>
      <c r="D70" s="113">
        <v>1.1939781969198824</v>
      </c>
      <c r="E70" s="115">
        <v>207</v>
      </c>
      <c r="F70" s="114">
        <v>217</v>
      </c>
      <c r="G70" s="114">
        <v>235</v>
      </c>
      <c r="H70" s="114">
        <v>234</v>
      </c>
      <c r="I70" s="140">
        <v>217</v>
      </c>
      <c r="J70" s="115">
        <v>-10</v>
      </c>
      <c r="K70" s="116">
        <v>-4.6082949308755756</v>
      </c>
    </row>
    <row r="71" spans="1:11" ht="14.1" customHeight="1" x14ac:dyDescent="0.2">
      <c r="A71" s="306"/>
      <c r="B71" s="307" t="s">
        <v>307</v>
      </c>
      <c r="C71" s="308"/>
      <c r="D71" s="113">
        <v>0.61717713560592946</v>
      </c>
      <c r="E71" s="115">
        <v>107</v>
      </c>
      <c r="F71" s="114">
        <v>101</v>
      </c>
      <c r="G71" s="114">
        <v>111</v>
      </c>
      <c r="H71" s="114">
        <v>112</v>
      </c>
      <c r="I71" s="140">
        <v>109</v>
      </c>
      <c r="J71" s="115">
        <v>-2</v>
      </c>
      <c r="K71" s="116">
        <v>-1.834862385321101</v>
      </c>
    </row>
    <row r="72" spans="1:11" ht="14.1" customHeight="1" x14ac:dyDescent="0.2">
      <c r="A72" s="306">
        <v>84</v>
      </c>
      <c r="B72" s="307" t="s">
        <v>308</v>
      </c>
      <c r="C72" s="308"/>
      <c r="D72" s="113">
        <v>1.6554190459710445</v>
      </c>
      <c r="E72" s="115">
        <v>287</v>
      </c>
      <c r="F72" s="114">
        <v>352</v>
      </c>
      <c r="G72" s="114">
        <v>252</v>
      </c>
      <c r="H72" s="114">
        <v>316</v>
      </c>
      <c r="I72" s="140">
        <v>269</v>
      </c>
      <c r="J72" s="115">
        <v>18</v>
      </c>
      <c r="K72" s="116">
        <v>6.6914498141263943</v>
      </c>
    </row>
    <row r="73" spans="1:11" ht="14.1" customHeight="1" x14ac:dyDescent="0.2">
      <c r="A73" s="306" t="s">
        <v>309</v>
      </c>
      <c r="B73" s="307" t="s">
        <v>310</v>
      </c>
      <c r="C73" s="308"/>
      <c r="D73" s="113">
        <v>0.24225644575186017</v>
      </c>
      <c r="E73" s="115">
        <v>42</v>
      </c>
      <c r="F73" s="114">
        <v>42</v>
      </c>
      <c r="G73" s="114">
        <v>37</v>
      </c>
      <c r="H73" s="114">
        <v>37</v>
      </c>
      <c r="I73" s="140">
        <v>34</v>
      </c>
      <c r="J73" s="115">
        <v>8</v>
      </c>
      <c r="K73" s="116">
        <v>23.529411764705884</v>
      </c>
    </row>
    <row r="74" spans="1:11" ht="14.1" customHeight="1" x14ac:dyDescent="0.2">
      <c r="A74" s="306" t="s">
        <v>311</v>
      </c>
      <c r="B74" s="307" t="s">
        <v>312</v>
      </c>
      <c r="C74" s="308"/>
      <c r="D74" s="113">
        <v>6.9216127357674337E-2</v>
      </c>
      <c r="E74" s="115">
        <v>12</v>
      </c>
      <c r="F74" s="114">
        <v>11</v>
      </c>
      <c r="G74" s="114">
        <v>8</v>
      </c>
      <c r="H74" s="114">
        <v>8</v>
      </c>
      <c r="I74" s="140">
        <v>10</v>
      </c>
      <c r="J74" s="115">
        <v>2</v>
      </c>
      <c r="K74" s="116">
        <v>20</v>
      </c>
    </row>
    <row r="75" spans="1:11" ht="14.1" customHeight="1" x14ac:dyDescent="0.2">
      <c r="A75" s="306" t="s">
        <v>313</v>
      </c>
      <c r="B75" s="307" t="s">
        <v>314</v>
      </c>
      <c r="C75" s="308"/>
      <c r="D75" s="113">
        <v>2.3072042452558113E-2</v>
      </c>
      <c r="E75" s="115">
        <v>4</v>
      </c>
      <c r="F75" s="114">
        <v>36</v>
      </c>
      <c r="G75" s="114">
        <v>3</v>
      </c>
      <c r="H75" s="114">
        <v>24</v>
      </c>
      <c r="I75" s="140">
        <v>11</v>
      </c>
      <c r="J75" s="115">
        <v>-7</v>
      </c>
      <c r="K75" s="116">
        <v>-63.636363636363633</v>
      </c>
    </row>
    <row r="76" spans="1:11" ht="14.1" customHeight="1" x14ac:dyDescent="0.2">
      <c r="A76" s="306">
        <v>91</v>
      </c>
      <c r="B76" s="307" t="s">
        <v>315</v>
      </c>
      <c r="C76" s="308"/>
      <c r="D76" s="113">
        <v>9.8056180423371983E-2</v>
      </c>
      <c r="E76" s="115">
        <v>17</v>
      </c>
      <c r="F76" s="114">
        <v>14</v>
      </c>
      <c r="G76" s="114">
        <v>15</v>
      </c>
      <c r="H76" s="114">
        <v>15</v>
      </c>
      <c r="I76" s="140">
        <v>15</v>
      </c>
      <c r="J76" s="115">
        <v>2</v>
      </c>
      <c r="K76" s="116">
        <v>13.333333333333334</v>
      </c>
    </row>
    <row r="77" spans="1:11" ht="14.1" customHeight="1" x14ac:dyDescent="0.2">
      <c r="A77" s="306">
        <v>92</v>
      </c>
      <c r="B77" s="307" t="s">
        <v>316</v>
      </c>
      <c r="C77" s="308"/>
      <c r="D77" s="113">
        <v>0.2018803714598835</v>
      </c>
      <c r="E77" s="115">
        <v>35</v>
      </c>
      <c r="F77" s="114">
        <v>33</v>
      </c>
      <c r="G77" s="114">
        <v>35</v>
      </c>
      <c r="H77" s="114">
        <v>32</v>
      </c>
      <c r="I77" s="140">
        <v>36</v>
      </c>
      <c r="J77" s="115">
        <v>-1</v>
      </c>
      <c r="K77" s="116">
        <v>-2.7777777777777777</v>
      </c>
    </row>
    <row r="78" spans="1:11" ht="14.1" customHeight="1" x14ac:dyDescent="0.2">
      <c r="A78" s="306">
        <v>93</v>
      </c>
      <c r="B78" s="307" t="s">
        <v>317</v>
      </c>
      <c r="C78" s="308"/>
      <c r="D78" s="113">
        <v>8.0752148583953395E-2</v>
      </c>
      <c r="E78" s="115">
        <v>14</v>
      </c>
      <c r="F78" s="114">
        <v>15</v>
      </c>
      <c r="G78" s="114">
        <v>14</v>
      </c>
      <c r="H78" s="114">
        <v>17</v>
      </c>
      <c r="I78" s="140">
        <v>16</v>
      </c>
      <c r="J78" s="115">
        <v>-2</v>
      </c>
      <c r="K78" s="116">
        <v>-12.5</v>
      </c>
    </row>
    <row r="79" spans="1:11" ht="14.1" customHeight="1" x14ac:dyDescent="0.2">
      <c r="A79" s="306">
        <v>94</v>
      </c>
      <c r="B79" s="307" t="s">
        <v>318</v>
      </c>
      <c r="C79" s="308"/>
      <c r="D79" s="113">
        <v>0.35761665801465076</v>
      </c>
      <c r="E79" s="115">
        <v>62</v>
      </c>
      <c r="F79" s="114">
        <v>67</v>
      </c>
      <c r="G79" s="114">
        <v>67</v>
      </c>
      <c r="H79" s="114">
        <v>63</v>
      </c>
      <c r="I79" s="140">
        <v>66</v>
      </c>
      <c r="J79" s="115">
        <v>-4</v>
      </c>
      <c r="K79" s="116">
        <v>-6.0606060606060606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1.7823152794601143</v>
      </c>
      <c r="E81" s="143">
        <v>309</v>
      </c>
      <c r="F81" s="144">
        <v>340</v>
      </c>
      <c r="G81" s="144">
        <v>330</v>
      </c>
      <c r="H81" s="144">
        <v>355</v>
      </c>
      <c r="I81" s="145">
        <v>337</v>
      </c>
      <c r="J81" s="143">
        <v>-28</v>
      </c>
      <c r="K81" s="146">
        <v>-8.3086053412462917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4279</v>
      </c>
      <c r="G12" s="536">
        <v>3418</v>
      </c>
      <c r="H12" s="536">
        <v>5686</v>
      </c>
      <c r="I12" s="536">
        <v>3628</v>
      </c>
      <c r="J12" s="537">
        <v>4067</v>
      </c>
      <c r="K12" s="538">
        <v>212</v>
      </c>
      <c r="L12" s="349">
        <v>5.2126874846324069</v>
      </c>
    </row>
    <row r="13" spans="1:17" s="110" customFormat="1" ht="15" customHeight="1" x14ac:dyDescent="0.2">
      <c r="A13" s="350" t="s">
        <v>344</v>
      </c>
      <c r="B13" s="351" t="s">
        <v>345</v>
      </c>
      <c r="C13" s="347"/>
      <c r="D13" s="347"/>
      <c r="E13" s="348"/>
      <c r="F13" s="536">
        <v>2491</v>
      </c>
      <c r="G13" s="536">
        <v>1865</v>
      </c>
      <c r="H13" s="536">
        <v>3242</v>
      </c>
      <c r="I13" s="536">
        <v>2081</v>
      </c>
      <c r="J13" s="537">
        <v>2510</v>
      </c>
      <c r="K13" s="538">
        <v>-19</v>
      </c>
      <c r="L13" s="349">
        <v>-0.75697211155378485</v>
      </c>
    </row>
    <row r="14" spans="1:17" s="110" customFormat="1" ht="22.5" customHeight="1" x14ac:dyDescent="0.2">
      <c r="A14" s="350"/>
      <c r="B14" s="351" t="s">
        <v>346</v>
      </c>
      <c r="C14" s="347"/>
      <c r="D14" s="347"/>
      <c r="E14" s="348"/>
      <c r="F14" s="536">
        <v>1788</v>
      </c>
      <c r="G14" s="536">
        <v>1553</v>
      </c>
      <c r="H14" s="536">
        <v>2444</v>
      </c>
      <c r="I14" s="536">
        <v>1547</v>
      </c>
      <c r="J14" s="537">
        <v>1557</v>
      </c>
      <c r="K14" s="538">
        <v>231</v>
      </c>
      <c r="L14" s="349">
        <v>14.836223506743737</v>
      </c>
    </row>
    <row r="15" spans="1:17" s="110" customFormat="1" ht="15" customHeight="1" x14ac:dyDescent="0.2">
      <c r="A15" s="350" t="s">
        <v>347</v>
      </c>
      <c r="B15" s="351" t="s">
        <v>108</v>
      </c>
      <c r="C15" s="347"/>
      <c r="D15" s="347"/>
      <c r="E15" s="348"/>
      <c r="F15" s="536">
        <v>1049</v>
      </c>
      <c r="G15" s="536">
        <v>968</v>
      </c>
      <c r="H15" s="536">
        <v>2783</v>
      </c>
      <c r="I15" s="536">
        <v>766</v>
      </c>
      <c r="J15" s="537">
        <v>1147</v>
      </c>
      <c r="K15" s="538">
        <v>-98</v>
      </c>
      <c r="L15" s="349">
        <v>-8.5440278988666094</v>
      </c>
    </row>
    <row r="16" spans="1:17" s="110" customFormat="1" ht="15" customHeight="1" x14ac:dyDescent="0.2">
      <c r="A16" s="350"/>
      <c r="B16" s="351" t="s">
        <v>109</v>
      </c>
      <c r="C16" s="347"/>
      <c r="D16" s="347"/>
      <c r="E16" s="348"/>
      <c r="F16" s="536">
        <v>2812</v>
      </c>
      <c r="G16" s="536">
        <v>2193</v>
      </c>
      <c r="H16" s="536">
        <v>2599</v>
      </c>
      <c r="I16" s="536">
        <v>2531</v>
      </c>
      <c r="J16" s="537">
        <v>2627</v>
      </c>
      <c r="K16" s="538">
        <v>185</v>
      </c>
      <c r="L16" s="349">
        <v>7.042253521126761</v>
      </c>
    </row>
    <row r="17" spans="1:12" s="110" customFormat="1" ht="15" customHeight="1" x14ac:dyDescent="0.2">
      <c r="A17" s="350"/>
      <c r="B17" s="351" t="s">
        <v>110</v>
      </c>
      <c r="C17" s="347"/>
      <c r="D17" s="347"/>
      <c r="E17" s="348"/>
      <c r="F17" s="536">
        <v>379</v>
      </c>
      <c r="G17" s="536">
        <v>227</v>
      </c>
      <c r="H17" s="536">
        <v>265</v>
      </c>
      <c r="I17" s="536">
        <v>298</v>
      </c>
      <c r="J17" s="537">
        <v>240</v>
      </c>
      <c r="K17" s="538">
        <v>139</v>
      </c>
      <c r="L17" s="349">
        <v>57.916666666666664</v>
      </c>
    </row>
    <row r="18" spans="1:12" s="110" customFormat="1" ht="15" customHeight="1" x14ac:dyDescent="0.2">
      <c r="A18" s="350"/>
      <c r="B18" s="351" t="s">
        <v>111</v>
      </c>
      <c r="C18" s="347"/>
      <c r="D18" s="347"/>
      <c r="E18" s="348"/>
      <c r="F18" s="536">
        <v>39</v>
      </c>
      <c r="G18" s="536">
        <v>30</v>
      </c>
      <c r="H18" s="536">
        <v>39</v>
      </c>
      <c r="I18" s="536">
        <v>33</v>
      </c>
      <c r="J18" s="537">
        <v>53</v>
      </c>
      <c r="K18" s="538">
        <v>-14</v>
      </c>
      <c r="L18" s="349">
        <v>-26.415094339622641</v>
      </c>
    </row>
    <row r="19" spans="1:12" s="110" customFormat="1" ht="15" customHeight="1" x14ac:dyDescent="0.2">
      <c r="A19" s="118" t="s">
        <v>113</v>
      </c>
      <c r="B19" s="119" t="s">
        <v>181</v>
      </c>
      <c r="C19" s="347"/>
      <c r="D19" s="347"/>
      <c r="E19" s="348"/>
      <c r="F19" s="536">
        <v>3291</v>
      </c>
      <c r="G19" s="536">
        <v>2540</v>
      </c>
      <c r="H19" s="536">
        <v>4657</v>
      </c>
      <c r="I19" s="536">
        <v>2716</v>
      </c>
      <c r="J19" s="537">
        <v>3183</v>
      </c>
      <c r="K19" s="538">
        <v>108</v>
      </c>
      <c r="L19" s="349">
        <v>3.3930254476908579</v>
      </c>
    </row>
    <row r="20" spans="1:12" s="110" customFormat="1" ht="15" customHeight="1" x14ac:dyDescent="0.2">
      <c r="A20" s="118"/>
      <c r="B20" s="119" t="s">
        <v>182</v>
      </c>
      <c r="C20" s="347"/>
      <c r="D20" s="347"/>
      <c r="E20" s="348"/>
      <c r="F20" s="536">
        <v>988</v>
      </c>
      <c r="G20" s="536">
        <v>878</v>
      </c>
      <c r="H20" s="536">
        <v>1029</v>
      </c>
      <c r="I20" s="536">
        <v>912</v>
      </c>
      <c r="J20" s="537">
        <v>884</v>
      </c>
      <c r="K20" s="538">
        <v>104</v>
      </c>
      <c r="L20" s="349">
        <v>11.764705882352942</v>
      </c>
    </row>
    <row r="21" spans="1:12" s="110" customFormat="1" ht="15" customHeight="1" x14ac:dyDescent="0.2">
      <c r="A21" s="118" t="s">
        <v>113</v>
      </c>
      <c r="B21" s="119" t="s">
        <v>116</v>
      </c>
      <c r="C21" s="347"/>
      <c r="D21" s="347"/>
      <c r="E21" s="348"/>
      <c r="F21" s="536">
        <v>3116</v>
      </c>
      <c r="G21" s="536">
        <v>2493</v>
      </c>
      <c r="H21" s="536">
        <v>4272</v>
      </c>
      <c r="I21" s="536">
        <v>2406</v>
      </c>
      <c r="J21" s="537">
        <v>2777</v>
      </c>
      <c r="K21" s="538">
        <v>339</v>
      </c>
      <c r="L21" s="349">
        <v>12.207418077061577</v>
      </c>
    </row>
    <row r="22" spans="1:12" s="110" customFormat="1" ht="15" customHeight="1" x14ac:dyDescent="0.2">
      <c r="A22" s="118"/>
      <c r="B22" s="119" t="s">
        <v>117</v>
      </c>
      <c r="C22" s="347"/>
      <c r="D22" s="347"/>
      <c r="E22" s="348"/>
      <c r="F22" s="536">
        <v>1163</v>
      </c>
      <c r="G22" s="536">
        <v>925</v>
      </c>
      <c r="H22" s="536">
        <v>1414</v>
      </c>
      <c r="I22" s="536">
        <v>1222</v>
      </c>
      <c r="J22" s="537">
        <v>1288</v>
      </c>
      <c r="K22" s="538">
        <v>-125</v>
      </c>
      <c r="L22" s="349">
        <v>-9.7049689440993792</v>
      </c>
    </row>
    <row r="23" spans="1:12" s="110" customFormat="1" ht="15" customHeight="1" x14ac:dyDescent="0.2">
      <c r="A23" s="352" t="s">
        <v>347</v>
      </c>
      <c r="B23" s="353" t="s">
        <v>193</v>
      </c>
      <c r="C23" s="354"/>
      <c r="D23" s="354"/>
      <c r="E23" s="355"/>
      <c r="F23" s="539">
        <v>58</v>
      </c>
      <c r="G23" s="539">
        <v>235</v>
      </c>
      <c r="H23" s="539">
        <v>1271</v>
      </c>
      <c r="I23" s="539">
        <v>35</v>
      </c>
      <c r="J23" s="540">
        <v>66</v>
      </c>
      <c r="K23" s="541">
        <v>-8</v>
      </c>
      <c r="L23" s="356">
        <v>-12.121212121212121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29.5</v>
      </c>
      <c r="G25" s="542">
        <v>31.6</v>
      </c>
      <c r="H25" s="542">
        <v>39.6</v>
      </c>
      <c r="I25" s="542">
        <v>35.799999999999997</v>
      </c>
      <c r="J25" s="542">
        <v>32.700000000000003</v>
      </c>
      <c r="K25" s="543" t="s">
        <v>349</v>
      </c>
      <c r="L25" s="364">
        <v>-3.2000000000000028</v>
      </c>
    </row>
    <row r="26" spans="1:12" s="110" customFormat="1" ht="15" customHeight="1" x14ac:dyDescent="0.2">
      <c r="A26" s="365" t="s">
        <v>105</v>
      </c>
      <c r="B26" s="366" t="s">
        <v>345</v>
      </c>
      <c r="C26" s="362"/>
      <c r="D26" s="362"/>
      <c r="E26" s="363"/>
      <c r="F26" s="542">
        <v>26.8</v>
      </c>
      <c r="G26" s="542">
        <v>27.3</v>
      </c>
      <c r="H26" s="542">
        <v>34.4</v>
      </c>
      <c r="I26" s="542">
        <v>31.2</v>
      </c>
      <c r="J26" s="544">
        <v>28</v>
      </c>
      <c r="K26" s="543" t="s">
        <v>349</v>
      </c>
      <c r="L26" s="364">
        <v>-1.1999999999999993</v>
      </c>
    </row>
    <row r="27" spans="1:12" s="110" customFormat="1" ht="15" customHeight="1" x14ac:dyDescent="0.2">
      <c r="A27" s="365"/>
      <c r="B27" s="366" t="s">
        <v>346</v>
      </c>
      <c r="C27" s="362"/>
      <c r="D27" s="362"/>
      <c r="E27" s="363"/>
      <c r="F27" s="542">
        <v>33.299999999999997</v>
      </c>
      <c r="G27" s="542">
        <v>36.9</v>
      </c>
      <c r="H27" s="542">
        <v>46</v>
      </c>
      <c r="I27" s="542">
        <v>42</v>
      </c>
      <c r="J27" s="542">
        <v>40.200000000000003</v>
      </c>
      <c r="K27" s="543" t="s">
        <v>349</v>
      </c>
      <c r="L27" s="364">
        <v>-6.9000000000000057</v>
      </c>
    </row>
    <row r="28" spans="1:12" s="110" customFormat="1" ht="15" customHeight="1" x14ac:dyDescent="0.2">
      <c r="A28" s="365" t="s">
        <v>113</v>
      </c>
      <c r="B28" s="366" t="s">
        <v>108</v>
      </c>
      <c r="C28" s="362"/>
      <c r="D28" s="362"/>
      <c r="E28" s="363"/>
      <c r="F28" s="542">
        <v>41.6</v>
      </c>
      <c r="G28" s="542">
        <v>44.4</v>
      </c>
      <c r="H28" s="542">
        <v>51.9</v>
      </c>
      <c r="I28" s="542">
        <v>50.8</v>
      </c>
      <c r="J28" s="542">
        <v>37.799999999999997</v>
      </c>
      <c r="K28" s="543" t="s">
        <v>349</v>
      </c>
      <c r="L28" s="364">
        <v>3.8000000000000043</v>
      </c>
    </row>
    <row r="29" spans="1:12" s="110" customFormat="1" ht="11.25" x14ac:dyDescent="0.2">
      <c r="A29" s="365"/>
      <c r="B29" s="366" t="s">
        <v>109</v>
      </c>
      <c r="C29" s="362"/>
      <c r="D29" s="362"/>
      <c r="E29" s="363"/>
      <c r="F29" s="542">
        <v>27.1</v>
      </c>
      <c r="G29" s="542">
        <v>27.9</v>
      </c>
      <c r="H29" s="542">
        <v>33.299999999999997</v>
      </c>
      <c r="I29" s="542">
        <v>32.299999999999997</v>
      </c>
      <c r="J29" s="544">
        <v>31.1</v>
      </c>
      <c r="K29" s="543" t="s">
        <v>349</v>
      </c>
      <c r="L29" s="364">
        <v>-4</v>
      </c>
    </row>
    <row r="30" spans="1:12" s="110" customFormat="1" ht="15" customHeight="1" x14ac:dyDescent="0.2">
      <c r="A30" s="365"/>
      <c r="B30" s="366" t="s">
        <v>110</v>
      </c>
      <c r="C30" s="362"/>
      <c r="D30" s="362"/>
      <c r="E30" s="363"/>
      <c r="F30" s="542">
        <v>17.7</v>
      </c>
      <c r="G30" s="542">
        <v>22.6</v>
      </c>
      <c r="H30" s="542">
        <v>31.4</v>
      </c>
      <c r="I30" s="542">
        <v>29.2</v>
      </c>
      <c r="J30" s="542">
        <v>27.1</v>
      </c>
      <c r="K30" s="543" t="s">
        <v>349</v>
      </c>
      <c r="L30" s="364">
        <v>-9.4000000000000021</v>
      </c>
    </row>
    <row r="31" spans="1:12" s="110" customFormat="1" ht="15" customHeight="1" x14ac:dyDescent="0.2">
      <c r="A31" s="365"/>
      <c r="B31" s="366" t="s">
        <v>111</v>
      </c>
      <c r="C31" s="362"/>
      <c r="D31" s="362"/>
      <c r="E31" s="363"/>
      <c r="F31" s="542">
        <v>15.4</v>
      </c>
      <c r="G31" s="542">
        <v>53.3</v>
      </c>
      <c r="H31" s="542">
        <v>38.5</v>
      </c>
      <c r="I31" s="542">
        <v>30.3</v>
      </c>
      <c r="J31" s="542">
        <v>32.1</v>
      </c>
      <c r="K31" s="543" t="s">
        <v>349</v>
      </c>
      <c r="L31" s="364">
        <v>-16.700000000000003</v>
      </c>
    </row>
    <row r="32" spans="1:12" s="110" customFormat="1" ht="15" customHeight="1" x14ac:dyDescent="0.2">
      <c r="A32" s="367" t="s">
        <v>113</v>
      </c>
      <c r="B32" s="368" t="s">
        <v>181</v>
      </c>
      <c r="C32" s="362"/>
      <c r="D32" s="362"/>
      <c r="E32" s="363"/>
      <c r="F32" s="542">
        <v>28.1</v>
      </c>
      <c r="G32" s="542">
        <v>30</v>
      </c>
      <c r="H32" s="542">
        <v>38.4</v>
      </c>
      <c r="I32" s="542">
        <v>35.299999999999997</v>
      </c>
      <c r="J32" s="544">
        <v>30.9</v>
      </c>
      <c r="K32" s="543" t="s">
        <v>349</v>
      </c>
      <c r="L32" s="364">
        <v>-2.7999999999999972</v>
      </c>
    </row>
    <row r="33" spans="1:12" s="110" customFormat="1" ht="15" customHeight="1" x14ac:dyDescent="0.2">
      <c r="A33" s="367"/>
      <c r="B33" s="368" t="s">
        <v>182</v>
      </c>
      <c r="C33" s="362"/>
      <c r="D33" s="362"/>
      <c r="E33" s="363"/>
      <c r="F33" s="542">
        <v>34.299999999999997</v>
      </c>
      <c r="G33" s="542">
        <v>35.799999999999997</v>
      </c>
      <c r="H33" s="542">
        <v>43.6</v>
      </c>
      <c r="I33" s="542">
        <v>37.4</v>
      </c>
      <c r="J33" s="542">
        <v>38.9</v>
      </c>
      <c r="K33" s="543" t="s">
        <v>349</v>
      </c>
      <c r="L33" s="364">
        <v>-4.6000000000000014</v>
      </c>
    </row>
    <row r="34" spans="1:12" s="369" customFormat="1" ht="15" customHeight="1" x14ac:dyDescent="0.2">
      <c r="A34" s="367" t="s">
        <v>113</v>
      </c>
      <c r="B34" s="368" t="s">
        <v>116</v>
      </c>
      <c r="C34" s="362"/>
      <c r="D34" s="362"/>
      <c r="E34" s="363"/>
      <c r="F34" s="542">
        <v>25.5</v>
      </c>
      <c r="G34" s="542">
        <v>28.5</v>
      </c>
      <c r="H34" s="542">
        <v>37.6</v>
      </c>
      <c r="I34" s="542">
        <v>33.1</v>
      </c>
      <c r="J34" s="542">
        <v>29</v>
      </c>
      <c r="K34" s="543" t="s">
        <v>349</v>
      </c>
      <c r="L34" s="364">
        <v>-3.5</v>
      </c>
    </row>
    <row r="35" spans="1:12" s="369" customFormat="1" ht="11.25" x14ac:dyDescent="0.2">
      <c r="A35" s="370"/>
      <c r="B35" s="371" t="s">
        <v>117</v>
      </c>
      <c r="C35" s="372"/>
      <c r="D35" s="372"/>
      <c r="E35" s="373"/>
      <c r="F35" s="545">
        <v>40.200000000000003</v>
      </c>
      <c r="G35" s="545">
        <v>39.4</v>
      </c>
      <c r="H35" s="545">
        <v>44.5</v>
      </c>
      <c r="I35" s="545">
        <v>41.1</v>
      </c>
      <c r="J35" s="546">
        <v>40.6</v>
      </c>
      <c r="K35" s="547" t="s">
        <v>349</v>
      </c>
      <c r="L35" s="374">
        <v>-0.39999999999999858</v>
      </c>
    </row>
    <row r="36" spans="1:12" s="369" customFormat="1" ht="15.95" customHeight="1" x14ac:dyDescent="0.2">
      <c r="A36" s="375" t="s">
        <v>350</v>
      </c>
      <c r="B36" s="376"/>
      <c r="C36" s="377"/>
      <c r="D36" s="376"/>
      <c r="E36" s="378"/>
      <c r="F36" s="548">
        <v>4207</v>
      </c>
      <c r="G36" s="548">
        <v>3159</v>
      </c>
      <c r="H36" s="548">
        <v>4244</v>
      </c>
      <c r="I36" s="548">
        <v>3579</v>
      </c>
      <c r="J36" s="548">
        <v>3979</v>
      </c>
      <c r="K36" s="549">
        <v>228</v>
      </c>
      <c r="L36" s="380">
        <v>5.7300829354109073</v>
      </c>
    </row>
    <row r="37" spans="1:12" s="369" customFormat="1" ht="15.95" customHeight="1" x14ac:dyDescent="0.2">
      <c r="A37" s="381"/>
      <c r="B37" s="382" t="s">
        <v>113</v>
      </c>
      <c r="C37" s="382" t="s">
        <v>351</v>
      </c>
      <c r="D37" s="382"/>
      <c r="E37" s="383"/>
      <c r="F37" s="548">
        <v>1242</v>
      </c>
      <c r="G37" s="548">
        <v>998</v>
      </c>
      <c r="H37" s="548">
        <v>1680</v>
      </c>
      <c r="I37" s="548">
        <v>1281</v>
      </c>
      <c r="J37" s="548">
        <v>1300</v>
      </c>
      <c r="K37" s="549">
        <v>-58</v>
      </c>
      <c r="L37" s="380">
        <v>-4.4615384615384617</v>
      </c>
    </row>
    <row r="38" spans="1:12" s="369" customFormat="1" ht="15.95" customHeight="1" x14ac:dyDescent="0.2">
      <c r="A38" s="381"/>
      <c r="B38" s="384" t="s">
        <v>105</v>
      </c>
      <c r="C38" s="384" t="s">
        <v>106</v>
      </c>
      <c r="D38" s="385"/>
      <c r="E38" s="383"/>
      <c r="F38" s="548">
        <v>2452</v>
      </c>
      <c r="G38" s="548">
        <v>1743</v>
      </c>
      <c r="H38" s="548">
        <v>2350</v>
      </c>
      <c r="I38" s="548">
        <v>2055</v>
      </c>
      <c r="J38" s="550">
        <v>2456</v>
      </c>
      <c r="K38" s="549">
        <v>-4</v>
      </c>
      <c r="L38" s="380">
        <v>-0.16286644951140064</v>
      </c>
    </row>
    <row r="39" spans="1:12" s="369" customFormat="1" ht="15.95" customHeight="1" x14ac:dyDescent="0.2">
      <c r="A39" s="381"/>
      <c r="B39" s="385"/>
      <c r="C39" s="382" t="s">
        <v>352</v>
      </c>
      <c r="D39" s="385"/>
      <c r="E39" s="383"/>
      <c r="F39" s="548">
        <v>657</v>
      </c>
      <c r="G39" s="548">
        <v>475</v>
      </c>
      <c r="H39" s="548">
        <v>808</v>
      </c>
      <c r="I39" s="548">
        <v>641</v>
      </c>
      <c r="J39" s="548">
        <v>688</v>
      </c>
      <c r="K39" s="549">
        <v>-31</v>
      </c>
      <c r="L39" s="380">
        <v>-4.5058139534883717</v>
      </c>
    </row>
    <row r="40" spans="1:12" s="369" customFormat="1" ht="15.95" customHeight="1" x14ac:dyDescent="0.2">
      <c r="A40" s="381"/>
      <c r="B40" s="384"/>
      <c r="C40" s="384" t="s">
        <v>107</v>
      </c>
      <c r="D40" s="385"/>
      <c r="E40" s="383"/>
      <c r="F40" s="548">
        <v>1755</v>
      </c>
      <c r="G40" s="548">
        <v>1416</v>
      </c>
      <c r="H40" s="548">
        <v>1894</v>
      </c>
      <c r="I40" s="548">
        <v>1524</v>
      </c>
      <c r="J40" s="548">
        <v>1523</v>
      </c>
      <c r="K40" s="549">
        <v>232</v>
      </c>
      <c r="L40" s="380">
        <v>15.233092580433356</v>
      </c>
    </row>
    <row r="41" spans="1:12" s="369" customFormat="1" ht="24" customHeight="1" x14ac:dyDescent="0.2">
      <c r="A41" s="381"/>
      <c r="B41" s="385"/>
      <c r="C41" s="382" t="s">
        <v>352</v>
      </c>
      <c r="D41" s="385"/>
      <c r="E41" s="383"/>
      <c r="F41" s="548">
        <v>585</v>
      </c>
      <c r="G41" s="548">
        <v>523</v>
      </c>
      <c r="H41" s="548">
        <v>872</v>
      </c>
      <c r="I41" s="548">
        <v>640</v>
      </c>
      <c r="J41" s="550">
        <v>612</v>
      </c>
      <c r="K41" s="549">
        <v>-27</v>
      </c>
      <c r="L41" s="380">
        <v>-4.4117647058823533</v>
      </c>
    </row>
    <row r="42" spans="1:12" s="110" customFormat="1" ht="15" customHeight="1" x14ac:dyDescent="0.2">
      <c r="A42" s="381"/>
      <c r="B42" s="384" t="s">
        <v>113</v>
      </c>
      <c r="C42" s="384" t="s">
        <v>353</v>
      </c>
      <c r="D42" s="385"/>
      <c r="E42" s="383"/>
      <c r="F42" s="548">
        <v>984</v>
      </c>
      <c r="G42" s="548">
        <v>732</v>
      </c>
      <c r="H42" s="548">
        <v>1448</v>
      </c>
      <c r="I42" s="548">
        <v>727</v>
      </c>
      <c r="J42" s="548">
        <v>1074</v>
      </c>
      <c r="K42" s="549">
        <v>-90</v>
      </c>
      <c r="L42" s="380">
        <v>-8.3798882681564244</v>
      </c>
    </row>
    <row r="43" spans="1:12" s="110" customFormat="1" ht="15" customHeight="1" x14ac:dyDescent="0.2">
      <c r="A43" s="381"/>
      <c r="B43" s="385"/>
      <c r="C43" s="382" t="s">
        <v>352</v>
      </c>
      <c r="D43" s="385"/>
      <c r="E43" s="383"/>
      <c r="F43" s="548">
        <v>409</v>
      </c>
      <c r="G43" s="548">
        <v>325</v>
      </c>
      <c r="H43" s="548">
        <v>752</v>
      </c>
      <c r="I43" s="548">
        <v>369</v>
      </c>
      <c r="J43" s="548">
        <v>406</v>
      </c>
      <c r="K43" s="549">
        <v>3</v>
      </c>
      <c r="L43" s="380">
        <v>0.73891625615763545</v>
      </c>
    </row>
    <row r="44" spans="1:12" s="110" customFormat="1" ht="15" customHeight="1" x14ac:dyDescent="0.2">
      <c r="A44" s="381"/>
      <c r="B44" s="384"/>
      <c r="C44" s="366" t="s">
        <v>109</v>
      </c>
      <c r="D44" s="385"/>
      <c r="E44" s="383"/>
      <c r="F44" s="548">
        <v>2805</v>
      </c>
      <c r="G44" s="548">
        <v>2171</v>
      </c>
      <c r="H44" s="548">
        <v>2493</v>
      </c>
      <c r="I44" s="548">
        <v>2521</v>
      </c>
      <c r="J44" s="550">
        <v>2612</v>
      </c>
      <c r="K44" s="549">
        <v>193</v>
      </c>
      <c r="L44" s="380">
        <v>7.3889739663093419</v>
      </c>
    </row>
    <row r="45" spans="1:12" s="110" customFormat="1" ht="15" customHeight="1" x14ac:dyDescent="0.2">
      <c r="A45" s="381"/>
      <c r="B45" s="385"/>
      <c r="C45" s="382" t="s">
        <v>352</v>
      </c>
      <c r="D45" s="385"/>
      <c r="E45" s="383"/>
      <c r="F45" s="548">
        <v>760</v>
      </c>
      <c r="G45" s="548">
        <v>606</v>
      </c>
      <c r="H45" s="548">
        <v>830</v>
      </c>
      <c r="I45" s="548">
        <v>815</v>
      </c>
      <c r="J45" s="548">
        <v>812</v>
      </c>
      <c r="K45" s="549">
        <v>-52</v>
      </c>
      <c r="L45" s="380">
        <v>-6.4039408866995071</v>
      </c>
    </row>
    <row r="46" spans="1:12" s="110" customFormat="1" ht="15" customHeight="1" x14ac:dyDescent="0.2">
      <c r="A46" s="381"/>
      <c r="B46" s="384"/>
      <c r="C46" s="366" t="s">
        <v>110</v>
      </c>
      <c r="D46" s="385"/>
      <c r="E46" s="383"/>
      <c r="F46" s="548">
        <v>379</v>
      </c>
      <c r="G46" s="548">
        <v>226</v>
      </c>
      <c r="H46" s="548">
        <v>264</v>
      </c>
      <c r="I46" s="548">
        <v>298</v>
      </c>
      <c r="J46" s="548">
        <v>240</v>
      </c>
      <c r="K46" s="549">
        <v>139</v>
      </c>
      <c r="L46" s="380">
        <v>57.916666666666664</v>
      </c>
    </row>
    <row r="47" spans="1:12" s="110" customFormat="1" ht="15" customHeight="1" x14ac:dyDescent="0.2">
      <c r="A47" s="381"/>
      <c r="B47" s="385"/>
      <c r="C47" s="382" t="s">
        <v>352</v>
      </c>
      <c r="D47" s="385"/>
      <c r="E47" s="383"/>
      <c r="F47" s="548">
        <v>67</v>
      </c>
      <c r="G47" s="548">
        <v>51</v>
      </c>
      <c r="H47" s="548">
        <v>83</v>
      </c>
      <c r="I47" s="548">
        <v>87</v>
      </c>
      <c r="J47" s="550">
        <v>65</v>
      </c>
      <c r="K47" s="549">
        <v>2</v>
      </c>
      <c r="L47" s="380">
        <v>3.0769230769230771</v>
      </c>
    </row>
    <row r="48" spans="1:12" s="110" customFormat="1" ht="15" customHeight="1" x14ac:dyDescent="0.2">
      <c r="A48" s="381"/>
      <c r="B48" s="385"/>
      <c r="C48" s="366" t="s">
        <v>111</v>
      </c>
      <c r="D48" s="386"/>
      <c r="E48" s="387"/>
      <c r="F48" s="548">
        <v>39</v>
      </c>
      <c r="G48" s="548">
        <v>30</v>
      </c>
      <c r="H48" s="548">
        <v>39</v>
      </c>
      <c r="I48" s="548">
        <v>33</v>
      </c>
      <c r="J48" s="548">
        <v>53</v>
      </c>
      <c r="K48" s="549">
        <v>-14</v>
      </c>
      <c r="L48" s="380">
        <v>-26.415094339622641</v>
      </c>
    </row>
    <row r="49" spans="1:12" s="110" customFormat="1" ht="15" customHeight="1" x14ac:dyDescent="0.2">
      <c r="A49" s="381"/>
      <c r="B49" s="385"/>
      <c r="C49" s="382" t="s">
        <v>352</v>
      </c>
      <c r="D49" s="385"/>
      <c r="E49" s="383"/>
      <c r="F49" s="548">
        <v>6</v>
      </c>
      <c r="G49" s="548">
        <v>16</v>
      </c>
      <c r="H49" s="548">
        <v>15</v>
      </c>
      <c r="I49" s="548">
        <v>10</v>
      </c>
      <c r="J49" s="548">
        <v>17</v>
      </c>
      <c r="K49" s="549">
        <v>-11</v>
      </c>
      <c r="L49" s="380">
        <v>-64.705882352941174</v>
      </c>
    </row>
    <row r="50" spans="1:12" s="110" customFormat="1" ht="15" customHeight="1" x14ac:dyDescent="0.2">
      <c r="A50" s="381"/>
      <c r="B50" s="384" t="s">
        <v>113</v>
      </c>
      <c r="C50" s="382" t="s">
        <v>181</v>
      </c>
      <c r="D50" s="385"/>
      <c r="E50" s="383"/>
      <c r="F50" s="548">
        <v>3226</v>
      </c>
      <c r="G50" s="548">
        <v>2287</v>
      </c>
      <c r="H50" s="548">
        <v>3254</v>
      </c>
      <c r="I50" s="548">
        <v>2669</v>
      </c>
      <c r="J50" s="550">
        <v>3099</v>
      </c>
      <c r="K50" s="549">
        <v>127</v>
      </c>
      <c r="L50" s="380">
        <v>4.0980961600516297</v>
      </c>
    </row>
    <row r="51" spans="1:12" s="110" customFormat="1" ht="15" customHeight="1" x14ac:dyDescent="0.2">
      <c r="A51" s="381"/>
      <c r="B51" s="385"/>
      <c r="C51" s="382" t="s">
        <v>352</v>
      </c>
      <c r="D51" s="385"/>
      <c r="E51" s="383"/>
      <c r="F51" s="548">
        <v>906</v>
      </c>
      <c r="G51" s="548">
        <v>686</v>
      </c>
      <c r="H51" s="548">
        <v>1248</v>
      </c>
      <c r="I51" s="548">
        <v>941</v>
      </c>
      <c r="J51" s="548">
        <v>958</v>
      </c>
      <c r="K51" s="549">
        <v>-52</v>
      </c>
      <c r="L51" s="380">
        <v>-5.4279749478079333</v>
      </c>
    </row>
    <row r="52" spans="1:12" s="110" customFormat="1" ht="15" customHeight="1" x14ac:dyDescent="0.2">
      <c r="A52" s="381"/>
      <c r="B52" s="384"/>
      <c r="C52" s="382" t="s">
        <v>182</v>
      </c>
      <c r="D52" s="385"/>
      <c r="E52" s="383"/>
      <c r="F52" s="548">
        <v>981</v>
      </c>
      <c r="G52" s="548">
        <v>872</v>
      </c>
      <c r="H52" s="548">
        <v>990</v>
      </c>
      <c r="I52" s="548">
        <v>910</v>
      </c>
      <c r="J52" s="548">
        <v>880</v>
      </c>
      <c r="K52" s="549">
        <v>101</v>
      </c>
      <c r="L52" s="380">
        <v>11.477272727272727</v>
      </c>
    </row>
    <row r="53" spans="1:12" s="269" customFormat="1" ht="11.25" customHeight="1" x14ac:dyDescent="0.2">
      <c r="A53" s="381"/>
      <c r="B53" s="385"/>
      <c r="C53" s="382" t="s">
        <v>352</v>
      </c>
      <c r="D53" s="385"/>
      <c r="E53" s="383"/>
      <c r="F53" s="548">
        <v>336</v>
      </c>
      <c r="G53" s="548">
        <v>312</v>
      </c>
      <c r="H53" s="548">
        <v>432</v>
      </c>
      <c r="I53" s="548">
        <v>340</v>
      </c>
      <c r="J53" s="550">
        <v>342</v>
      </c>
      <c r="K53" s="549">
        <v>-6</v>
      </c>
      <c r="L53" s="380">
        <v>-1.7543859649122806</v>
      </c>
    </row>
    <row r="54" spans="1:12" s="151" customFormat="1" ht="12.75" customHeight="1" x14ac:dyDescent="0.2">
      <c r="A54" s="381"/>
      <c r="B54" s="384" t="s">
        <v>113</v>
      </c>
      <c r="C54" s="384" t="s">
        <v>116</v>
      </c>
      <c r="D54" s="385"/>
      <c r="E54" s="383"/>
      <c r="F54" s="548">
        <v>3050</v>
      </c>
      <c r="G54" s="548">
        <v>2268</v>
      </c>
      <c r="H54" s="548">
        <v>3044</v>
      </c>
      <c r="I54" s="548">
        <v>2367</v>
      </c>
      <c r="J54" s="548">
        <v>2705</v>
      </c>
      <c r="K54" s="549">
        <v>345</v>
      </c>
      <c r="L54" s="380">
        <v>12.754158964879853</v>
      </c>
    </row>
    <row r="55" spans="1:12" ht="11.25" x14ac:dyDescent="0.2">
      <c r="A55" s="381"/>
      <c r="B55" s="385"/>
      <c r="C55" s="382" t="s">
        <v>352</v>
      </c>
      <c r="D55" s="385"/>
      <c r="E55" s="383"/>
      <c r="F55" s="548">
        <v>777</v>
      </c>
      <c r="G55" s="548">
        <v>647</v>
      </c>
      <c r="H55" s="548">
        <v>1146</v>
      </c>
      <c r="I55" s="548">
        <v>783</v>
      </c>
      <c r="J55" s="548">
        <v>784</v>
      </c>
      <c r="K55" s="549">
        <v>-7</v>
      </c>
      <c r="L55" s="380">
        <v>-0.8928571428571429</v>
      </c>
    </row>
    <row r="56" spans="1:12" ht="14.25" customHeight="1" x14ac:dyDescent="0.2">
      <c r="A56" s="381"/>
      <c r="B56" s="385"/>
      <c r="C56" s="384" t="s">
        <v>117</v>
      </c>
      <c r="D56" s="385"/>
      <c r="E56" s="383"/>
      <c r="F56" s="548">
        <v>1157</v>
      </c>
      <c r="G56" s="548">
        <v>891</v>
      </c>
      <c r="H56" s="548">
        <v>1200</v>
      </c>
      <c r="I56" s="548">
        <v>1212</v>
      </c>
      <c r="J56" s="548">
        <v>1272</v>
      </c>
      <c r="K56" s="549">
        <v>-115</v>
      </c>
      <c r="L56" s="380">
        <v>-9.0408805031446544</v>
      </c>
    </row>
    <row r="57" spans="1:12" ht="18.75" customHeight="1" x14ac:dyDescent="0.2">
      <c r="A57" s="388"/>
      <c r="B57" s="389"/>
      <c r="C57" s="390" t="s">
        <v>352</v>
      </c>
      <c r="D57" s="389"/>
      <c r="E57" s="391"/>
      <c r="F57" s="551">
        <v>465</v>
      </c>
      <c r="G57" s="552">
        <v>351</v>
      </c>
      <c r="H57" s="552">
        <v>534</v>
      </c>
      <c r="I57" s="552">
        <v>498</v>
      </c>
      <c r="J57" s="552">
        <v>516</v>
      </c>
      <c r="K57" s="553">
        <f t="shared" ref="K57" si="0">IF(OR(F57=".",J57=".")=TRUE,".",IF(OR(F57="*",J57="*")=TRUE,"*",IF(AND(F57="-",J57="-")=TRUE,"-",IF(AND(ISNUMBER(J57),ISNUMBER(F57))=TRUE,IF(F57-J57=0,0,F57-J57),IF(ISNUMBER(F57)=TRUE,F57,-J57)))))</f>
        <v>-51</v>
      </c>
      <c r="L57" s="392">
        <f t="shared" ref="L57" si="1">IF(K57 =".",".",IF(K57 ="*","*",IF(K57="-","-",IF(K57=0,0,IF(OR(J57="-",J57=".",F57="-",F57=".")=TRUE,"X",IF(J57=0,"0,0",IF(ABS(K57*100/J57)&gt;250,".X",(K57*100/J57))))))))</f>
        <v>-9.8837209302325579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4279</v>
      </c>
      <c r="E11" s="114">
        <v>3418</v>
      </c>
      <c r="F11" s="114">
        <v>5686</v>
      </c>
      <c r="G11" s="114">
        <v>3628</v>
      </c>
      <c r="H11" s="140">
        <v>4067</v>
      </c>
      <c r="I11" s="115">
        <v>212</v>
      </c>
      <c r="J11" s="116">
        <v>5.2126874846324069</v>
      </c>
    </row>
    <row r="12" spans="1:15" s="110" customFormat="1" ht="24.95" customHeight="1" x14ac:dyDescent="0.2">
      <c r="A12" s="193" t="s">
        <v>132</v>
      </c>
      <c r="B12" s="194" t="s">
        <v>133</v>
      </c>
      <c r="C12" s="113">
        <v>0.42065903248422526</v>
      </c>
      <c r="D12" s="115">
        <v>18</v>
      </c>
      <c r="E12" s="114">
        <v>8</v>
      </c>
      <c r="F12" s="114">
        <v>26</v>
      </c>
      <c r="G12" s="114">
        <v>17</v>
      </c>
      <c r="H12" s="140">
        <v>4</v>
      </c>
      <c r="I12" s="115">
        <v>14</v>
      </c>
      <c r="J12" s="116" t="s">
        <v>514</v>
      </c>
    </row>
    <row r="13" spans="1:15" s="110" customFormat="1" ht="24.95" customHeight="1" x14ac:dyDescent="0.2">
      <c r="A13" s="193" t="s">
        <v>134</v>
      </c>
      <c r="B13" s="199" t="s">
        <v>214</v>
      </c>
      <c r="C13" s="113">
        <v>0.58424865622809063</v>
      </c>
      <c r="D13" s="115">
        <v>25</v>
      </c>
      <c r="E13" s="114">
        <v>12</v>
      </c>
      <c r="F13" s="114">
        <v>21</v>
      </c>
      <c r="G13" s="114">
        <v>6</v>
      </c>
      <c r="H13" s="140">
        <v>25</v>
      </c>
      <c r="I13" s="115">
        <v>0</v>
      </c>
      <c r="J13" s="116">
        <v>0</v>
      </c>
    </row>
    <row r="14" spans="1:15" s="287" customFormat="1" ht="24.95" customHeight="1" x14ac:dyDescent="0.2">
      <c r="A14" s="193" t="s">
        <v>215</v>
      </c>
      <c r="B14" s="199" t="s">
        <v>137</v>
      </c>
      <c r="C14" s="113">
        <v>46.202383734517412</v>
      </c>
      <c r="D14" s="115">
        <v>1977</v>
      </c>
      <c r="E14" s="114">
        <v>1369</v>
      </c>
      <c r="F14" s="114">
        <v>2413</v>
      </c>
      <c r="G14" s="114">
        <v>1478</v>
      </c>
      <c r="H14" s="140">
        <v>1799</v>
      </c>
      <c r="I14" s="115">
        <v>178</v>
      </c>
      <c r="J14" s="116">
        <v>9.8943857698721516</v>
      </c>
      <c r="K14" s="110"/>
      <c r="L14" s="110"/>
      <c r="M14" s="110"/>
      <c r="N14" s="110"/>
      <c r="O14" s="110"/>
    </row>
    <row r="15" spans="1:15" s="110" customFormat="1" ht="24.95" customHeight="1" x14ac:dyDescent="0.2">
      <c r="A15" s="193" t="s">
        <v>216</v>
      </c>
      <c r="B15" s="199" t="s">
        <v>217</v>
      </c>
      <c r="C15" s="113">
        <v>4.0196307548492642</v>
      </c>
      <c r="D15" s="115">
        <v>172</v>
      </c>
      <c r="E15" s="114">
        <v>149</v>
      </c>
      <c r="F15" s="114">
        <v>212</v>
      </c>
      <c r="G15" s="114">
        <v>177</v>
      </c>
      <c r="H15" s="140">
        <v>140</v>
      </c>
      <c r="I15" s="115">
        <v>32</v>
      </c>
      <c r="J15" s="116">
        <v>22.857142857142858</v>
      </c>
    </row>
    <row r="16" spans="1:15" s="287" customFormat="1" ht="24.95" customHeight="1" x14ac:dyDescent="0.2">
      <c r="A16" s="193" t="s">
        <v>218</v>
      </c>
      <c r="B16" s="199" t="s">
        <v>141</v>
      </c>
      <c r="C16" s="113">
        <v>41.201215237204956</v>
      </c>
      <c r="D16" s="115">
        <v>1763</v>
      </c>
      <c r="E16" s="114">
        <v>1193</v>
      </c>
      <c r="F16" s="114">
        <v>2132</v>
      </c>
      <c r="G16" s="114">
        <v>1266</v>
      </c>
      <c r="H16" s="140">
        <v>1614</v>
      </c>
      <c r="I16" s="115">
        <v>149</v>
      </c>
      <c r="J16" s="116">
        <v>9.2317224287484514</v>
      </c>
      <c r="K16" s="110"/>
      <c r="L16" s="110"/>
      <c r="M16" s="110"/>
      <c r="N16" s="110"/>
      <c r="O16" s="110"/>
    </row>
    <row r="17" spans="1:15" s="110" customFormat="1" ht="24.95" customHeight="1" x14ac:dyDescent="0.2">
      <c r="A17" s="193" t="s">
        <v>142</v>
      </c>
      <c r="B17" s="199" t="s">
        <v>220</v>
      </c>
      <c r="C17" s="113">
        <v>0.98153774246319236</v>
      </c>
      <c r="D17" s="115">
        <v>42</v>
      </c>
      <c r="E17" s="114">
        <v>27</v>
      </c>
      <c r="F17" s="114">
        <v>69</v>
      </c>
      <c r="G17" s="114">
        <v>35</v>
      </c>
      <c r="H17" s="140">
        <v>45</v>
      </c>
      <c r="I17" s="115">
        <v>-3</v>
      </c>
      <c r="J17" s="116">
        <v>-6.666666666666667</v>
      </c>
    </row>
    <row r="18" spans="1:15" s="287" customFormat="1" ht="24.95" customHeight="1" x14ac:dyDescent="0.2">
      <c r="A18" s="201" t="s">
        <v>144</v>
      </c>
      <c r="B18" s="202" t="s">
        <v>145</v>
      </c>
      <c r="C18" s="113">
        <v>6.0761860247721433</v>
      </c>
      <c r="D18" s="115">
        <v>260</v>
      </c>
      <c r="E18" s="114">
        <v>227</v>
      </c>
      <c r="F18" s="114">
        <v>389</v>
      </c>
      <c r="G18" s="114">
        <v>283</v>
      </c>
      <c r="H18" s="140">
        <v>273</v>
      </c>
      <c r="I18" s="115">
        <v>-13</v>
      </c>
      <c r="J18" s="116">
        <v>-4.7619047619047619</v>
      </c>
      <c r="K18" s="110"/>
      <c r="L18" s="110"/>
      <c r="M18" s="110"/>
      <c r="N18" s="110"/>
      <c r="O18" s="110"/>
    </row>
    <row r="19" spans="1:15" s="110" customFormat="1" ht="24.95" customHeight="1" x14ac:dyDescent="0.2">
      <c r="A19" s="193" t="s">
        <v>146</v>
      </c>
      <c r="B19" s="199" t="s">
        <v>147</v>
      </c>
      <c r="C19" s="113">
        <v>11.544753447067071</v>
      </c>
      <c r="D19" s="115">
        <v>494</v>
      </c>
      <c r="E19" s="114">
        <v>434</v>
      </c>
      <c r="F19" s="114">
        <v>643</v>
      </c>
      <c r="G19" s="114">
        <v>456</v>
      </c>
      <c r="H19" s="140">
        <v>457</v>
      </c>
      <c r="I19" s="115">
        <v>37</v>
      </c>
      <c r="J19" s="116">
        <v>8.0962800875273526</v>
      </c>
    </row>
    <row r="20" spans="1:15" s="287" customFormat="1" ht="24.95" customHeight="1" x14ac:dyDescent="0.2">
      <c r="A20" s="193" t="s">
        <v>148</v>
      </c>
      <c r="B20" s="199" t="s">
        <v>149</v>
      </c>
      <c r="C20" s="113">
        <v>7.1979434447300772</v>
      </c>
      <c r="D20" s="115">
        <v>308</v>
      </c>
      <c r="E20" s="114">
        <v>228</v>
      </c>
      <c r="F20" s="114">
        <v>248</v>
      </c>
      <c r="G20" s="114">
        <v>250</v>
      </c>
      <c r="H20" s="140">
        <v>263</v>
      </c>
      <c r="I20" s="115">
        <v>45</v>
      </c>
      <c r="J20" s="116">
        <v>17.110266159695819</v>
      </c>
      <c r="K20" s="110"/>
      <c r="L20" s="110"/>
      <c r="M20" s="110"/>
      <c r="N20" s="110"/>
      <c r="O20" s="110"/>
    </row>
    <row r="21" spans="1:15" s="110" customFormat="1" ht="24.95" customHeight="1" x14ac:dyDescent="0.2">
      <c r="A21" s="201" t="s">
        <v>150</v>
      </c>
      <c r="B21" s="202" t="s">
        <v>151</v>
      </c>
      <c r="C21" s="113">
        <v>3.4353820986211732</v>
      </c>
      <c r="D21" s="115">
        <v>147</v>
      </c>
      <c r="E21" s="114">
        <v>117</v>
      </c>
      <c r="F21" s="114">
        <v>133</v>
      </c>
      <c r="G21" s="114">
        <v>162</v>
      </c>
      <c r="H21" s="140">
        <v>145</v>
      </c>
      <c r="I21" s="115">
        <v>2</v>
      </c>
      <c r="J21" s="116">
        <v>1.3793103448275863</v>
      </c>
    </row>
    <row r="22" spans="1:15" s="110" customFormat="1" ht="24.95" customHeight="1" x14ac:dyDescent="0.2">
      <c r="A22" s="201" t="s">
        <v>152</v>
      </c>
      <c r="B22" s="199" t="s">
        <v>153</v>
      </c>
      <c r="C22" s="113">
        <v>0.77120822622107965</v>
      </c>
      <c r="D22" s="115">
        <v>33</v>
      </c>
      <c r="E22" s="114">
        <v>24</v>
      </c>
      <c r="F22" s="114">
        <v>145</v>
      </c>
      <c r="G22" s="114">
        <v>29</v>
      </c>
      <c r="H22" s="140">
        <v>34</v>
      </c>
      <c r="I22" s="115">
        <v>-1</v>
      </c>
      <c r="J22" s="116">
        <v>-2.9411764705882355</v>
      </c>
    </row>
    <row r="23" spans="1:15" s="110" customFormat="1" ht="24.95" customHeight="1" x14ac:dyDescent="0.2">
      <c r="A23" s="193" t="s">
        <v>154</v>
      </c>
      <c r="B23" s="199" t="s">
        <v>155</v>
      </c>
      <c r="C23" s="113">
        <v>0.81794811871932693</v>
      </c>
      <c r="D23" s="115">
        <v>35</v>
      </c>
      <c r="E23" s="114">
        <v>18</v>
      </c>
      <c r="F23" s="114">
        <v>70</v>
      </c>
      <c r="G23" s="114">
        <v>28</v>
      </c>
      <c r="H23" s="140">
        <v>19</v>
      </c>
      <c r="I23" s="115">
        <v>16</v>
      </c>
      <c r="J23" s="116">
        <v>84.21052631578948</v>
      </c>
    </row>
    <row r="24" spans="1:15" s="110" customFormat="1" ht="24.95" customHeight="1" x14ac:dyDescent="0.2">
      <c r="A24" s="193" t="s">
        <v>156</v>
      </c>
      <c r="B24" s="199" t="s">
        <v>221</v>
      </c>
      <c r="C24" s="113">
        <v>3.131572797382566</v>
      </c>
      <c r="D24" s="115">
        <v>134</v>
      </c>
      <c r="E24" s="114">
        <v>136</v>
      </c>
      <c r="F24" s="114">
        <v>194</v>
      </c>
      <c r="G24" s="114">
        <v>135</v>
      </c>
      <c r="H24" s="140">
        <v>143</v>
      </c>
      <c r="I24" s="115">
        <v>-9</v>
      </c>
      <c r="J24" s="116">
        <v>-6.2937062937062933</v>
      </c>
    </row>
    <row r="25" spans="1:15" s="110" customFormat="1" ht="24.95" customHeight="1" x14ac:dyDescent="0.2">
      <c r="A25" s="193" t="s">
        <v>222</v>
      </c>
      <c r="B25" s="204" t="s">
        <v>159</v>
      </c>
      <c r="C25" s="113">
        <v>2.0799252161720028</v>
      </c>
      <c r="D25" s="115">
        <v>89</v>
      </c>
      <c r="E25" s="114">
        <v>77</v>
      </c>
      <c r="F25" s="114">
        <v>100</v>
      </c>
      <c r="G25" s="114">
        <v>128</v>
      </c>
      <c r="H25" s="140">
        <v>116</v>
      </c>
      <c r="I25" s="115">
        <v>-27</v>
      </c>
      <c r="J25" s="116">
        <v>-23.275862068965516</v>
      </c>
    </row>
    <row r="26" spans="1:15" s="110" customFormat="1" ht="24.95" customHeight="1" x14ac:dyDescent="0.2">
      <c r="A26" s="201">
        <v>782.78300000000002</v>
      </c>
      <c r="B26" s="203" t="s">
        <v>160</v>
      </c>
      <c r="C26" s="113">
        <v>4.6506193035756018</v>
      </c>
      <c r="D26" s="115">
        <v>199</v>
      </c>
      <c r="E26" s="114">
        <v>173</v>
      </c>
      <c r="F26" s="114">
        <v>327</v>
      </c>
      <c r="G26" s="114">
        <v>198</v>
      </c>
      <c r="H26" s="140">
        <v>254</v>
      </c>
      <c r="I26" s="115">
        <v>-55</v>
      </c>
      <c r="J26" s="116">
        <v>-21.653543307086615</v>
      </c>
    </row>
    <row r="27" spans="1:15" s="110" customFormat="1" ht="24.95" customHeight="1" x14ac:dyDescent="0.2">
      <c r="A27" s="193" t="s">
        <v>161</v>
      </c>
      <c r="B27" s="199" t="s">
        <v>162</v>
      </c>
      <c r="C27" s="113">
        <v>2.9446132273895769</v>
      </c>
      <c r="D27" s="115">
        <v>126</v>
      </c>
      <c r="E27" s="114">
        <v>94</v>
      </c>
      <c r="F27" s="114">
        <v>209</v>
      </c>
      <c r="G27" s="114">
        <v>103</v>
      </c>
      <c r="H27" s="140">
        <v>130</v>
      </c>
      <c r="I27" s="115">
        <v>-4</v>
      </c>
      <c r="J27" s="116">
        <v>-3.0769230769230771</v>
      </c>
    </row>
    <row r="28" spans="1:15" s="110" customFormat="1" ht="24.95" customHeight="1" x14ac:dyDescent="0.2">
      <c r="A28" s="193" t="s">
        <v>163</v>
      </c>
      <c r="B28" s="199" t="s">
        <v>164</v>
      </c>
      <c r="C28" s="113">
        <v>1.6125262911895302</v>
      </c>
      <c r="D28" s="115">
        <v>69</v>
      </c>
      <c r="E28" s="114">
        <v>70</v>
      </c>
      <c r="F28" s="114">
        <v>236</v>
      </c>
      <c r="G28" s="114">
        <v>55</v>
      </c>
      <c r="H28" s="140">
        <v>75</v>
      </c>
      <c r="I28" s="115">
        <v>-6</v>
      </c>
      <c r="J28" s="116">
        <v>-8</v>
      </c>
    </row>
    <row r="29" spans="1:15" s="110" customFormat="1" ht="24.95" customHeight="1" x14ac:dyDescent="0.2">
      <c r="A29" s="193">
        <v>86</v>
      </c>
      <c r="B29" s="199" t="s">
        <v>165</v>
      </c>
      <c r="C29" s="113">
        <v>3.5054919373685443</v>
      </c>
      <c r="D29" s="115">
        <v>150</v>
      </c>
      <c r="E29" s="114">
        <v>170</v>
      </c>
      <c r="F29" s="114">
        <v>196</v>
      </c>
      <c r="G29" s="114">
        <v>108</v>
      </c>
      <c r="H29" s="140">
        <v>126</v>
      </c>
      <c r="I29" s="115">
        <v>24</v>
      </c>
      <c r="J29" s="116">
        <v>19.047619047619047</v>
      </c>
    </row>
    <row r="30" spans="1:15" s="110" customFormat="1" ht="24.95" customHeight="1" x14ac:dyDescent="0.2">
      <c r="A30" s="193">
        <v>87.88</v>
      </c>
      <c r="B30" s="204" t="s">
        <v>166</v>
      </c>
      <c r="C30" s="113">
        <v>2.8511334423930825</v>
      </c>
      <c r="D30" s="115">
        <v>122</v>
      </c>
      <c r="E30" s="114">
        <v>180</v>
      </c>
      <c r="F30" s="114">
        <v>243</v>
      </c>
      <c r="G30" s="114">
        <v>115</v>
      </c>
      <c r="H30" s="140">
        <v>128</v>
      </c>
      <c r="I30" s="115">
        <v>-6</v>
      </c>
      <c r="J30" s="116">
        <v>-4.6875</v>
      </c>
    </row>
    <row r="31" spans="1:15" s="110" customFormat="1" ht="24.95" customHeight="1" x14ac:dyDescent="0.2">
      <c r="A31" s="193" t="s">
        <v>167</v>
      </c>
      <c r="B31" s="199" t="s">
        <v>168</v>
      </c>
      <c r="C31" s="113">
        <v>2.1734050011684971</v>
      </c>
      <c r="D31" s="115">
        <v>93</v>
      </c>
      <c r="E31" s="114">
        <v>81</v>
      </c>
      <c r="F31" s="114">
        <v>91</v>
      </c>
      <c r="G31" s="114">
        <v>77</v>
      </c>
      <c r="H31" s="140">
        <v>76</v>
      </c>
      <c r="I31" s="115">
        <v>17</v>
      </c>
      <c r="J31" s="116">
        <v>22.368421052631579</v>
      </c>
    </row>
    <row r="32" spans="1:15" s="110" customFormat="1" ht="24.95" customHeight="1" x14ac:dyDescent="0.2">
      <c r="A32" s="193"/>
      <c r="B32" s="204" t="s">
        <v>169</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0.42065903248422526</v>
      </c>
      <c r="D34" s="115">
        <v>18</v>
      </c>
      <c r="E34" s="114">
        <v>8</v>
      </c>
      <c r="F34" s="114">
        <v>26</v>
      </c>
      <c r="G34" s="114">
        <v>17</v>
      </c>
      <c r="H34" s="140">
        <v>4</v>
      </c>
      <c r="I34" s="115">
        <v>14</v>
      </c>
      <c r="J34" s="116" t="s">
        <v>514</v>
      </c>
    </row>
    <row r="35" spans="1:10" s="110" customFormat="1" ht="24.95" customHeight="1" x14ac:dyDescent="0.2">
      <c r="A35" s="292" t="s">
        <v>171</v>
      </c>
      <c r="B35" s="293" t="s">
        <v>172</v>
      </c>
      <c r="C35" s="113">
        <v>52.862818415517644</v>
      </c>
      <c r="D35" s="115">
        <v>2262</v>
      </c>
      <c r="E35" s="114">
        <v>1608</v>
      </c>
      <c r="F35" s="114">
        <v>2823</v>
      </c>
      <c r="G35" s="114">
        <v>1767</v>
      </c>
      <c r="H35" s="140">
        <v>2097</v>
      </c>
      <c r="I35" s="115">
        <v>165</v>
      </c>
      <c r="J35" s="116">
        <v>7.8683834048640913</v>
      </c>
    </row>
    <row r="36" spans="1:10" s="110" customFormat="1" ht="24.95" customHeight="1" x14ac:dyDescent="0.2">
      <c r="A36" s="294" t="s">
        <v>173</v>
      </c>
      <c r="B36" s="295" t="s">
        <v>174</v>
      </c>
      <c r="C36" s="125">
        <v>46.716522551998132</v>
      </c>
      <c r="D36" s="143">
        <v>1999</v>
      </c>
      <c r="E36" s="144">
        <v>1802</v>
      </c>
      <c r="F36" s="144">
        <v>2835</v>
      </c>
      <c r="G36" s="144">
        <v>1844</v>
      </c>
      <c r="H36" s="145">
        <v>1966</v>
      </c>
      <c r="I36" s="143">
        <v>33</v>
      </c>
      <c r="J36" s="146">
        <v>1.6785350966429298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4279</v>
      </c>
      <c r="F11" s="264">
        <v>3418</v>
      </c>
      <c r="G11" s="264">
        <v>5686</v>
      </c>
      <c r="H11" s="264">
        <v>3628</v>
      </c>
      <c r="I11" s="265">
        <v>4067</v>
      </c>
      <c r="J11" s="263">
        <v>212</v>
      </c>
      <c r="K11" s="266">
        <v>5.2126874846324069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22.855807431642909</v>
      </c>
      <c r="E13" s="115">
        <v>978</v>
      </c>
      <c r="F13" s="114">
        <v>845</v>
      </c>
      <c r="G13" s="114">
        <v>1316</v>
      </c>
      <c r="H13" s="114">
        <v>1020</v>
      </c>
      <c r="I13" s="140">
        <v>1037</v>
      </c>
      <c r="J13" s="115">
        <v>-59</v>
      </c>
      <c r="K13" s="116">
        <v>-5.689488910318226</v>
      </c>
    </row>
    <row r="14" spans="1:15" ht="15.95" customHeight="1" x14ac:dyDescent="0.2">
      <c r="A14" s="306" t="s">
        <v>230</v>
      </c>
      <c r="B14" s="307"/>
      <c r="C14" s="308"/>
      <c r="D14" s="113">
        <v>56.134610890394953</v>
      </c>
      <c r="E14" s="115">
        <v>2402</v>
      </c>
      <c r="F14" s="114">
        <v>1773</v>
      </c>
      <c r="G14" s="114">
        <v>3530</v>
      </c>
      <c r="H14" s="114">
        <v>2044</v>
      </c>
      <c r="I14" s="140">
        <v>2370</v>
      </c>
      <c r="J14" s="115">
        <v>32</v>
      </c>
      <c r="K14" s="116">
        <v>1.350210970464135</v>
      </c>
    </row>
    <row r="15" spans="1:15" ht="15.95" customHeight="1" x14ac:dyDescent="0.2">
      <c r="A15" s="306" t="s">
        <v>231</v>
      </c>
      <c r="B15" s="307"/>
      <c r="C15" s="308"/>
      <c r="D15" s="113">
        <v>13.764898340733817</v>
      </c>
      <c r="E15" s="115">
        <v>589</v>
      </c>
      <c r="F15" s="114">
        <v>438</v>
      </c>
      <c r="G15" s="114">
        <v>465</v>
      </c>
      <c r="H15" s="114">
        <v>329</v>
      </c>
      <c r="I15" s="140">
        <v>401</v>
      </c>
      <c r="J15" s="115">
        <v>188</v>
      </c>
      <c r="K15" s="116">
        <v>46.882793017456358</v>
      </c>
    </row>
    <row r="16" spans="1:15" ht="15.95" customHeight="1" x14ac:dyDescent="0.2">
      <c r="A16" s="306" t="s">
        <v>232</v>
      </c>
      <c r="B16" s="307"/>
      <c r="C16" s="308"/>
      <c r="D16" s="113">
        <v>7.1745734984809539</v>
      </c>
      <c r="E16" s="115">
        <v>307</v>
      </c>
      <c r="F16" s="114">
        <v>358</v>
      </c>
      <c r="G16" s="114">
        <v>367</v>
      </c>
      <c r="H16" s="114">
        <v>233</v>
      </c>
      <c r="I16" s="140">
        <v>253</v>
      </c>
      <c r="J16" s="115">
        <v>54</v>
      </c>
      <c r="K16" s="116">
        <v>21.343873517786562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0.4440289787333489</v>
      </c>
      <c r="E18" s="115">
        <v>19</v>
      </c>
      <c r="F18" s="114">
        <v>13</v>
      </c>
      <c r="G18" s="114">
        <v>37</v>
      </c>
      <c r="H18" s="114">
        <v>12</v>
      </c>
      <c r="I18" s="140">
        <v>12</v>
      </c>
      <c r="J18" s="115">
        <v>7</v>
      </c>
      <c r="K18" s="116">
        <v>58.333333333333336</v>
      </c>
    </row>
    <row r="19" spans="1:11" ht="14.1" customHeight="1" x14ac:dyDescent="0.2">
      <c r="A19" s="306" t="s">
        <v>235</v>
      </c>
      <c r="B19" s="307" t="s">
        <v>236</v>
      </c>
      <c r="C19" s="308"/>
      <c r="D19" s="113">
        <v>0.23369946249123627</v>
      </c>
      <c r="E19" s="115">
        <v>10</v>
      </c>
      <c r="F19" s="114">
        <v>11</v>
      </c>
      <c r="G19" s="114">
        <v>18</v>
      </c>
      <c r="H19" s="114">
        <v>11</v>
      </c>
      <c r="I19" s="140">
        <v>3</v>
      </c>
      <c r="J19" s="115">
        <v>7</v>
      </c>
      <c r="K19" s="116">
        <v>233.33333333333334</v>
      </c>
    </row>
    <row r="20" spans="1:11" ht="14.1" customHeight="1" x14ac:dyDescent="0.2">
      <c r="A20" s="306">
        <v>12</v>
      </c>
      <c r="B20" s="307" t="s">
        <v>237</v>
      </c>
      <c r="C20" s="308"/>
      <c r="D20" s="113">
        <v>0.39728908623510167</v>
      </c>
      <c r="E20" s="115">
        <v>17</v>
      </c>
      <c r="F20" s="114">
        <v>10</v>
      </c>
      <c r="G20" s="114">
        <v>28</v>
      </c>
      <c r="H20" s="114">
        <v>24</v>
      </c>
      <c r="I20" s="140">
        <v>14</v>
      </c>
      <c r="J20" s="115">
        <v>3</v>
      </c>
      <c r="K20" s="116">
        <v>21.428571428571427</v>
      </c>
    </row>
    <row r="21" spans="1:11" ht="14.1" customHeight="1" x14ac:dyDescent="0.2">
      <c r="A21" s="306">
        <v>21</v>
      </c>
      <c r="B21" s="307" t="s">
        <v>238</v>
      </c>
      <c r="C21" s="308"/>
      <c r="D21" s="113">
        <v>0.23369946249123627</v>
      </c>
      <c r="E21" s="115">
        <v>10</v>
      </c>
      <c r="F21" s="114" t="s">
        <v>513</v>
      </c>
      <c r="G21" s="114">
        <v>10</v>
      </c>
      <c r="H21" s="114">
        <v>8</v>
      </c>
      <c r="I21" s="140">
        <v>10</v>
      </c>
      <c r="J21" s="115">
        <v>0</v>
      </c>
      <c r="K21" s="116">
        <v>0</v>
      </c>
    </row>
    <row r="22" spans="1:11" ht="14.1" customHeight="1" x14ac:dyDescent="0.2">
      <c r="A22" s="306">
        <v>22</v>
      </c>
      <c r="B22" s="307" t="s">
        <v>239</v>
      </c>
      <c r="C22" s="308"/>
      <c r="D22" s="113">
        <v>1.1451273662070578</v>
      </c>
      <c r="E22" s="115">
        <v>49</v>
      </c>
      <c r="F22" s="114">
        <v>33</v>
      </c>
      <c r="G22" s="114">
        <v>74</v>
      </c>
      <c r="H22" s="114">
        <v>36</v>
      </c>
      <c r="I22" s="140">
        <v>48</v>
      </c>
      <c r="J22" s="115">
        <v>1</v>
      </c>
      <c r="K22" s="116">
        <v>2.0833333333333335</v>
      </c>
    </row>
    <row r="23" spans="1:11" ht="14.1" customHeight="1" x14ac:dyDescent="0.2">
      <c r="A23" s="306">
        <v>23</v>
      </c>
      <c r="B23" s="307" t="s">
        <v>240</v>
      </c>
      <c r="C23" s="308"/>
      <c r="D23" s="113">
        <v>0.35054919373685439</v>
      </c>
      <c r="E23" s="115">
        <v>15</v>
      </c>
      <c r="F23" s="114">
        <v>19</v>
      </c>
      <c r="G23" s="114">
        <v>24</v>
      </c>
      <c r="H23" s="114">
        <v>13</v>
      </c>
      <c r="I23" s="140">
        <v>16</v>
      </c>
      <c r="J23" s="115">
        <v>-1</v>
      </c>
      <c r="K23" s="116">
        <v>-6.25</v>
      </c>
    </row>
    <row r="24" spans="1:11" ht="14.1" customHeight="1" x14ac:dyDescent="0.2">
      <c r="A24" s="306">
        <v>24</v>
      </c>
      <c r="B24" s="307" t="s">
        <v>241</v>
      </c>
      <c r="C24" s="308"/>
      <c r="D24" s="113">
        <v>16.242112643140921</v>
      </c>
      <c r="E24" s="115">
        <v>695</v>
      </c>
      <c r="F24" s="114">
        <v>334</v>
      </c>
      <c r="G24" s="114">
        <v>979</v>
      </c>
      <c r="H24" s="114">
        <v>546</v>
      </c>
      <c r="I24" s="140">
        <v>800</v>
      </c>
      <c r="J24" s="115">
        <v>-105</v>
      </c>
      <c r="K24" s="116">
        <v>-13.125</v>
      </c>
    </row>
    <row r="25" spans="1:11" ht="14.1" customHeight="1" x14ac:dyDescent="0.2">
      <c r="A25" s="306">
        <v>25</v>
      </c>
      <c r="B25" s="307" t="s">
        <v>242</v>
      </c>
      <c r="C25" s="308"/>
      <c r="D25" s="113">
        <v>9.3012386071512037</v>
      </c>
      <c r="E25" s="115">
        <v>398</v>
      </c>
      <c r="F25" s="114">
        <v>289</v>
      </c>
      <c r="G25" s="114">
        <v>524</v>
      </c>
      <c r="H25" s="114">
        <v>364</v>
      </c>
      <c r="I25" s="140">
        <v>486</v>
      </c>
      <c r="J25" s="115">
        <v>-88</v>
      </c>
      <c r="K25" s="116">
        <v>-18.106995884773664</v>
      </c>
    </row>
    <row r="26" spans="1:11" ht="14.1" customHeight="1" x14ac:dyDescent="0.2">
      <c r="A26" s="306">
        <v>26</v>
      </c>
      <c r="B26" s="307" t="s">
        <v>243</v>
      </c>
      <c r="C26" s="308"/>
      <c r="D26" s="113">
        <v>3.5054919373685443</v>
      </c>
      <c r="E26" s="115">
        <v>150</v>
      </c>
      <c r="F26" s="114">
        <v>103</v>
      </c>
      <c r="G26" s="114">
        <v>260</v>
      </c>
      <c r="H26" s="114">
        <v>95</v>
      </c>
      <c r="I26" s="140">
        <v>129</v>
      </c>
      <c r="J26" s="115">
        <v>21</v>
      </c>
      <c r="K26" s="116">
        <v>16.279069767441861</v>
      </c>
    </row>
    <row r="27" spans="1:11" ht="14.1" customHeight="1" x14ac:dyDescent="0.2">
      <c r="A27" s="306">
        <v>27</v>
      </c>
      <c r="B27" s="307" t="s">
        <v>244</v>
      </c>
      <c r="C27" s="308"/>
      <c r="D27" s="113">
        <v>4.3701799485861184</v>
      </c>
      <c r="E27" s="115">
        <v>187</v>
      </c>
      <c r="F27" s="114">
        <v>270</v>
      </c>
      <c r="G27" s="114">
        <v>247</v>
      </c>
      <c r="H27" s="114">
        <v>217</v>
      </c>
      <c r="I27" s="140">
        <v>198</v>
      </c>
      <c r="J27" s="115">
        <v>-11</v>
      </c>
      <c r="K27" s="116">
        <v>-5.5555555555555554</v>
      </c>
    </row>
    <row r="28" spans="1:11" ht="14.1" customHeight="1" x14ac:dyDescent="0.2">
      <c r="A28" s="306">
        <v>28</v>
      </c>
      <c r="B28" s="307" t="s">
        <v>245</v>
      </c>
      <c r="C28" s="308"/>
      <c r="D28" s="113">
        <v>0.84131806496845052</v>
      </c>
      <c r="E28" s="115">
        <v>36</v>
      </c>
      <c r="F28" s="114">
        <v>18</v>
      </c>
      <c r="G28" s="114">
        <v>27</v>
      </c>
      <c r="H28" s="114">
        <v>37</v>
      </c>
      <c r="I28" s="140">
        <v>24</v>
      </c>
      <c r="J28" s="115">
        <v>12</v>
      </c>
      <c r="K28" s="116">
        <v>50</v>
      </c>
    </row>
    <row r="29" spans="1:11" ht="14.1" customHeight="1" x14ac:dyDescent="0.2">
      <c r="A29" s="306">
        <v>29</v>
      </c>
      <c r="B29" s="307" t="s">
        <v>246</v>
      </c>
      <c r="C29" s="308"/>
      <c r="D29" s="113">
        <v>2.1032951624211265</v>
      </c>
      <c r="E29" s="115">
        <v>90</v>
      </c>
      <c r="F29" s="114">
        <v>81</v>
      </c>
      <c r="G29" s="114">
        <v>152</v>
      </c>
      <c r="H29" s="114">
        <v>152</v>
      </c>
      <c r="I29" s="140">
        <v>81</v>
      </c>
      <c r="J29" s="115">
        <v>9</v>
      </c>
      <c r="K29" s="116">
        <v>11.111111111111111</v>
      </c>
    </row>
    <row r="30" spans="1:11" ht="14.1" customHeight="1" x14ac:dyDescent="0.2">
      <c r="A30" s="306" t="s">
        <v>247</v>
      </c>
      <c r="B30" s="307" t="s">
        <v>248</v>
      </c>
      <c r="C30" s="308"/>
      <c r="D30" s="113" t="s">
        <v>513</v>
      </c>
      <c r="E30" s="115" t="s">
        <v>513</v>
      </c>
      <c r="F30" s="114" t="s">
        <v>513</v>
      </c>
      <c r="G30" s="114">
        <v>89</v>
      </c>
      <c r="H30" s="114" t="s">
        <v>513</v>
      </c>
      <c r="I30" s="140" t="s">
        <v>513</v>
      </c>
      <c r="J30" s="115" t="s">
        <v>513</v>
      </c>
      <c r="K30" s="116" t="s">
        <v>513</v>
      </c>
    </row>
    <row r="31" spans="1:11" ht="14.1" customHeight="1" x14ac:dyDescent="0.2">
      <c r="A31" s="306" t="s">
        <v>249</v>
      </c>
      <c r="B31" s="307" t="s">
        <v>250</v>
      </c>
      <c r="C31" s="308"/>
      <c r="D31" s="113">
        <v>1.0750175274596869</v>
      </c>
      <c r="E31" s="115">
        <v>46</v>
      </c>
      <c r="F31" s="114">
        <v>47</v>
      </c>
      <c r="G31" s="114" t="s">
        <v>513</v>
      </c>
      <c r="H31" s="114">
        <v>83</v>
      </c>
      <c r="I31" s="140">
        <v>53</v>
      </c>
      <c r="J31" s="115">
        <v>-7</v>
      </c>
      <c r="K31" s="116">
        <v>-13.20754716981132</v>
      </c>
    </row>
    <row r="32" spans="1:11" ht="14.1" customHeight="1" x14ac:dyDescent="0.2">
      <c r="A32" s="306">
        <v>31</v>
      </c>
      <c r="B32" s="307" t="s">
        <v>251</v>
      </c>
      <c r="C32" s="308"/>
      <c r="D32" s="113">
        <v>0.30380930123860717</v>
      </c>
      <c r="E32" s="115">
        <v>13</v>
      </c>
      <c r="F32" s="114">
        <v>19</v>
      </c>
      <c r="G32" s="114">
        <v>26</v>
      </c>
      <c r="H32" s="114">
        <v>15</v>
      </c>
      <c r="I32" s="140">
        <v>11</v>
      </c>
      <c r="J32" s="115">
        <v>2</v>
      </c>
      <c r="K32" s="116">
        <v>18.181818181818183</v>
      </c>
    </row>
    <row r="33" spans="1:11" ht="14.1" customHeight="1" x14ac:dyDescent="0.2">
      <c r="A33" s="306">
        <v>32</v>
      </c>
      <c r="B33" s="307" t="s">
        <v>252</v>
      </c>
      <c r="C33" s="308"/>
      <c r="D33" s="113">
        <v>2.1967749474176208</v>
      </c>
      <c r="E33" s="115">
        <v>94</v>
      </c>
      <c r="F33" s="114">
        <v>95</v>
      </c>
      <c r="G33" s="114">
        <v>159</v>
      </c>
      <c r="H33" s="114">
        <v>134</v>
      </c>
      <c r="I33" s="140">
        <v>83</v>
      </c>
      <c r="J33" s="115">
        <v>11</v>
      </c>
      <c r="K33" s="116">
        <v>13.253012048192771</v>
      </c>
    </row>
    <row r="34" spans="1:11" ht="14.1" customHeight="1" x14ac:dyDescent="0.2">
      <c r="A34" s="306">
        <v>33</v>
      </c>
      <c r="B34" s="307" t="s">
        <v>253</v>
      </c>
      <c r="C34" s="308"/>
      <c r="D34" s="113">
        <v>1.7994858611825193</v>
      </c>
      <c r="E34" s="115">
        <v>77</v>
      </c>
      <c r="F34" s="114">
        <v>53</v>
      </c>
      <c r="G34" s="114">
        <v>102</v>
      </c>
      <c r="H34" s="114">
        <v>78</v>
      </c>
      <c r="I34" s="140">
        <v>100</v>
      </c>
      <c r="J34" s="115">
        <v>-23</v>
      </c>
      <c r="K34" s="116">
        <v>-23</v>
      </c>
    </row>
    <row r="35" spans="1:11" ht="14.1" customHeight="1" x14ac:dyDescent="0.2">
      <c r="A35" s="306">
        <v>34</v>
      </c>
      <c r="B35" s="307" t="s">
        <v>254</v>
      </c>
      <c r="C35" s="308"/>
      <c r="D35" s="113">
        <v>0.84131806496845052</v>
      </c>
      <c r="E35" s="115">
        <v>36</v>
      </c>
      <c r="F35" s="114">
        <v>39</v>
      </c>
      <c r="G35" s="114">
        <v>63</v>
      </c>
      <c r="H35" s="114">
        <v>38</v>
      </c>
      <c r="I35" s="140">
        <v>56</v>
      </c>
      <c r="J35" s="115">
        <v>-20</v>
      </c>
      <c r="K35" s="116">
        <v>-35.714285714285715</v>
      </c>
    </row>
    <row r="36" spans="1:11" ht="14.1" customHeight="1" x14ac:dyDescent="0.2">
      <c r="A36" s="306">
        <v>41</v>
      </c>
      <c r="B36" s="307" t="s">
        <v>255</v>
      </c>
      <c r="C36" s="308"/>
      <c r="D36" s="113">
        <v>0.37391913998597803</v>
      </c>
      <c r="E36" s="115">
        <v>16</v>
      </c>
      <c r="F36" s="114">
        <v>18</v>
      </c>
      <c r="G36" s="114">
        <v>20</v>
      </c>
      <c r="H36" s="114">
        <v>18</v>
      </c>
      <c r="I36" s="140">
        <v>14</v>
      </c>
      <c r="J36" s="115">
        <v>2</v>
      </c>
      <c r="K36" s="116">
        <v>14.285714285714286</v>
      </c>
    </row>
    <row r="37" spans="1:11" ht="14.1" customHeight="1" x14ac:dyDescent="0.2">
      <c r="A37" s="306">
        <v>42</v>
      </c>
      <c r="B37" s="307" t="s">
        <v>256</v>
      </c>
      <c r="C37" s="308"/>
      <c r="D37" s="113">
        <v>9.3479784996494508E-2</v>
      </c>
      <c r="E37" s="115">
        <v>4</v>
      </c>
      <c r="F37" s="114" t="s">
        <v>513</v>
      </c>
      <c r="G37" s="114" t="s">
        <v>513</v>
      </c>
      <c r="H37" s="114">
        <v>0</v>
      </c>
      <c r="I37" s="140" t="s">
        <v>513</v>
      </c>
      <c r="J37" s="115" t="s">
        <v>513</v>
      </c>
      <c r="K37" s="116" t="s">
        <v>513</v>
      </c>
    </row>
    <row r="38" spans="1:11" ht="14.1" customHeight="1" x14ac:dyDescent="0.2">
      <c r="A38" s="306">
        <v>43</v>
      </c>
      <c r="B38" s="307" t="s">
        <v>257</v>
      </c>
      <c r="C38" s="308"/>
      <c r="D38" s="113">
        <v>1.2853470437017995</v>
      </c>
      <c r="E38" s="115">
        <v>55</v>
      </c>
      <c r="F38" s="114">
        <v>79</v>
      </c>
      <c r="G38" s="114">
        <v>133</v>
      </c>
      <c r="H38" s="114">
        <v>39</v>
      </c>
      <c r="I38" s="140">
        <v>50</v>
      </c>
      <c r="J38" s="115">
        <v>5</v>
      </c>
      <c r="K38" s="116">
        <v>10</v>
      </c>
    </row>
    <row r="39" spans="1:11" ht="14.1" customHeight="1" x14ac:dyDescent="0.2">
      <c r="A39" s="306">
        <v>51</v>
      </c>
      <c r="B39" s="307" t="s">
        <v>258</v>
      </c>
      <c r="C39" s="308"/>
      <c r="D39" s="113">
        <v>6.5435849497546155</v>
      </c>
      <c r="E39" s="115">
        <v>280</v>
      </c>
      <c r="F39" s="114">
        <v>293</v>
      </c>
      <c r="G39" s="114">
        <v>360</v>
      </c>
      <c r="H39" s="114">
        <v>264</v>
      </c>
      <c r="I39" s="140">
        <v>292</v>
      </c>
      <c r="J39" s="115">
        <v>-12</v>
      </c>
      <c r="K39" s="116">
        <v>-4.1095890410958908</v>
      </c>
    </row>
    <row r="40" spans="1:11" ht="14.1" customHeight="1" x14ac:dyDescent="0.2">
      <c r="A40" s="306" t="s">
        <v>259</v>
      </c>
      <c r="B40" s="307" t="s">
        <v>260</v>
      </c>
      <c r="C40" s="308"/>
      <c r="D40" s="113">
        <v>6.0761860247721433</v>
      </c>
      <c r="E40" s="115">
        <v>260</v>
      </c>
      <c r="F40" s="114">
        <v>279</v>
      </c>
      <c r="G40" s="114">
        <v>318</v>
      </c>
      <c r="H40" s="114">
        <v>236</v>
      </c>
      <c r="I40" s="140">
        <v>274</v>
      </c>
      <c r="J40" s="115">
        <v>-14</v>
      </c>
      <c r="K40" s="116">
        <v>-5.1094890510948909</v>
      </c>
    </row>
    <row r="41" spans="1:11" ht="14.1" customHeight="1" x14ac:dyDescent="0.2">
      <c r="A41" s="306"/>
      <c r="B41" s="307" t="s">
        <v>261</v>
      </c>
      <c r="C41" s="308"/>
      <c r="D41" s="113">
        <v>4.9544286048142085</v>
      </c>
      <c r="E41" s="115">
        <v>212</v>
      </c>
      <c r="F41" s="114">
        <v>221</v>
      </c>
      <c r="G41" s="114">
        <v>255</v>
      </c>
      <c r="H41" s="114">
        <v>188</v>
      </c>
      <c r="I41" s="140">
        <v>226</v>
      </c>
      <c r="J41" s="115">
        <v>-14</v>
      </c>
      <c r="K41" s="116">
        <v>-6.1946902654867255</v>
      </c>
    </row>
    <row r="42" spans="1:11" ht="14.1" customHeight="1" x14ac:dyDescent="0.2">
      <c r="A42" s="306">
        <v>52</v>
      </c>
      <c r="B42" s="307" t="s">
        <v>262</v>
      </c>
      <c r="C42" s="308"/>
      <c r="D42" s="113">
        <v>5.9125964010282779</v>
      </c>
      <c r="E42" s="115">
        <v>253</v>
      </c>
      <c r="F42" s="114">
        <v>145</v>
      </c>
      <c r="G42" s="114">
        <v>200</v>
      </c>
      <c r="H42" s="114">
        <v>229</v>
      </c>
      <c r="I42" s="140">
        <v>231</v>
      </c>
      <c r="J42" s="115">
        <v>22</v>
      </c>
      <c r="K42" s="116">
        <v>9.5238095238095237</v>
      </c>
    </row>
    <row r="43" spans="1:11" ht="14.1" customHeight="1" x14ac:dyDescent="0.2">
      <c r="A43" s="306" t="s">
        <v>263</v>
      </c>
      <c r="B43" s="307" t="s">
        <v>264</v>
      </c>
      <c r="C43" s="308"/>
      <c r="D43" s="113">
        <v>5.585417153540547</v>
      </c>
      <c r="E43" s="115">
        <v>239</v>
      </c>
      <c r="F43" s="114">
        <v>136</v>
      </c>
      <c r="G43" s="114">
        <v>184</v>
      </c>
      <c r="H43" s="114">
        <v>215</v>
      </c>
      <c r="I43" s="140">
        <v>215</v>
      </c>
      <c r="J43" s="115">
        <v>24</v>
      </c>
      <c r="K43" s="116">
        <v>11.162790697674419</v>
      </c>
    </row>
    <row r="44" spans="1:11" ht="14.1" customHeight="1" x14ac:dyDescent="0.2">
      <c r="A44" s="306">
        <v>53</v>
      </c>
      <c r="B44" s="307" t="s">
        <v>265</v>
      </c>
      <c r="C44" s="308"/>
      <c r="D44" s="113">
        <v>0.53750876372984346</v>
      </c>
      <c r="E44" s="115">
        <v>23</v>
      </c>
      <c r="F44" s="114">
        <v>18</v>
      </c>
      <c r="G44" s="114">
        <v>23</v>
      </c>
      <c r="H44" s="114">
        <v>21</v>
      </c>
      <c r="I44" s="140">
        <v>24</v>
      </c>
      <c r="J44" s="115">
        <v>-1</v>
      </c>
      <c r="K44" s="116">
        <v>-4.166666666666667</v>
      </c>
    </row>
    <row r="45" spans="1:11" ht="14.1" customHeight="1" x14ac:dyDescent="0.2">
      <c r="A45" s="306" t="s">
        <v>266</v>
      </c>
      <c r="B45" s="307" t="s">
        <v>267</v>
      </c>
      <c r="C45" s="308"/>
      <c r="D45" s="113">
        <v>0.49076887123159618</v>
      </c>
      <c r="E45" s="115">
        <v>21</v>
      </c>
      <c r="F45" s="114">
        <v>17</v>
      </c>
      <c r="G45" s="114">
        <v>22</v>
      </c>
      <c r="H45" s="114">
        <v>20</v>
      </c>
      <c r="I45" s="140">
        <v>23</v>
      </c>
      <c r="J45" s="115">
        <v>-2</v>
      </c>
      <c r="K45" s="116">
        <v>-8.695652173913043</v>
      </c>
    </row>
    <row r="46" spans="1:11" ht="14.1" customHeight="1" x14ac:dyDescent="0.2">
      <c r="A46" s="306">
        <v>54</v>
      </c>
      <c r="B46" s="307" t="s">
        <v>268</v>
      </c>
      <c r="C46" s="308"/>
      <c r="D46" s="113">
        <v>2.0799252161720028</v>
      </c>
      <c r="E46" s="115">
        <v>89</v>
      </c>
      <c r="F46" s="114">
        <v>76</v>
      </c>
      <c r="G46" s="114">
        <v>97</v>
      </c>
      <c r="H46" s="114">
        <v>120</v>
      </c>
      <c r="I46" s="140">
        <v>105</v>
      </c>
      <c r="J46" s="115">
        <v>-16</v>
      </c>
      <c r="K46" s="116">
        <v>-15.238095238095237</v>
      </c>
    </row>
    <row r="47" spans="1:11" ht="14.1" customHeight="1" x14ac:dyDescent="0.2">
      <c r="A47" s="306">
        <v>61</v>
      </c>
      <c r="B47" s="307" t="s">
        <v>269</v>
      </c>
      <c r="C47" s="308"/>
      <c r="D47" s="113">
        <v>6.1229259172703907</v>
      </c>
      <c r="E47" s="115">
        <v>262</v>
      </c>
      <c r="F47" s="114">
        <v>88</v>
      </c>
      <c r="G47" s="114">
        <v>168</v>
      </c>
      <c r="H47" s="114">
        <v>101</v>
      </c>
      <c r="I47" s="140">
        <v>128</v>
      </c>
      <c r="J47" s="115">
        <v>134</v>
      </c>
      <c r="K47" s="116">
        <v>104.6875</v>
      </c>
    </row>
    <row r="48" spans="1:11" ht="14.1" customHeight="1" x14ac:dyDescent="0.2">
      <c r="A48" s="306">
        <v>62</v>
      </c>
      <c r="B48" s="307" t="s">
        <v>270</v>
      </c>
      <c r="C48" s="308"/>
      <c r="D48" s="113">
        <v>7.1278336059827065</v>
      </c>
      <c r="E48" s="115">
        <v>305</v>
      </c>
      <c r="F48" s="114">
        <v>313</v>
      </c>
      <c r="G48" s="114">
        <v>360</v>
      </c>
      <c r="H48" s="114">
        <v>239</v>
      </c>
      <c r="I48" s="140">
        <v>220</v>
      </c>
      <c r="J48" s="115">
        <v>85</v>
      </c>
      <c r="K48" s="116">
        <v>38.636363636363633</v>
      </c>
    </row>
    <row r="49" spans="1:11" ht="14.1" customHeight="1" x14ac:dyDescent="0.2">
      <c r="A49" s="306">
        <v>63</v>
      </c>
      <c r="B49" s="307" t="s">
        <v>271</v>
      </c>
      <c r="C49" s="308"/>
      <c r="D49" s="113">
        <v>2.1734050011684971</v>
      </c>
      <c r="E49" s="115">
        <v>93</v>
      </c>
      <c r="F49" s="114">
        <v>77</v>
      </c>
      <c r="G49" s="114">
        <v>94</v>
      </c>
      <c r="H49" s="114">
        <v>98</v>
      </c>
      <c r="I49" s="140">
        <v>92</v>
      </c>
      <c r="J49" s="115">
        <v>1</v>
      </c>
      <c r="K49" s="116">
        <v>1.0869565217391304</v>
      </c>
    </row>
    <row r="50" spans="1:11" ht="14.1" customHeight="1" x14ac:dyDescent="0.2">
      <c r="A50" s="306" t="s">
        <v>272</v>
      </c>
      <c r="B50" s="307" t="s">
        <v>273</v>
      </c>
      <c r="C50" s="308"/>
      <c r="D50" s="113">
        <v>0.37391913998597803</v>
      </c>
      <c r="E50" s="115">
        <v>16</v>
      </c>
      <c r="F50" s="114">
        <v>11</v>
      </c>
      <c r="G50" s="114">
        <v>23</v>
      </c>
      <c r="H50" s="114">
        <v>13</v>
      </c>
      <c r="I50" s="140">
        <v>10</v>
      </c>
      <c r="J50" s="115">
        <v>6</v>
      </c>
      <c r="K50" s="116">
        <v>60</v>
      </c>
    </row>
    <row r="51" spans="1:11" ht="14.1" customHeight="1" x14ac:dyDescent="0.2">
      <c r="A51" s="306" t="s">
        <v>274</v>
      </c>
      <c r="B51" s="307" t="s">
        <v>275</v>
      </c>
      <c r="C51" s="308"/>
      <c r="D51" s="113">
        <v>1.7527459686842721</v>
      </c>
      <c r="E51" s="115">
        <v>75</v>
      </c>
      <c r="F51" s="114">
        <v>59</v>
      </c>
      <c r="G51" s="114">
        <v>61</v>
      </c>
      <c r="H51" s="114">
        <v>81</v>
      </c>
      <c r="I51" s="140">
        <v>77</v>
      </c>
      <c r="J51" s="115">
        <v>-2</v>
      </c>
      <c r="K51" s="116">
        <v>-2.5974025974025974</v>
      </c>
    </row>
    <row r="52" spans="1:11" ht="14.1" customHeight="1" x14ac:dyDescent="0.2">
      <c r="A52" s="306">
        <v>71</v>
      </c>
      <c r="B52" s="307" t="s">
        <v>276</v>
      </c>
      <c r="C52" s="308"/>
      <c r="D52" s="113">
        <v>8.0626314559476508</v>
      </c>
      <c r="E52" s="115">
        <v>345</v>
      </c>
      <c r="F52" s="114">
        <v>296</v>
      </c>
      <c r="G52" s="114">
        <v>498</v>
      </c>
      <c r="H52" s="114">
        <v>243</v>
      </c>
      <c r="I52" s="140">
        <v>296</v>
      </c>
      <c r="J52" s="115">
        <v>49</v>
      </c>
      <c r="K52" s="116">
        <v>16.554054054054053</v>
      </c>
    </row>
    <row r="53" spans="1:11" ht="14.1" customHeight="1" x14ac:dyDescent="0.2">
      <c r="A53" s="306" t="s">
        <v>277</v>
      </c>
      <c r="B53" s="307" t="s">
        <v>278</v>
      </c>
      <c r="C53" s="308"/>
      <c r="D53" s="113">
        <v>3.7859312923580277</v>
      </c>
      <c r="E53" s="115">
        <v>162</v>
      </c>
      <c r="F53" s="114">
        <v>170</v>
      </c>
      <c r="G53" s="114">
        <v>305</v>
      </c>
      <c r="H53" s="114">
        <v>113</v>
      </c>
      <c r="I53" s="140">
        <v>123</v>
      </c>
      <c r="J53" s="115">
        <v>39</v>
      </c>
      <c r="K53" s="116">
        <v>31.707317073170731</v>
      </c>
    </row>
    <row r="54" spans="1:11" ht="14.1" customHeight="1" x14ac:dyDescent="0.2">
      <c r="A54" s="306" t="s">
        <v>279</v>
      </c>
      <c r="B54" s="307" t="s">
        <v>280</v>
      </c>
      <c r="C54" s="308"/>
      <c r="D54" s="113">
        <v>3.5989717223650386</v>
      </c>
      <c r="E54" s="115">
        <v>154</v>
      </c>
      <c r="F54" s="114">
        <v>99</v>
      </c>
      <c r="G54" s="114">
        <v>167</v>
      </c>
      <c r="H54" s="114">
        <v>117</v>
      </c>
      <c r="I54" s="140">
        <v>144</v>
      </c>
      <c r="J54" s="115">
        <v>10</v>
      </c>
      <c r="K54" s="116">
        <v>6.9444444444444446</v>
      </c>
    </row>
    <row r="55" spans="1:11" ht="14.1" customHeight="1" x14ac:dyDescent="0.2">
      <c r="A55" s="306">
        <v>72</v>
      </c>
      <c r="B55" s="307" t="s">
        <v>281</v>
      </c>
      <c r="C55" s="308"/>
      <c r="D55" s="113">
        <v>1.5190465061930358</v>
      </c>
      <c r="E55" s="115">
        <v>65</v>
      </c>
      <c r="F55" s="114">
        <v>59</v>
      </c>
      <c r="G55" s="114">
        <v>112</v>
      </c>
      <c r="H55" s="114">
        <v>46</v>
      </c>
      <c r="I55" s="140">
        <v>56</v>
      </c>
      <c r="J55" s="115">
        <v>9</v>
      </c>
      <c r="K55" s="116">
        <v>16.071428571428573</v>
      </c>
    </row>
    <row r="56" spans="1:11" ht="14.1" customHeight="1" x14ac:dyDescent="0.2">
      <c r="A56" s="306" t="s">
        <v>282</v>
      </c>
      <c r="B56" s="307" t="s">
        <v>283</v>
      </c>
      <c r="C56" s="308"/>
      <c r="D56" s="113">
        <v>0.58424865622809063</v>
      </c>
      <c r="E56" s="115">
        <v>25</v>
      </c>
      <c r="F56" s="114">
        <v>16</v>
      </c>
      <c r="G56" s="114">
        <v>57</v>
      </c>
      <c r="H56" s="114">
        <v>17</v>
      </c>
      <c r="I56" s="140">
        <v>17</v>
      </c>
      <c r="J56" s="115">
        <v>8</v>
      </c>
      <c r="K56" s="116">
        <v>47.058823529411768</v>
      </c>
    </row>
    <row r="57" spans="1:11" ht="14.1" customHeight="1" x14ac:dyDescent="0.2">
      <c r="A57" s="306" t="s">
        <v>284</v>
      </c>
      <c r="B57" s="307" t="s">
        <v>285</v>
      </c>
      <c r="C57" s="308"/>
      <c r="D57" s="113">
        <v>0.77120822622107965</v>
      </c>
      <c r="E57" s="115">
        <v>33</v>
      </c>
      <c r="F57" s="114">
        <v>34</v>
      </c>
      <c r="G57" s="114">
        <v>38</v>
      </c>
      <c r="H57" s="114">
        <v>23</v>
      </c>
      <c r="I57" s="140">
        <v>28</v>
      </c>
      <c r="J57" s="115">
        <v>5</v>
      </c>
      <c r="K57" s="116">
        <v>17.857142857142858</v>
      </c>
    </row>
    <row r="58" spans="1:11" ht="14.1" customHeight="1" x14ac:dyDescent="0.2">
      <c r="A58" s="306">
        <v>73</v>
      </c>
      <c r="B58" s="307" t="s">
        <v>286</v>
      </c>
      <c r="C58" s="308"/>
      <c r="D58" s="113">
        <v>1.6358962374386539</v>
      </c>
      <c r="E58" s="115">
        <v>70</v>
      </c>
      <c r="F58" s="114">
        <v>48</v>
      </c>
      <c r="G58" s="114">
        <v>87</v>
      </c>
      <c r="H58" s="114">
        <v>48</v>
      </c>
      <c r="I58" s="140">
        <v>58</v>
      </c>
      <c r="J58" s="115">
        <v>12</v>
      </c>
      <c r="K58" s="116">
        <v>20.689655172413794</v>
      </c>
    </row>
    <row r="59" spans="1:11" ht="14.1" customHeight="1" x14ac:dyDescent="0.2">
      <c r="A59" s="306" t="s">
        <v>287</v>
      </c>
      <c r="B59" s="307" t="s">
        <v>288</v>
      </c>
      <c r="C59" s="308"/>
      <c r="D59" s="113">
        <v>1.5190465061930358</v>
      </c>
      <c r="E59" s="115">
        <v>65</v>
      </c>
      <c r="F59" s="114">
        <v>39</v>
      </c>
      <c r="G59" s="114">
        <v>77</v>
      </c>
      <c r="H59" s="114">
        <v>41</v>
      </c>
      <c r="I59" s="140">
        <v>51</v>
      </c>
      <c r="J59" s="115">
        <v>14</v>
      </c>
      <c r="K59" s="116">
        <v>27.450980392156861</v>
      </c>
    </row>
    <row r="60" spans="1:11" ht="14.1" customHeight="1" x14ac:dyDescent="0.2">
      <c r="A60" s="306">
        <v>81</v>
      </c>
      <c r="B60" s="307" t="s">
        <v>289</v>
      </c>
      <c r="C60" s="308"/>
      <c r="D60" s="113">
        <v>3.7158214536106566</v>
      </c>
      <c r="E60" s="115">
        <v>159</v>
      </c>
      <c r="F60" s="114">
        <v>177</v>
      </c>
      <c r="G60" s="114">
        <v>200</v>
      </c>
      <c r="H60" s="114">
        <v>116</v>
      </c>
      <c r="I60" s="140">
        <v>136</v>
      </c>
      <c r="J60" s="115">
        <v>23</v>
      </c>
      <c r="K60" s="116">
        <v>16.911764705882351</v>
      </c>
    </row>
    <row r="61" spans="1:11" ht="14.1" customHeight="1" x14ac:dyDescent="0.2">
      <c r="A61" s="306" t="s">
        <v>290</v>
      </c>
      <c r="B61" s="307" t="s">
        <v>291</v>
      </c>
      <c r="C61" s="308"/>
      <c r="D61" s="113">
        <v>1.0282776349614395</v>
      </c>
      <c r="E61" s="115">
        <v>44</v>
      </c>
      <c r="F61" s="114">
        <v>49</v>
      </c>
      <c r="G61" s="114">
        <v>104</v>
      </c>
      <c r="H61" s="114">
        <v>34</v>
      </c>
      <c r="I61" s="140">
        <v>44</v>
      </c>
      <c r="J61" s="115">
        <v>0</v>
      </c>
      <c r="K61" s="116">
        <v>0</v>
      </c>
    </row>
    <row r="62" spans="1:11" ht="14.1" customHeight="1" x14ac:dyDescent="0.2">
      <c r="A62" s="306" t="s">
        <v>292</v>
      </c>
      <c r="B62" s="307" t="s">
        <v>293</v>
      </c>
      <c r="C62" s="308"/>
      <c r="D62" s="113">
        <v>1.0516475812105632</v>
      </c>
      <c r="E62" s="115">
        <v>45</v>
      </c>
      <c r="F62" s="114">
        <v>88</v>
      </c>
      <c r="G62" s="114">
        <v>55</v>
      </c>
      <c r="H62" s="114">
        <v>39</v>
      </c>
      <c r="I62" s="140">
        <v>38</v>
      </c>
      <c r="J62" s="115">
        <v>7</v>
      </c>
      <c r="K62" s="116">
        <v>18.421052631578949</v>
      </c>
    </row>
    <row r="63" spans="1:11" ht="14.1" customHeight="1" x14ac:dyDescent="0.2">
      <c r="A63" s="306"/>
      <c r="B63" s="307" t="s">
        <v>294</v>
      </c>
      <c r="C63" s="308"/>
      <c r="D63" s="113">
        <v>0.86468801121757422</v>
      </c>
      <c r="E63" s="115">
        <v>37</v>
      </c>
      <c r="F63" s="114">
        <v>73</v>
      </c>
      <c r="G63" s="114">
        <v>41</v>
      </c>
      <c r="H63" s="114">
        <v>30</v>
      </c>
      <c r="I63" s="140">
        <v>30</v>
      </c>
      <c r="J63" s="115">
        <v>7</v>
      </c>
      <c r="K63" s="116">
        <v>23.333333333333332</v>
      </c>
    </row>
    <row r="64" spans="1:11" ht="14.1" customHeight="1" x14ac:dyDescent="0.2">
      <c r="A64" s="306" t="s">
        <v>295</v>
      </c>
      <c r="B64" s="307" t="s">
        <v>296</v>
      </c>
      <c r="C64" s="308"/>
      <c r="D64" s="113">
        <v>0.56087870997896705</v>
      </c>
      <c r="E64" s="115">
        <v>24</v>
      </c>
      <c r="F64" s="114">
        <v>13</v>
      </c>
      <c r="G64" s="114">
        <v>11</v>
      </c>
      <c r="H64" s="114">
        <v>11</v>
      </c>
      <c r="I64" s="140">
        <v>16</v>
      </c>
      <c r="J64" s="115">
        <v>8</v>
      </c>
      <c r="K64" s="116">
        <v>50</v>
      </c>
    </row>
    <row r="65" spans="1:11" ht="14.1" customHeight="1" x14ac:dyDescent="0.2">
      <c r="A65" s="306" t="s">
        <v>297</v>
      </c>
      <c r="B65" s="307" t="s">
        <v>298</v>
      </c>
      <c r="C65" s="308"/>
      <c r="D65" s="113">
        <v>0.32717924748773075</v>
      </c>
      <c r="E65" s="115">
        <v>14</v>
      </c>
      <c r="F65" s="114">
        <v>16</v>
      </c>
      <c r="G65" s="114">
        <v>8</v>
      </c>
      <c r="H65" s="114">
        <v>16</v>
      </c>
      <c r="I65" s="140">
        <v>20</v>
      </c>
      <c r="J65" s="115">
        <v>-6</v>
      </c>
      <c r="K65" s="116">
        <v>-30</v>
      </c>
    </row>
    <row r="66" spans="1:11" ht="14.1" customHeight="1" x14ac:dyDescent="0.2">
      <c r="A66" s="306">
        <v>82</v>
      </c>
      <c r="B66" s="307" t="s">
        <v>299</v>
      </c>
      <c r="C66" s="308"/>
      <c r="D66" s="113">
        <v>2.3603645711614862</v>
      </c>
      <c r="E66" s="115">
        <v>101</v>
      </c>
      <c r="F66" s="114">
        <v>129</v>
      </c>
      <c r="G66" s="114">
        <v>150</v>
      </c>
      <c r="H66" s="114">
        <v>95</v>
      </c>
      <c r="I66" s="140">
        <v>90</v>
      </c>
      <c r="J66" s="115">
        <v>11</v>
      </c>
      <c r="K66" s="116">
        <v>12.222222222222221</v>
      </c>
    </row>
    <row r="67" spans="1:11" ht="14.1" customHeight="1" x14ac:dyDescent="0.2">
      <c r="A67" s="306" t="s">
        <v>300</v>
      </c>
      <c r="B67" s="307" t="s">
        <v>301</v>
      </c>
      <c r="C67" s="308"/>
      <c r="D67" s="113">
        <v>1.3554568824491704</v>
      </c>
      <c r="E67" s="115">
        <v>58</v>
      </c>
      <c r="F67" s="114">
        <v>84</v>
      </c>
      <c r="G67" s="114">
        <v>94</v>
      </c>
      <c r="H67" s="114">
        <v>59</v>
      </c>
      <c r="I67" s="140">
        <v>43</v>
      </c>
      <c r="J67" s="115">
        <v>15</v>
      </c>
      <c r="K67" s="116">
        <v>34.883720930232556</v>
      </c>
    </row>
    <row r="68" spans="1:11" ht="14.1" customHeight="1" x14ac:dyDescent="0.2">
      <c r="A68" s="306" t="s">
        <v>302</v>
      </c>
      <c r="B68" s="307" t="s">
        <v>303</v>
      </c>
      <c r="C68" s="308"/>
      <c r="D68" s="113">
        <v>0.30380930123860717</v>
      </c>
      <c r="E68" s="115">
        <v>13</v>
      </c>
      <c r="F68" s="114">
        <v>26</v>
      </c>
      <c r="G68" s="114">
        <v>27</v>
      </c>
      <c r="H68" s="114">
        <v>21</v>
      </c>
      <c r="I68" s="140">
        <v>23</v>
      </c>
      <c r="J68" s="115">
        <v>-10</v>
      </c>
      <c r="K68" s="116">
        <v>-43.478260869565219</v>
      </c>
    </row>
    <row r="69" spans="1:11" ht="14.1" customHeight="1" x14ac:dyDescent="0.2">
      <c r="A69" s="306">
        <v>83</v>
      </c>
      <c r="B69" s="307" t="s">
        <v>304</v>
      </c>
      <c r="C69" s="308"/>
      <c r="D69" s="113">
        <v>2.8745033886422062</v>
      </c>
      <c r="E69" s="115">
        <v>123</v>
      </c>
      <c r="F69" s="114">
        <v>134</v>
      </c>
      <c r="G69" s="114">
        <v>285</v>
      </c>
      <c r="H69" s="114">
        <v>102</v>
      </c>
      <c r="I69" s="140">
        <v>116</v>
      </c>
      <c r="J69" s="115">
        <v>7</v>
      </c>
      <c r="K69" s="116">
        <v>6.0344827586206895</v>
      </c>
    </row>
    <row r="70" spans="1:11" ht="14.1" customHeight="1" x14ac:dyDescent="0.2">
      <c r="A70" s="306" t="s">
        <v>305</v>
      </c>
      <c r="B70" s="307" t="s">
        <v>306</v>
      </c>
      <c r="C70" s="308"/>
      <c r="D70" s="113">
        <v>2.3136246786632393</v>
      </c>
      <c r="E70" s="115">
        <v>99</v>
      </c>
      <c r="F70" s="114">
        <v>108</v>
      </c>
      <c r="G70" s="114">
        <v>257</v>
      </c>
      <c r="H70" s="114">
        <v>85</v>
      </c>
      <c r="I70" s="140">
        <v>96</v>
      </c>
      <c r="J70" s="115">
        <v>3</v>
      </c>
      <c r="K70" s="116">
        <v>3.125</v>
      </c>
    </row>
    <row r="71" spans="1:11" ht="14.1" customHeight="1" x14ac:dyDescent="0.2">
      <c r="A71" s="306"/>
      <c r="B71" s="307" t="s">
        <v>307</v>
      </c>
      <c r="C71" s="308"/>
      <c r="D71" s="113">
        <v>1.4255667211965413</v>
      </c>
      <c r="E71" s="115">
        <v>61</v>
      </c>
      <c r="F71" s="114">
        <v>50</v>
      </c>
      <c r="G71" s="114">
        <v>196</v>
      </c>
      <c r="H71" s="114">
        <v>55</v>
      </c>
      <c r="I71" s="140">
        <v>55</v>
      </c>
      <c r="J71" s="115">
        <v>6</v>
      </c>
      <c r="K71" s="116">
        <v>10.909090909090908</v>
      </c>
    </row>
    <row r="72" spans="1:11" ht="14.1" customHeight="1" x14ac:dyDescent="0.2">
      <c r="A72" s="306">
        <v>84</v>
      </c>
      <c r="B72" s="307" t="s">
        <v>308</v>
      </c>
      <c r="C72" s="308"/>
      <c r="D72" s="113">
        <v>1.0049076887123161</v>
      </c>
      <c r="E72" s="115">
        <v>43</v>
      </c>
      <c r="F72" s="114">
        <v>49</v>
      </c>
      <c r="G72" s="114">
        <v>120</v>
      </c>
      <c r="H72" s="114">
        <v>33</v>
      </c>
      <c r="I72" s="140">
        <v>43</v>
      </c>
      <c r="J72" s="115">
        <v>0</v>
      </c>
      <c r="K72" s="116">
        <v>0</v>
      </c>
    </row>
    <row r="73" spans="1:11" ht="14.1" customHeight="1" x14ac:dyDescent="0.2">
      <c r="A73" s="306" t="s">
        <v>309</v>
      </c>
      <c r="B73" s="307" t="s">
        <v>310</v>
      </c>
      <c r="C73" s="308"/>
      <c r="D73" s="113">
        <v>0.51413881748071977</v>
      </c>
      <c r="E73" s="115">
        <v>22</v>
      </c>
      <c r="F73" s="114">
        <v>25</v>
      </c>
      <c r="G73" s="114">
        <v>71</v>
      </c>
      <c r="H73" s="114" t="s">
        <v>513</v>
      </c>
      <c r="I73" s="140">
        <v>17</v>
      </c>
      <c r="J73" s="115">
        <v>5</v>
      </c>
      <c r="K73" s="116">
        <v>29.411764705882351</v>
      </c>
    </row>
    <row r="74" spans="1:11" ht="14.1" customHeight="1" x14ac:dyDescent="0.2">
      <c r="A74" s="306" t="s">
        <v>311</v>
      </c>
      <c r="B74" s="307" t="s">
        <v>312</v>
      </c>
      <c r="C74" s="308"/>
      <c r="D74" s="113">
        <v>0.18695956999298902</v>
      </c>
      <c r="E74" s="115">
        <v>8</v>
      </c>
      <c r="F74" s="114">
        <v>7</v>
      </c>
      <c r="G74" s="114">
        <v>18</v>
      </c>
      <c r="H74" s="114">
        <v>4</v>
      </c>
      <c r="I74" s="140">
        <v>4</v>
      </c>
      <c r="J74" s="115">
        <v>4</v>
      </c>
      <c r="K74" s="116">
        <v>100</v>
      </c>
    </row>
    <row r="75" spans="1:11" ht="14.1" customHeight="1" x14ac:dyDescent="0.2">
      <c r="A75" s="306" t="s">
        <v>313</v>
      </c>
      <c r="B75" s="307" t="s">
        <v>314</v>
      </c>
      <c r="C75" s="308"/>
      <c r="D75" s="113">
        <v>0</v>
      </c>
      <c r="E75" s="115">
        <v>0</v>
      </c>
      <c r="F75" s="114">
        <v>6</v>
      </c>
      <c r="G75" s="114">
        <v>0</v>
      </c>
      <c r="H75" s="114">
        <v>6</v>
      </c>
      <c r="I75" s="140">
        <v>5</v>
      </c>
      <c r="J75" s="115">
        <v>-5</v>
      </c>
      <c r="K75" s="116">
        <v>-100</v>
      </c>
    </row>
    <row r="76" spans="1:11" ht="14.1" customHeight="1" x14ac:dyDescent="0.2">
      <c r="A76" s="306">
        <v>91</v>
      </c>
      <c r="B76" s="307" t="s">
        <v>315</v>
      </c>
      <c r="C76" s="308"/>
      <c r="D76" s="113">
        <v>9.3479784996494508E-2</v>
      </c>
      <c r="E76" s="115">
        <v>4</v>
      </c>
      <c r="F76" s="114" t="s">
        <v>513</v>
      </c>
      <c r="G76" s="114" t="s">
        <v>513</v>
      </c>
      <c r="H76" s="114" t="s">
        <v>513</v>
      </c>
      <c r="I76" s="140" t="s">
        <v>513</v>
      </c>
      <c r="J76" s="115" t="s">
        <v>513</v>
      </c>
      <c r="K76" s="116" t="s">
        <v>513</v>
      </c>
    </row>
    <row r="77" spans="1:11" ht="14.1" customHeight="1" x14ac:dyDescent="0.2">
      <c r="A77" s="306">
        <v>92</v>
      </c>
      <c r="B77" s="307" t="s">
        <v>316</v>
      </c>
      <c r="C77" s="308"/>
      <c r="D77" s="113">
        <v>2.1266651086702502</v>
      </c>
      <c r="E77" s="115">
        <v>91</v>
      </c>
      <c r="F77" s="114">
        <v>30</v>
      </c>
      <c r="G77" s="114">
        <v>36</v>
      </c>
      <c r="H77" s="114">
        <v>37</v>
      </c>
      <c r="I77" s="140">
        <v>32</v>
      </c>
      <c r="J77" s="115">
        <v>59</v>
      </c>
      <c r="K77" s="116">
        <v>184.375</v>
      </c>
    </row>
    <row r="78" spans="1:11" ht="14.1" customHeight="1" x14ac:dyDescent="0.2">
      <c r="A78" s="306">
        <v>93</v>
      </c>
      <c r="B78" s="307" t="s">
        <v>317</v>
      </c>
      <c r="C78" s="308"/>
      <c r="D78" s="113">
        <v>0.16358962374386538</v>
      </c>
      <c r="E78" s="115">
        <v>7</v>
      </c>
      <c r="F78" s="114">
        <v>3</v>
      </c>
      <c r="G78" s="114">
        <v>13</v>
      </c>
      <c r="H78" s="114">
        <v>4</v>
      </c>
      <c r="I78" s="140">
        <v>4</v>
      </c>
      <c r="J78" s="115">
        <v>3</v>
      </c>
      <c r="K78" s="116">
        <v>75</v>
      </c>
    </row>
    <row r="79" spans="1:11" ht="14.1" customHeight="1" x14ac:dyDescent="0.2">
      <c r="A79" s="306">
        <v>94</v>
      </c>
      <c r="B79" s="307" t="s">
        <v>318</v>
      </c>
      <c r="C79" s="308"/>
      <c r="D79" s="113" t="s">
        <v>513</v>
      </c>
      <c r="E79" s="115" t="s">
        <v>513</v>
      </c>
      <c r="F79" s="114" t="s">
        <v>513</v>
      </c>
      <c r="G79" s="114">
        <v>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3</v>
      </c>
      <c r="H80" s="114">
        <v>0</v>
      </c>
      <c r="I80" s="140" t="s">
        <v>513</v>
      </c>
      <c r="J80" s="115" t="s">
        <v>513</v>
      </c>
      <c r="K80" s="116" t="s">
        <v>513</v>
      </c>
    </row>
    <row r="81" spans="1:11" ht="14.1" customHeight="1" x14ac:dyDescent="0.2">
      <c r="A81" s="310" t="s">
        <v>321</v>
      </c>
      <c r="B81" s="311" t="s">
        <v>333</v>
      </c>
      <c r="C81" s="312"/>
      <c r="D81" s="125" t="s">
        <v>513</v>
      </c>
      <c r="E81" s="143" t="s">
        <v>513</v>
      </c>
      <c r="F81" s="144">
        <v>4</v>
      </c>
      <c r="G81" s="144">
        <v>8</v>
      </c>
      <c r="H81" s="144" t="s">
        <v>513</v>
      </c>
      <c r="I81" s="145">
        <v>6</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4770</v>
      </c>
      <c r="E11" s="114">
        <v>3874</v>
      </c>
      <c r="F11" s="114">
        <v>4787</v>
      </c>
      <c r="G11" s="114">
        <v>3489</v>
      </c>
      <c r="H11" s="140">
        <v>4323</v>
      </c>
      <c r="I11" s="115">
        <v>447</v>
      </c>
      <c r="J11" s="116">
        <v>10.340041637751561</v>
      </c>
    </row>
    <row r="12" spans="1:15" s="110" customFormat="1" ht="24.95" customHeight="1" x14ac:dyDescent="0.2">
      <c r="A12" s="193" t="s">
        <v>132</v>
      </c>
      <c r="B12" s="194" t="s">
        <v>133</v>
      </c>
      <c r="C12" s="113">
        <v>0.31446540880503143</v>
      </c>
      <c r="D12" s="115">
        <v>15</v>
      </c>
      <c r="E12" s="114">
        <v>13</v>
      </c>
      <c r="F12" s="114">
        <v>22</v>
      </c>
      <c r="G12" s="114">
        <v>11</v>
      </c>
      <c r="H12" s="140">
        <v>12</v>
      </c>
      <c r="I12" s="115">
        <v>3</v>
      </c>
      <c r="J12" s="116">
        <v>25</v>
      </c>
    </row>
    <row r="13" spans="1:15" s="110" customFormat="1" ht="24.95" customHeight="1" x14ac:dyDescent="0.2">
      <c r="A13" s="193" t="s">
        <v>134</v>
      </c>
      <c r="B13" s="199" t="s">
        <v>214</v>
      </c>
      <c r="C13" s="113">
        <v>0.44025157232704404</v>
      </c>
      <c r="D13" s="115">
        <v>21</v>
      </c>
      <c r="E13" s="114">
        <v>8</v>
      </c>
      <c r="F13" s="114">
        <v>11</v>
      </c>
      <c r="G13" s="114">
        <v>14</v>
      </c>
      <c r="H13" s="140">
        <v>26</v>
      </c>
      <c r="I13" s="115">
        <v>-5</v>
      </c>
      <c r="J13" s="116">
        <v>-19.23076923076923</v>
      </c>
    </row>
    <row r="14" spans="1:15" s="287" customFormat="1" ht="24.95" customHeight="1" x14ac:dyDescent="0.2">
      <c r="A14" s="193" t="s">
        <v>215</v>
      </c>
      <c r="B14" s="199" t="s">
        <v>137</v>
      </c>
      <c r="C14" s="113">
        <v>51.027253668763102</v>
      </c>
      <c r="D14" s="115">
        <v>2434</v>
      </c>
      <c r="E14" s="114">
        <v>1468</v>
      </c>
      <c r="F14" s="114">
        <v>1975</v>
      </c>
      <c r="G14" s="114">
        <v>1461</v>
      </c>
      <c r="H14" s="140">
        <v>1927</v>
      </c>
      <c r="I14" s="115">
        <v>507</v>
      </c>
      <c r="J14" s="116">
        <v>26.310326933056565</v>
      </c>
      <c r="K14" s="110"/>
      <c r="L14" s="110"/>
      <c r="M14" s="110"/>
      <c r="N14" s="110"/>
      <c r="O14" s="110"/>
    </row>
    <row r="15" spans="1:15" s="110" customFormat="1" ht="24.95" customHeight="1" x14ac:dyDescent="0.2">
      <c r="A15" s="193" t="s">
        <v>216</v>
      </c>
      <c r="B15" s="199" t="s">
        <v>217</v>
      </c>
      <c r="C15" s="113">
        <v>4.9056603773584904</v>
      </c>
      <c r="D15" s="115">
        <v>234</v>
      </c>
      <c r="E15" s="114">
        <v>142</v>
      </c>
      <c r="F15" s="114">
        <v>203</v>
      </c>
      <c r="G15" s="114">
        <v>128</v>
      </c>
      <c r="H15" s="140">
        <v>200</v>
      </c>
      <c r="I15" s="115">
        <v>34</v>
      </c>
      <c r="J15" s="116">
        <v>17</v>
      </c>
    </row>
    <row r="16" spans="1:15" s="287" customFormat="1" ht="24.95" customHeight="1" x14ac:dyDescent="0.2">
      <c r="A16" s="193" t="s">
        <v>218</v>
      </c>
      <c r="B16" s="199" t="s">
        <v>141</v>
      </c>
      <c r="C16" s="113">
        <v>44.80083857442348</v>
      </c>
      <c r="D16" s="115">
        <v>2137</v>
      </c>
      <c r="E16" s="114">
        <v>1264</v>
      </c>
      <c r="F16" s="114">
        <v>1693</v>
      </c>
      <c r="G16" s="114">
        <v>1290</v>
      </c>
      <c r="H16" s="140">
        <v>1657</v>
      </c>
      <c r="I16" s="115">
        <v>480</v>
      </c>
      <c r="J16" s="116">
        <v>28.968014484007242</v>
      </c>
      <c r="K16" s="110"/>
      <c r="L16" s="110"/>
      <c r="M16" s="110"/>
      <c r="N16" s="110"/>
      <c r="O16" s="110"/>
    </row>
    <row r="17" spans="1:15" s="110" customFormat="1" ht="24.95" customHeight="1" x14ac:dyDescent="0.2">
      <c r="A17" s="193" t="s">
        <v>142</v>
      </c>
      <c r="B17" s="199" t="s">
        <v>220</v>
      </c>
      <c r="C17" s="113">
        <v>1.320754716981132</v>
      </c>
      <c r="D17" s="115">
        <v>63</v>
      </c>
      <c r="E17" s="114">
        <v>62</v>
      </c>
      <c r="F17" s="114">
        <v>79</v>
      </c>
      <c r="G17" s="114">
        <v>43</v>
      </c>
      <c r="H17" s="140">
        <v>70</v>
      </c>
      <c r="I17" s="115">
        <v>-7</v>
      </c>
      <c r="J17" s="116">
        <v>-10</v>
      </c>
    </row>
    <row r="18" spans="1:15" s="287" customFormat="1" ht="24.95" customHeight="1" x14ac:dyDescent="0.2">
      <c r="A18" s="201" t="s">
        <v>144</v>
      </c>
      <c r="B18" s="202" t="s">
        <v>145</v>
      </c>
      <c r="C18" s="113">
        <v>5.8909853249475894</v>
      </c>
      <c r="D18" s="115">
        <v>281</v>
      </c>
      <c r="E18" s="114">
        <v>236</v>
      </c>
      <c r="F18" s="114">
        <v>257</v>
      </c>
      <c r="G18" s="114">
        <v>252</v>
      </c>
      <c r="H18" s="140">
        <v>309</v>
      </c>
      <c r="I18" s="115">
        <v>-28</v>
      </c>
      <c r="J18" s="116">
        <v>-9.0614886731391593</v>
      </c>
      <c r="K18" s="110"/>
      <c r="L18" s="110"/>
      <c r="M18" s="110"/>
      <c r="N18" s="110"/>
      <c r="O18" s="110"/>
    </row>
    <row r="19" spans="1:15" s="110" customFormat="1" ht="24.95" customHeight="1" x14ac:dyDescent="0.2">
      <c r="A19" s="193" t="s">
        <v>146</v>
      </c>
      <c r="B19" s="199" t="s">
        <v>147</v>
      </c>
      <c r="C19" s="113">
        <v>10.566037735849056</v>
      </c>
      <c r="D19" s="115">
        <v>504</v>
      </c>
      <c r="E19" s="114">
        <v>423</v>
      </c>
      <c r="F19" s="114">
        <v>536</v>
      </c>
      <c r="G19" s="114">
        <v>475</v>
      </c>
      <c r="H19" s="140">
        <v>545</v>
      </c>
      <c r="I19" s="115">
        <v>-41</v>
      </c>
      <c r="J19" s="116">
        <v>-7.522935779816514</v>
      </c>
    </row>
    <row r="20" spans="1:15" s="287" customFormat="1" ht="24.95" customHeight="1" x14ac:dyDescent="0.2">
      <c r="A20" s="193" t="s">
        <v>148</v>
      </c>
      <c r="B20" s="199" t="s">
        <v>149</v>
      </c>
      <c r="C20" s="113">
        <v>4.8846960167714881</v>
      </c>
      <c r="D20" s="115">
        <v>233</v>
      </c>
      <c r="E20" s="114">
        <v>289</v>
      </c>
      <c r="F20" s="114">
        <v>245</v>
      </c>
      <c r="G20" s="114">
        <v>215</v>
      </c>
      <c r="H20" s="140">
        <v>245</v>
      </c>
      <c r="I20" s="115">
        <v>-12</v>
      </c>
      <c r="J20" s="116">
        <v>-4.8979591836734695</v>
      </c>
      <c r="K20" s="110"/>
      <c r="L20" s="110"/>
      <c r="M20" s="110"/>
      <c r="N20" s="110"/>
      <c r="O20" s="110"/>
    </row>
    <row r="21" spans="1:15" s="110" customFormat="1" ht="24.95" customHeight="1" x14ac:dyDescent="0.2">
      <c r="A21" s="201" t="s">
        <v>150</v>
      </c>
      <c r="B21" s="202" t="s">
        <v>151</v>
      </c>
      <c r="C21" s="113">
        <v>2.3270440251572326</v>
      </c>
      <c r="D21" s="115">
        <v>111</v>
      </c>
      <c r="E21" s="114">
        <v>134</v>
      </c>
      <c r="F21" s="114">
        <v>165</v>
      </c>
      <c r="G21" s="114">
        <v>118</v>
      </c>
      <c r="H21" s="140">
        <v>126</v>
      </c>
      <c r="I21" s="115">
        <v>-15</v>
      </c>
      <c r="J21" s="116">
        <v>-11.904761904761905</v>
      </c>
    </row>
    <row r="22" spans="1:15" s="110" customFormat="1" ht="24.95" customHeight="1" x14ac:dyDescent="0.2">
      <c r="A22" s="201" t="s">
        <v>152</v>
      </c>
      <c r="B22" s="199" t="s">
        <v>153</v>
      </c>
      <c r="C22" s="113">
        <v>0.67085953878406712</v>
      </c>
      <c r="D22" s="115">
        <v>32</v>
      </c>
      <c r="E22" s="114">
        <v>25</v>
      </c>
      <c r="F22" s="114">
        <v>110</v>
      </c>
      <c r="G22" s="114">
        <v>30</v>
      </c>
      <c r="H22" s="140">
        <v>21</v>
      </c>
      <c r="I22" s="115">
        <v>11</v>
      </c>
      <c r="J22" s="116">
        <v>52.38095238095238</v>
      </c>
    </row>
    <row r="23" spans="1:15" s="110" customFormat="1" ht="24.95" customHeight="1" x14ac:dyDescent="0.2">
      <c r="A23" s="193" t="s">
        <v>154</v>
      </c>
      <c r="B23" s="199" t="s">
        <v>155</v>
      </c>
      <c r="C23" s="113">
        <v>0.92243186582809222</v>
      </c>
      <c r="D23" s="115">
        <v>44</v>
      </c>
      <c r="E23" s="114">
        <v>52</v>
      </c>
      <c r="F23" s="114">
        <v>58</v>
      </c>
      <c r="G23" s="114">
        <v>26</v>
      </c>
      <c r="H23" s="140">
        <v>43</v>
      </c>
      <c r="I23" s="115">
        <v>1</v>
      </c>
      <c r="J23" s="116">
        <v>2.3255813953488373</v>
      </c>
    </row>
    <row r="24" spans="1:15" s="110" customFormat="1" ht="24.95" customHeight="1" x14ac:dyDescent="0.2">
      <c r="A24" s="193" t="s">
        <v>156</v>
      </c>
      <c r="B24" s="199" t="s">
        <v>221</v>
      </c>
      <c r="C24" s="113">
        <v>3.1865828092243187</v>
      </c>
      <c r="D24" s="115">
        <v>152</v>
      </c>
      <c r="E24" s="114">
        <v>295</v>
      </c>
      <c r="F24" s="114">
        <v>158</v>
      </c>
      <c r="G24" s="114">
        <v>105</v>
      </c>
      <c r="H24" s="140">
        <v>137</v>
      </c>
      <c r="I24" s="115">
        <v>15</v>
      </c>
      <c r="J24" s="116">
        <v>10.948905109489051</v>
      </c>
    </row>
    <row r="25" spans="1:15" s="110" customFormat="1" ht="24.95" customHeight="1" x14ac:dyDescent="0.2">
      <c r="A25" s="193" t="s">
        <v>222</v>
      </c>
      <c r="B25" s="204" t="s">
        <v>159</v>
      </c>
      <c r="C25" s="113">
        <v>1.9077568134171907</v>
      </c>
      <c r="D25" s="115">
        <v>91</v>
      </c>
      <c r="E25" s="114">
        <v>87</v>
      </c>
      <c r="F25" s="114">
        <v>96</v>
      </c>
      <c r="G25" s="114">
        <v>74</v>
      </c>
      <c r="H25" s="140">
        <v>119</v>
      </c>
      <c r="I25" s="115">
        <v>-28</v>
      </c>
      <c r="J25" s="116">
        <v>-23.529411764705884</v>
      </c>
    </row>
    <row r="26" spans="1:15" s="110" customFormat="1" ht="24.95" customHeight="1" x14ac:dyDescent="0.2">
      <c r="A26" s="201">
        <v>782.78300000000002</v>
      </c>
      <c r="B26" s="203" t="s">
        <v>160</v>
      </c>
      <c r="C26" s="113">
        <v>4.8427672955974845</v>
      </c>
      <c r="D26" s="115">
        <v>231</v>
      </c>
      <c r="E26" s="114">
        <v>297</v>
      </c>
      <c r="F26" s="114">
        <v>282</v>
      </c>
      <c r="G26" s="114">
        <v>260</v>
      </c>
      <c r="H26" s="140">
        <v>243</v>
      </c>
      <c r="I26" s="115">
        <v>-12</v>
      </c>
      <c r="J26" s="116">
        <v>-4.9382716049382713</v>
      </c>
    </row>
    <row r="27" spans="1:15" s="110" customFormat="1" ht="24.95" customHeight="1" x14ac:dyDescent="0.2">
      <c r="A27" s="193" t="s">
        <v>161</v>
      </c>
      <c r="B27" s="199" t="s">
        <v>162</v>
      </c>
      <c r="C27" s="113">
        <v>3.3123689727463312</v>
      </c>
      <c r="D27" s="115">
        <v>158</v>
      </c>
      <c r="E27" s="114">
        <v>90</v>
      </c>
      <c r="F27" s="114">
        <v>137</v>
      </c>
      <c r="G27" s="114">
        <v>92</v>
      </c>
      <c r="H27" s="140">
        <v>134</v>
      </c>
      <c r="I27" s="115">
        <v>24</v>
      </c>
      <c r="J27" s="116">
        <v>17.910447761194028</v>
      </c>
    </row>
    <row r="28" spans="1:15" s="110" customFormat="1" ht="24.95" customHeight="1" x14ac:dyDescent="0.2">
      <c r="A28" s="193" t="s">
        <v>163</v>
      </c>
      <c r="B28" s="199" t="s">
        <v>164</v>
      </c>
      <c r="C28" s="113">
        <v>1.5303983228511531</v>
      </c>
      <c r="D28" s="115">
        <v>73</v>
      </c>
      <c r="E28" s="114">
        <v>44</v>
      </c>
      <c r="F28" s="114">
        <v>252</v>
      </c>
      <c r="G28" s="114">
        <v>53</v>
      </c>
      <c r="H28" s="140">
        <v>59</v>
      </c>
      <c r="I28" s="115">
        <v>14</v>
      </c>
      <c r="J28" s="116">
        <v>23.728813559322035</v>
      </c>
    </row>
    <row r="29" spans="1:15" s="110" customFormat="1" ht="24.95" customHeight="1" x14ac:dyDescent="0.2">
      <c r="A29" s="193">
        <v>86</v>
      </c>
      <c r="B29" s="199" t="s">
        <v>165</v>
      </c>
      <c r="C29" s="113">
        <v>3.291404612159329</v>
      </c>
      <c r="D29" s="115">
        <v>157</v>
      </c>
      <c r="E29" s="114">
        <v>156</v>
      </c>
      <c r="F29" s="114">
        <v>167</v>
      </c>
      <c r="G29" s="114">
        <v>130</v>
      </c>
      <c r="H29" s="140">
        <v>150</v>
      </c>
      <c r="I29" s="115">
        <v>7</v>
      </c>
      <c r="J29" s="116">
        <v>4.666666666666667</v>
      </c>
    </row>
    <row r="30" spans="1:15" s="110" customFormat="1" ht="24.95" customHeight="1" x14ac:dyDescent="0.2">
      <c r="A30" s="193">
        <v>87.88</v>
      </c>
      <c r="B30" s="204" t="s">
        <v>166</v>
      </c>
      <c r="C30" s="113">
        <v>2.8721174004192873</v>
      </c>
      <c r="D30" s="115">
        <v>137</v>
      </c>
      <c r="E30" s="114">
        <v>177</v>
      </c>
      <c r="F30" s="114">
        <v>221</v>
      </c>
      <c r="G30" s="114">
        <v>110</v>
      </c>
      <c r="H30" s="140">
        <v>123</v>
      </c>
      <c r="I30" s="115">
        <v>14</v>
      </c>
      <c r="J30" s="116">
        <v>11.382113821138212</v>
      </c>
    </row>
    <row r="31" spans="1:15" s="110" customFormat="1" ht="24.95" customHeight="1" x14ac:dyDescent="0.2">
      <c r="A31" s="193" t="s">
        <v>167</v>
      </c>
      <c r="B31" s="199" t="s">
        <v>168</v>
      </c>
      <c r="C31" s="113">
        <v>1.970649895178197</v>
      </c>
      <c r="D31" s="115">
        <v>94</v>
      </c>
      <c r="E31" s="114">
        <v>80</v>
      </c>
      <c r="F31" s="114">
        <v>91</v>
      </c>
      <c r="G31" s="114">
        <v>63</v>
      </c>
      <c r="H31" s="140">
        <v>104</v>
      </c>
      <c r="I31" s="115">
        <v>-10</v>
      </c>
      <c r="J31" s="116">
        <v>-9.615384615384615</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0.31446540880503143</v>
      </c>
      <c r="D34" s="115">
        <v>15</v>
      </c>
      <c r="E34" s="114">
        <v>13</v>
      </c>
      <c r="F34" s="114">
        <v>22</v>
      </c>
      <c r="G34" s="114">
        <v>11</v>
      </c>
      <c r="H34" s="140">
        <v>12</v>
      </c>
      <c r="I34" s="115">
        <v>3</v>
      </c>
      <c r="J34" s="116">
        <v>25</v>
      </c>
    </row>
    <row r="35" spans="1:10" s="110" customFormat="1" ht="24.95" customHeight="1" x14ac:dyDescent="0.2">
      <c r="A35" s="292" t="s">
        <v>171</v>
      </c>
      <c r="B35" s="293" t="s">
        <v>172</v>
      </c>
      <c r="C35" s="113">
        <v>57.358490566037737</v>
      </c>
      <c r="D35" s="115">
        <v>2736</v>
      </c>
      <c r="E35" s="114">
        <v>1712</v>
      </c>
      <c r="F35" s="114">
        <v>2243</v>
      </c>
      <c r="G35" s="114">
        <v>1727</v>
      </c>
      <c r="H35" s="140">
        <v>2262</v>
      </c>
      <c r="I35" s="115">
        <v>474</v>
      </c>
      <c r="J35" s="116">
        <v>20.954907161803714</v>
      </c>
    </row>
    <row r="36" spans="1:10" s="110" customFormat="1" ht="24.95" customHeight="1" x14ac:dyDescent="0.2">
      <c r="A36" s="294" t="s">
        <v>173</v>
      </c>
      <c r="B36" s="295" t="s">
        <v>174</v>
      </c>
      <c r="C36" s="125">
        <v>42.285115303983225</v>
      </c>
      <c r="D36" s="143">
        <v>2017</v>
      </c>
      <c r="E36" s="144">
        <v>2149</v>
      </c>
      <c r="F36" s="144">
        <v>2518</v>
      </c>
      <c r="G36" s="144">
        <v>1751</v>
      </c>
      <c r="H36" s="145">
        <v>2049</v>
      </c>
      <c r="I36" s="143">
        <v>-32</v>
      </c>
      <c r="J36" s="146">
        <v>-1.5617374328940947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4770</v>
      </c>
      <c r="F11" s="264">
        <v>3874</v>
      </c>
      <c r="G11" s="264">
        <v>4787</v>
      </c>
      <c r="H11" s="264">
        <v>3489</v>
      </c>
      <c r="I11" s="265">
        <v>4323</v>
      </c>
      <c r="J11" s="263">
        <v>447</v>
      </c>
      <c r="K11" s="266">
        <v>10.340041637751561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20.964360587002098</v>
      </c>
      <c r="E13" s="115">
        <v>1000</v>
      </c>
      <c r="F13" s="114">
        <v>1025</v>
      </c>
      <c r="G13" s="114">
        <v>1308</v>
      </c>
      <c r="H13" s="114">
        <v>887</v>
      </c>
      <c r="I13" s="140">
        <v>952</v>
      </c>
      <c r="J13" s="115">
        <v>48</v>
      </c>
      <c r="K13" s="116">
        <v>5.0420168067226889</v>
      </c>
    </row>
    <row r="14" spans="1:17" ht="15.95" customHeight="1" x14ac:dyDescent="0.2">
      <c r="A14" s="306" t="s">
        <v>230</v>
      </c>
      <c r="B14" s="307"/>
      <c r="C14" s="308"/>
      <c r="D14" s="113">
        <v>60.020964360587001</v>
      </c>
      <c r="E14" s="115">
        <v>2863</v>
      </c>
      <c r="F14" s="114">
        <v>2155</v>
      </c>
      <c r="G14" s="114">
        <v>2781</v>
      </c>
      <c r="H14" s="114">
        <v>2091</v>
      </c>
      <c r="I14" s="140">
        <v>2737</v>
      </c>
      <c r="J14" s="115">
        <v>126</v>
      </c>
      <c r="K14" s="116">
        <v>4.6035805626598467</v>
      </c>
    </row>
    <row r="15" spans="1:17" ht="15.95" customHeight="1" x14ac:dyDescent="0.2">
      <c r="A15" s="306" t="s">
        <v>231</v>
      </c>
      <c r="B15" s="307"/>
      <c r="C15" s="308"/>
      <c r="D15" s="113">
        <v>12.410901467505241</v>
      </c>
      <c r="E15" s="115">
        <v>592</v>
      </c>
      <c r="F15" s="114">
        <v>393</v>
      </c>
      <c r="G15" s="114">
        <v>361</v>
      </c>
      <c r="H15" s="114">
        <v>281</v>
      </c>
      <c r="I15" s="140">
        <v>399</v>
      </c>
      <c r="J15" s="115">
        <v>193</v>
      </c>
      <c r="K15" s="116">
        <v>48.370927318295742</v>
      </c>
    </row>
    <row r="16" spans="1:17" ht="15.95" customHeight="1" x14ac:dyDescent="0.2">
      <c r="A16" s="306" t="s">
        <v>232</v>
      </c>
      <c r="B16" s="307"/>
      <c r="C16" s="308"/>
      <c r="D16" s="113">
        <v>6.4989517819706499</v>
      </c>
      <c r="E16" s="115">
        <v>310</v>
      </c>
      <c r="F16" s="114">
        <v>295</v>
      </c>
      <c r="G16" s="114">
        <v>326</v>
      </c>
      <c r="H16" s="114">
        <v>218</v>
      </c>
      <c r="I16" s="140">
        <v>230</v>
      </c>
      <c r="J16" s="115">
        <v>80</v>
      </c>
      <c r="K16" s="116">
        <v>34.782608695652172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0.58700209643605872</v>
      </c>
      <c r="E18" s="115">
        <v>28</v>
      </c>
      <c r="F18" s="114">
        <v>16</v>
      </c>
      <c r="G18" s="114">
        <v>28</v>
      </c>
      <c r="H18" s="114">
        <v>11</v>
      </c>
      <c r="I18" s="140">
        <v>21</v>
      </c>
      <c r="J18" s="115">
        <v>7</v>
      </c>
      <c r="K18" s="116">
        <v>33.333333333333336</v>
      </c>
    </row>
    <row r="19" spans="1:11" ht="14.1" customHeight="1" x14ac:dyDescent="0.2">
      <c r="A19" s="306" t="s">
        <v>235</v>
      </c>
      <c r="B19" s="307" t="s">
        <v>236</v>
      </c>
      <c r="C19" s="308"/>
      <c r="D19" s="113">
        <v>0.20964360587002095</v>
      </c>
      <c r="E19" s="115">
        <v>10</v>
      </c>
      <c r="F19" s="114">
        <v>12</v>
      </c>
      <c r="G19" s="114">
        <v>17</v>
      </c>
      <c r="H19" s="114">
        <v>6</v>
      </c>
      <c r="I19" s="140">
        <v>8</v>
      </c>
      <c r="J19" s="115">
        <v>2</v>
      </c>
      <c r="K19" s="116">
        <v>25</v>
      </c>
    </row>
    <row r="20" spans="1:11" ht="14.1" customHeight="1" x14ac:dyDescent="0.2">
      <c r="A20" s="306">
        <v>12</v>
      </c>
      <c r="B20" s="307" t="s">
        <v>237</v>
      </c>
      <c r="C20" s="308"/>
      <c r="D20" s="113">
        <v>0.35639412997903563</v>
      </c>
      <c r="E20" s="115">
        <v>17</v>
      </c>
      <c r="F20" s="114">
        <v>14</v>
      </c>
      <c r="G20" s="114">
        <v>23</v>
      </c>
      <c r="H20" s="114">
        <v>11</v>
      </c>
      <c r="I20" s="140">
        <v>10</v>
      </c>
      <c r="J20" s="115">
        <v>7</v>
      </c>
      <c r="K20" s="116">
        <v>70</v>
      </c>
    </row>
    <row r="21" spans="1:11" ht="14.1" customHeight="1" x14ac:dyDescent="0.2">
      <c r="A21" s="306">
        <v>21</v>
      </c>
      <c r="B21" s="307" t="s">
        <v>238</v>
      </c>
      <c r="C21" s="308"/>
      <c r="D21" s="113">
        <v>0.12578616352201258</v>
      </c>
      <c r="E21" s="115">
        <v>6</v>
      </c>
      <c r="F21" s="114" t="s">
        <v>513</v>
      </c>
      <c r="G21" s="114">
        <v>9</v>
      </c>
      <c r="H21" s="114">
        <v>13</v>
      </c>
      <c r="I21" s="140">
        <v>11</v>
      </c>
      <c r="J21" s="115">
        <v>-5</v>
      </c>
      <c r="K21" s="116">
        <v>-45.454545454545453</v>
      </c>
    </row>
    <row r="22" spans="1:11" ht="14.1" customHeight="1" x14ac:dyDescent="0.2">
      <c r="A22" s="306">
        <v>22</v>
      </c>
      <c r="B22" s="307" t="s">
        <v>239</v>
      </c>
      <c r="C22" s="308"/>
      <c r="D22" s="113">
        <v>1.0901467505241089</v>
      </c>
      <c r="E22" s="115">
        <v>52</v>
      </c>
      <c r="F22" s="114">
        <v>38</v>
      </c>
      <c r="G22" s="114">
        <v>62</v>
      </c>
      <c r="H22" s="114">
        <v>43</v>
      </c>
      <c r="I22" s="140">
        <v>48</v>
      </c>
      <c r="J22" s="115">
        <v>4</v>
      </c>
      <c r="K22" s="116">
        <v>8.3333333333333339</v>
      </c>
    </row>
    <row r="23" spans="1:11" ht="14.1" customHeight="1" x14ac:dyDescent="0.2">
      <c r="A23" s="306">
        <v>23</v>
      </c>
      <c r="B23" s="307" t="s">
        <v>240</v>
      </c>
      <c r="C23" s="308"/>
      <c r="D23" s="113">
        <v>0.29350104821802936</v>
      </c>
      <c r="E23" s="115">
        <v>14</v>
      </c>
      <c r="F23" s="114">
        <v>17</v>
      </c>
      <c r="G23" s="114">
        <v>23</v>
      </c>
      <c r="H23" s="114">
        <v>16</v>
      </c>
      <c r="I23" s="140">
        <v>16</v>
      </c>
      <c r="J23" s="115">
        <v>-2</v>
      </c>
      <c r="K23" s="116">
        <v>-12.5</v>
      </c>
    </row>
    <row r="24" spans="1:11" ht="14.1" customHeight="1" x14ac:dyDescent="0.2">
      <c r="A24" s="306">
        <v>24</v>
      </c>
      <c r="B24" s="307" t="s">
        <v>241</v>
      </c>
      <c r="C24" s="308"/>
      <c r="D24" s="113">
        <v>17.526205450733752</v>
      </c>
      <c r="E24" s="115">
        <v>836</v>
      </c>
      <c r="F24" s="114">
        <v>583</v>
      </c>
      <c r="G24" s="114">
        <v>826</v>
      </c>
      <c r="H24" s="114">
        <v>642</v>
      </c>
      <c r="I24" s="140">
        <v>862</v>
      </c>
      <c r="J24" s="115">
        <v>-26</v>
      </c>
      <c r="K24" s="116">
        <v>-3.0162412993039442</v>
      </c>
    </row>
    <row r="25" spans="1:11" ht="14.1" customHeight="1" x14ac:dyDescent="0.2">
      <c r="A25" s="306">
        <v>25</v>
      </c>
      <c r="B25" s="307" t="s">
        <v>242</v>
      </c>
      <c r="C25" s="308"/>
      <c r="D25" s="113">
        <v>10.524109014675052</v>
      </c>
      <c r="E25" s="115">
        <v>502</v>
      </c>
      <c r="F25" s="114">
        <v>406</v>
      </c>
      <c r="G25" s="114">
        <v>433</v>
      </c>
      <c r="H25" s="114">
        <v>338</v>
      </c>
      <c r="I25" s="140">
        <v>417</v>
      </c>
      <c r="J25" s="115">
        <v>85</v>
      </c>
      <c r="K25" s="116">
        <v>20.38369304556355</v>
      </c>
    </row>
    <row r="26" spans="1:11" ht="14.1" customHeight="1" x14ac:dyDescent="0.2">
      <c r="A26" s="306">
        <v>26</v>
      </c>
      <c r="B26" s="307" t="s">
        <v>243</v>
      </c>
      <c r="C26" s="308"/>
      <c r="D26" s="113">
        <v>4.9895178197064993</v>
      </c>
      <c r="E26" s="115">
        <v>238</v>
      </c>
      <c r="F26" s="114">
        <v>126</v>
      </c>
      <c r="G26" s="114">
        <v>164</v>
      </c>
      <c r="H26" s="114">
        <v>137</v>
      </c>
      <c r="I26" s="140">
        <v>203</v>
      </c>
      <c r="J26" s="115">
        <v>35</v>
      </c>
      <c r="K26" s="116">
        <v>17.241379310344829</v>
      </c>
    </row>
    <row r="27" spans="1:11" ht="14.1" customHeight="1" x14ac:dyDescent="0.2">
      <c r="A27" s="306">
        <v>27</v>
      </c>
      <c r="B27" s="307" t="s">
        <v>244</v>
      </c>
      <c r="C27" s="308"/>
      <c r="D27" s="113">
        <v>4.3186582809224321</v>
      </c>
      <c r="E27" s="115">
        <v>206</v>
      </c>
      <c r="F27" s="114">
        <v>284</v>
      </c>
      <c r="G27" s="114">
        <v>170</v>
      </c>
      <c r="H27" s="114">
        <v>149</v>
      </c>
      <c r="I27" s="140">
        <v>173</v>
      </c>
      <c r="J27" s="115">
        <v>33</v>
      </c>
      <c r="K27" s="116">
        <v>19.075144508670519</v>
      </c>
    </row>
    <row r="28" spans="1:11" ht="14.1" customHeight="1" x14ac:dyDescent="0.2">
      <c r="A28" s="306">
        <v>28</v>
      </c>
      <c r="B28" s="307" t="s">
        <v>245</v>
      </c>
      <c r="C28" s="308"/>
      <c r="D28" s="113">
        <v>0.83857442348008382</v>
      </c>
      <c r="E28" s="115">
        <v>40</v>
      </c>
      <c r="F28" s="114">
        <v>30</v>
      </c>
      <c r="G28" s="114">
        <v>45</v>
      </c>
      <c r="H28" s="114">
        <v>40</v>
      </c>
      <c r="I28" s="140">
        <v>22</v>
      </c>
      <c r="J28" s="115">
        <v>18</v>
      </c>
      <c r="K28" s="116">
        <v>81.818181818181813</v>
      </c>
    </row>
    <row r="29" spans="1:11" ht="14.1" customHeight="1" x14ac:dyDescent="0.2">
      <c r="A29" s="306">
        <v>29</v>
      </c>
      <c r="B29" s="307" t="s">
        <v>246</v>
      </c>
      <c r="C29" s="308"/>
      <c r="D29" s="113">
        <v>3.5849056603773586</v>
      </c>
      <c r="E29" s="115">
        <v>171</v>
      </c>
      <c r="F29" s="114">
        <v>90</v>
      </c>
      <c r="G29" s="114">
        <v>142</v>
      </c>
      <c r="H29" s="114">
        <v>72</v>
      </c>
      <c r="I29" s="140">
        <v>158</v>
      </c>
      <c r="J29" s="115">
        <v>13</v>
      </c>
      <c r="K29" s="116">
        <v>8.2278481012658222</v>
      </c>
    </row>
    <row r="30" spans="1:11" ht="14.1" customHeight="1" x14ac:dyDescent="0.2">
      <c r="A30" s="306" t="s">
        <v>247</v>
      </c>
      <c r="B30" s="307" t="s">
        <v>248</v>
      </c>
      <c r="C30" s="308"/>
      <c r="D30" s="113">
        <v>2.4947589098532497</v>
      </c>
      <c r="E30" s="115">
        <v>119</v>
      </c>
      <c r="F30" s="114">
        <v>39</v>
      </c>
      <c r="G30" s="114">
        <v>55</v>
      </c>
      <c r="H30" s="114" t="s">
        <v>513</v>
      </c>
      <c r="I30" s="140">
        <v>106</v>
      </c>
      <c r="J30" s="115">
        <v>13</v>
      </c>
      <c r="K30" s="116">
        <v>12.264150943396226</v>
      </c>
    </row>
    <row r="31" spans="1:11" ht="14.1" customHeight="1" x14ac:dyDescent="0.2">
      <c r="A31" s="306" t="s">
        <v>249</v>
      </c>
      <c r="B31" s="307" t="s">
        <v>250</v>
      </c>
      <c r="C31" s="308"/>
      <c r="D31" s="113">
        <v>1.0272536687631026</v>
      </c>
      <c r="E31" s="115">
        <v>49</v>
      </c>
      <c r="F31" s="114">
        <v>51</v>
      </c>
      <c r="G31" s="114">
        <v>84</v>
      </c>
      <c r="H31" s="114">
        <v>55</v>
      </c>
      <c r="I31" s="140" t="s">
        <v>513</v>
      </c>
      <c r="J31" s="115" t="s">
        <v>513</v>
      </c>
      <c r="K31" s="116" t="s">
        <v>513</v>
      </c>
    </row>
    <row r="32" spans="1:11" ht="14.1" customHeight="1" x14ac:dyDescent="0.2">
      <c r="A32" s="306">
        <v>31</v>
      </c>
      <c r="B32" s="307" t="s">
        <v>251</v>
      </c>
      <c r="C32" s="308"/>
      <c r="D32" s="113">
        <v>0.37735849056603776</v>
      </c>
      <c r="E32" s="115">
        <v>18</v>
      </c>
      <c r="F32" s="114">
        <v>19</v>
      </c>
      <c r="G32" s="114">
        <v>21</v>
      </c>
      <c r="H32" s="114">
        <v>11</v>
      </c>
      <c r="I32" s="140">
        <v>14</v>
      </c>
      <c r="J32" s="115">
        <v>4</v>
      </c>
      <c r="K32" s="116">
        <v>28.571428571428573</v>
      </c>
    </row>
    <row r="33" spans="1:11" ht="14.1" customHeight="1" x14ac:dyDescent="0.2">
      <c r="A33" s="306">
        <v>32</v>
      </c>
      <c r="B33" s="307" t="s">
        <v>252</v>
      </c>
      <c r="C33" s="308"/>
      <c r="D33" s="113">
        <v>2.0545073375262053</v>
      </c>
      <c r="E33" s="115">
        <v>98</v>
      </c>
      <c r="F33" s="114">
        <v>105</v>
      </c>
      <c r="G33" s="114">
        <v>111</v>
      </c>
      <c r="H33" s="114">
        <v>96</v>
      </c>
      <c r="I33" s="140">
        <v>89</v>
      </c>
      <c r="J33" s="115">
        <v>9</v>
      </c>
      <c r="K33" s="116">
        <v>10.112359550561798</v>
      </c>
    </row>
    <row r="34" spans="1:11" ht="14.1" customHeight="1" x14ac:dyDescent="0.2">
      <c r="A34" s="306">
        <v>33</v>
      </c>
      <c r="B34" s="307" t="s">
        <v>253</v>
      </c>
      <c r="C34" s="308"/>
      <c r="D34" s="113">
        <v>1.7190775681341719</v>
      </c>
      <c r="E34" s="115">
        <v>82</v>
      </c>
      <c r="F34" s="114">
        <v>49</v>
      </c>
      <c r="G34" s="114">
        <v>78</v>
      </c>
      <c r="H34" s="114">
        <v>87</v>
      </c>
      <c r="I34" s="140">
        <v>105</v>
      </c>
      <c r="J34" s="115">
        <v>-23</v>
      </c>
      <c r="K34" s="116">
        <v>-21.904761904761905</v>
      </c>
    </row>
    <row r="35" spans="1:11" ht="14.1" customHeight="1" x14ac:dyDescent="0.2">
      <c r="A35" s="306">
        <v>34</v>
      </c>
      <c r="B35" s="307" t="s">
        <v>254</v>
      </c>
      <c r="C35" s="308"/>
      <c r="D35" s="113">
        <v>1.0482180293501049</v>
      </c>
      <c r="E35" s="115">
        <v>50</v>
      </c>
      <c r="F35" s="114">
        <v>40</v>
      </c>
      <c r="G35" s="114">
        <v>40</v>
      </c>
      <c r="H35" s="114">
        <v>34</v>
      </c>
      <c r="I35" s="140">
        <v>55</v>
      </c>
      <c r="J35" s="115">
        <v>-5</v>
      </c>
      <c r="K35" s="116">
        <v>-9.0909090909090917</v>
      </c>
    </row>
    <row r="36" spans="1:11" ht="14.1" customHeight="1" x14ac:dyDescent="0.2">
      <c r="A36" s="306">
        <v>41</v>
      </c>
      <c r="B36" s="307" t="s">
        <v>255</v>
      </c>
      <c r="C36" s="308"/>
      <c r="D36" s="113">
        <v>0.37735849056603776</v>
      </c>
      <c r="E36" s="115">
        <v>18</v>
      </c>
      <c r="F36" s="114">
        <v>11</v>
      </c>
      <c r="G36" s="114">
        <v>11</v>
      </c>
      <c r="H36" s="114">
        <v>3</v>
      </c>
      <c r="I36" s="140">
        <v>16</v>
      </c>
      <c r="J36" s="115">
        <v>2</v>
      </c>
      <c r="K36" s="116">
        <v>12.5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0.7337526205450734</v>
      </c>
      <c r="E38" s="115">
        <v>35</v>
      </c>
      <c r="F38" s="114">
        <v>64</v>
      </c>
      <c r="G38" s="114">
        <v>81</v>
      </c>
      <c r="H38" s="114">
        <v>40</v>
      </c>
      <c r="I38" s="140">
        <v>45</v>
      </c>
      <c r="J38" s="115">
        <v>-10</v>
      </c>
      <c r="K38" s="116">
        <v>-22.222222222222221</v>
      </c>
    </row>
    <row r="39" spans="1:11" ht="14.1" customHeight="1" x14ac:dyDescent="0.2">
      <c r="A39" s="306">
        <v>51</v>
      </c>
      <c r="B39" s="307" t="s">
        <v>258</v>
      </c>
      <c r="C39" s="308"/>
      <c r="D39" s="113">
        <v>6.10062893081761</v>
      </c>
      <c r="E39" s="115">
        <v>291</v>
      </c>
      <c r="F39" s="114">
        <v>291</v>
      </c>
      <c r="G39" s="114">
        <v>347</v>
      </c>
      <c r="H39" s="114">
        <v>253</v>
      </c>
      <c r="I39" s="140">
        <v>292</v>
      </c>
      <c r="J39" s="115">
        <v>-1</v>
      </c>
      <c r="K39" s="116">
        <v>-0.34246575342465752</v>
      </c>
    </row>
    <row r="40" spans="1:11" ht="14.1" customHeight="1" x14ac:dyDescent="0.2">
      <c r="A40" s="306" t="s">
        <v>259</v>
      </c>
      <c r="B40" s="307" t="s">
        <v>260</v>
      </c>
      <c r="C40" s="308"/>
      <c r="D40" s="113">
        <v>5.6603773584905657</v>
      </c>
      <c r="E40" s="115">
        <v>270</v>
      </c>
      <c r="F40" s="114">
        <v>268</v>
      </c>
      <c r="G40" s="114">
        <v>316</v>
      </c>
      <c r="H40" s="114">
        <v>234</v>
      </c>
      <c r="I40" s="140">
        <v>272</v>
      </c>
      <c r="J40" s="115">
        <v>-2</v>
      </c>
      <c r="K40" s="116">
        <v>-0.73529411764705888</v>
      </c>
    </row>
    <row r="41" spans="1:11" ht="14.1" customHeight="1" x14ac:dyDescent="0.2">
      <c r="A41" s="306"/>
      <c r="B41" s="307" t="s">
        <v>261</v>
      </c>
      <c r="C41" s="308"/>
      <c r="D41" s="113">
        <v>4.3605870020964357</v>
      </c>
      <c r="E41" s="115">
        <v>208</v>
      </c>
      <c r="F41" s="114">
        <v>214</v>
      </c>
      <c r="G41" s="114">
        <v>257</v>
      </c>
      <c r="H41" s="114">
        <v>184</v>
      </c>
      <c r="I41" s="140">
        <v>203</v>
      </c>
      <c r="J41" s="115">
        <v>5</v>
      </c>
      <c r="K41" s="116">
        <v>2.4630541871921183</v>
      </c>
    </row>
    <row r="42" spans="1:11" ht="14.1" customHeight="1" x14ac:dyDescent="0.2">
      <c r="A42" s="306">
        <v>52</v>
      </c>
      <c r="B42" s="307" t="s">
        <v>262</v>
      </c>
      <c r="C42" s="308"/>
      <c r="D42" s="113">
        <v>4.1299790356394128</v>
      </c>
      <c r="E42" s="115">
        <v>197</v>
      </c>
      <c r="F42" s="114">
        <v>219</v>
      </c>
      <c r="G42" s="114">
        <v>172</v>
      </c>
      <c r="H42" s="114">
        <v>185</v>
      </c>
      <c r="I42" s="140">
        <v>197</v>
      </c>
      <c r="J42" s="115">
        <v>0</v>
      </c>
      <c r="K42" s="116">
        <v>0</v>
      </c>
    </row>
    <row r="43" spans="1:11" ht="14.1" customHeight="1" x14ac:dyDescent="0.2">
      <c r="A43" s="306" t="s">
        <v>263</v>
      </c>
      <c r="B43" s="307" t="s">
        <v>264</v>
      </c>
      <c r="C43" s="308"/>
      <c r="D43" s="113">
        <v>3.7316561844863734</v>
      </c>
      <c r="E43" s="115">
        <v>178</v>
      </c>
      <c r="F43" s="114">
        <v>203</v>
      </c>
      <c r="G43" s="114">
        <v>158</v>
      </c>
      <c r="H43" s="114">
        <v>168</v>
      </c>
      <c r="I43" s="140">
        <v>183</v>
      </c>
      <c r="J43" s="115">
        <v>-5</v>
      </c>
      <c r="K43" s="116">
        <v>-2.7322404371584699</v>
      </c>
    </row>
    <row r="44" spans="1:11" ht="14.1" customHeight="1" x14ac:dyDescent="0.2">
      <c r="A44" s="306">
        <v>53</v>
      </c>
      <c r="B44" s="307" t="s">
        <v>265</v>
      </c>
      <c r="C44" s="308"/>
      <c r="D44" s="113">
        <v>0.39832285115303984</v>
      </c>
      <c r="E44" s="115">
        <v>19</v>
      </c>
      <c r="F44" s="114">
        <v>21</v>
      </c>
      <c r="G44" s="114">
        <v>22</v>
      </c>
      <c r="H44" s="114">
        <v>19</v>
      </c>
      <c r="I44" s="140">
        <v>30</v>
      </c>
      <c r="J44" s="115">
        <v>-11</v>
      </c>
      <c r="K44" s="116">
        <v>-36.666666666666664</v>
      </c>
    </row>
    <row r="45" spans="1:11" ht="14.1" customHeight="1" x14ac:dyDescent="0.2">
      <c r="A45" s="306" t="s">
        <v>266</v>
      </c>
      <c r="B45" s="307" t="s">
        <v>267</v>
      </c>
      <c r="C45" s="308"/>
      <c r="D45" s="113">
        <v>0.35639412997903563</v>
      </c>
      <c r="E45" s="115">
        <v>17</v>
      </c>
      <c r="F45" s="114">
        <v>21</v>
      </c>
      <c r="G45" s="114">
        <v>21</v>
      </c>
      <c r="H45" s="114">
        <v>18</v>
      </c>
      <c r="I45" s="140">
        <v>30</v>
      </c>
      <c r="J45" s="115">
        <v>-13</v>
      </c>
      <c r="K45" s="116">
        <v>-43.333333333333336</v>
      </c>
    </row>
    <row r="46" spans="1:11" ht="14.1" customHeight="1" x14ac:dyDescent="0.2">
      <c r="A46" s="306">
        <v>54</v>
      </c>
      <c r="B46" s="307" t="s">
        <v>268</v>
      </c>
      <c r="C46" s="308"/>
      <c r="D46" s="113">
        <v>2.2222222222222223</v>
      </c>
      <c r="E46" s="115">
        <v>106</v>
      </c>
      <c r="F46" s="114">
        <v>87</v>
      </c>
      <c r="G46" s="114">
        <v>112</v>
      </c>
      <c r="H46" s="114">
        <v>65</v>
      </c>
      <c r="I46" s="140">
        <v>106</v>
      </c>
      <c r="J46" s="115">
        <v>0</v>
      </c>
      <c r="K46" s="116">
        <v>0</v>
      </c>
    </row>
    <row r="47" spans="1:11" ht="14.1" customHeight="1" x14ac:dyDescent="0.2">
      <c r="A47" s="306">
        <v>61</v>
      </c>
      <c r="B47" s="307" t="s">
        <v>269</v>
      </c>
      <c r="C47" s="308"/>
      <c r="D47" s="113">
        <v>5.7651991614255769</v>
      </c>
      <c r="E47" s="115">
        <v>275</v>
      </c>
      <c r="F47" s="114">
        <v>82</v>
      </c>
      <c r="G47" s="114">
        <v>107</v>
      </c>
      <c r="H47" s="114">
        <v>94</v>
      </c>
      <c r="I47" s="140">
        <v>135</v>
      </c>
      <c r="J47" s="115">
        <v>140</v>
      </c>
      <c r="K47" s="116">
        <v>103.70370370370371</v>
      </c>
    </row>
    <row r="48" spans="1:11" ht="14.1" customHeight="1" x14ac:dyDescent="0.2">
      <c r="A48" s="306">
        <v>62</v>
      </c>
      <c r="B48" s="307" t="s">
        <v>270</v>
      </c>
      <c r="C48" s="308"/>
      <c r="D48" s="113">
        <v>5.932914046121593</v>
      </c>
      <c r="E48" s="115">
        <v>283</v>
      </c>
      <c r="F48" s="114">
        <v>285</v>
      </c>
      <c r="G48" s="114">
        <v>354</v>
      </c>
      <c r="H48" s="114">
        <v>269</v>
      </c>
      <c r="I48" s="140">
        <v>267</v>
      </c>
      <c r="J48" s="115">
        <v>16</v>
      </c>
      <c r="K48" s="116">
        <v>5.9925093632958806</v>
      </c>
    </row>
    <row r="49" spans="1:11" ht="14.1" customHeight="1" x14ac:dyDescent="0.2">
      <c r="A49" s="306">
        <v>63</v>
      </c>
      <c r="B49" s="307" t="s">
        <v>271</v>
      </c>
      <c r="C49" s="308"/>
      <c r="D49" s="113">
        <v>1.5094339622641511</v>
      </c>
      <c r="E49" s="115">
        <v>72</v>
      </c>
      <c r="F49" s="114">
        <v>98</v>
      </c>
      <c r="G49" s="114">
        <v>97</v>
      </c>
      <c r="H49" s="114">
        <v>69</v>
      </c>
      <c r="I49" s="140">
        <v>86</v>
      </c>
      <c r="J49" s="115">
        <v>-14</v>
      </c>
      <c r="K49" s="116">
        <v>-16.279069767441861</v>
      </c>
    </row>
    <row r="50" spans="1:11" ht="14.1" customHeight="1" x14ac:dyDescent="0.2">
      <c r="A50" s="306" t="s">
        <v>272</v>
      </c>
      <c r="B50" s="307" t="s">
        <v>273</v>
      </c>
      <c r="C50" s="308"/>
      <c r="D50" s="113">
        <v>0.27253668763102723</v>
      </c>
      <c r="E50" s="115">
        <v>13</v>
      </c>
      <c r="F50" s="114">
        <v>9</v>
      </c>
      <c r="G50" s="114">
        <v>13</v>
      </c>
      <c r="H50" s="114">
        <v>7</v>
      </c>
      <c r="I50" s="140">
        <v>13</v>
      </c>
      <c r="J50" s="115">
        <v>0</v>
      </c>
      <c r="K50" s="116">
        <v>0</v>
      </c>
    </row>
    <row r="51" spans="1:11" ht="14.1" customHeight="1" x14ac:dyDescent="0.2">
      <c r="A51" s="306" t="s">
        <v>274</v>
      </c>
      <c r="B51" s="307" t="s">
        <v>275</v>
      </c>
      <c r="C51" s="308"/>
      <c r="D51" s="113">
        <v>1.1111111111111112</v>
      </c>
      <c r="E51" s="115">
        <v>53</v>
      </c>
      <c r="F51" s="114">
        <v>80</v>
      </c>
      <c r="G51" s="114">
        <v>76</v>
      </c>
      <c r="H51" s="114">
        <v>57</v>
      </c>
      <c r="I51" s="140">
        <v>68</v>
      </c>
      <c r="J51" s="115">
        <v>-15</v>
      </c>
      <c r="K51" s="116">
        <v>-22.058823529411764</v>
      </c>
    </row>
    <row r="52" spans="1:11" ht="14.1" customHeight="1" x14ac:dyDescent="0.2">
      <c r="A52" s="306">
        <v>71</v>
      </c>
      <c r="B52" s="307" t="s">
        <v>276</v>
      </c>
      <c r="C52" s="308"/>
      <c r="D52" s="113">
        <v>8.5953878406708597</v>
      </c>
      <c r="E52" s="115">
        <v>410</v>
      </c>
      <c r="F52" s="114">
        <v>322</v>
      </c>
      <c r="G52" s="114">
        <v>436</v>
      </c>
      <c r="H52" s="114">
        <v>291</v>
      </c>
      <c r="I52" s="140">
        <v>357</v>
      </c>
      <c r="J52" s="115">
        <v>53</v>
      </c>
      <c r="K52" s="116">
        <v>14.845938375350141</v>
      </c>
    </row>
    <row r="53" spans="1:11" ht="14.1" customHeight="1" x14ac:dyDescent="0.2">
      <c r="A53" s="306" t="s">
        <v>277</v>
      </c>
      <c r="B53" s="307" t="s">
        <v>278</v>
      </c>
      <c r="C53" s="308"/>
      <c r="D53" s="113">
        <v>4.1928721174004195</v>
      </c>
      <c r="E53" s="115">
        <v>200</v>
      </c>
      <c r="F53" s="114">
        <v>149</v>
      </c>
      <c r="G53" s="114">
        <v>235</v>
      </c>
      <c r="H53" s="114">
        <v>115</v>
      </c>
      <c r="I53" s="140">
        <v>166</v>
      </c>
      <c r="J53" s="115">
        <v>34</v>
      </c>
      <c r="K53" s="116">
        <v>20.481927710843372</v>
      </c>
    </row>
    <row r="54" spans="1:11" ht="14.1" customHeight="1" x14ac:dyDescent="0.2">
      <c r="A54" s="306" t="s">
        <v>279</v>
      </c>
      <c r="B54" s="307" t="s">
        <v>280</v>
      </c>
      <c r="C54" s="308"/>
      <c r="D54" s="113">
        <v>3.6687631027253671</v>
      </c>
      <c r="E54" s="115">
        <v>175</v>
      </c>
      <c r="F54" s="114">
        <v>146</v>
      </c>
      <c r="G54" s="114">
        <v>184</v>
      </c>
      <c r="H54" s="114">
        <v>151</v>
      </c>
      <c r="I54" s="140">
        <v>160</v>
      </c>
      <c r="J54" s="115">
        <v>15</v>
      </c>
      <c r="K54" s="116">
        <v>9.375</v>
      </c>
    </row>
    <row r="55" spans="1:11" ht="14.1" customHeight="1" x14ac:dyDescent="0.2">
      <c r="A55" s="306">
        <v>72</v>
      </c>
      <c r="B55" s="307" t="s">
        <v>281</v>
      </c>
      <c r="C55" s="308"/>
      <c r="D55" s="113">
        <v>1.8448637316561844</v>
      </c>
      <c r="E55" s="115">
        <v>88</v>
      </c>
      <c r="F55" s="114">
        <v>67</v>
      </c>
      <c r="G55" s="114">
        <v>88</v>
      </c>
      <c r="H55" s="114">
        <v>58</v>
      </c>
      <c r="I55" s="140">
        <v>80</v>
      </c>
      <c r="J55" s="115">
        <v>8</v>
      </c>
      <c r="K55" s="116">
        <v>10</v>
      </c>
    </row>
    <row r="56" spans="1:11" ht="14.1" customHeight="1" x14ac:dyDescent="0.2">
      <c r="A56" s="306" t="s">
        <v>282</v>
      </c>
      <c r="B56" s="307" t="s">
        <v>283</v>
      </c>
      <c r="C56" s="308"/>
      <c r="D56" s="113">
        <v>0.83857442348008382</v>
      </c>
      <c r="E56" s="115">
        <v>40</v>
      </c>
      <c r="F56" s="114">
        <v>39</v>
      </c>
      <c r="G56" s="114">
        <v>51</v>
      </c>
      <c r="H56" s="114">
        <v>23</v>
      </c>
      <c r="I56" s="140">
        <v>46</v>
      </c>
      <c r="J56" s="115">
        <v>-6</v>
      </c>
      <c r="K56" s="116">
        <v>-13.043478260869565</v>
      </c>
    </row>
    <row r="57" spans="1:11" ht="14.1" customHeight="1" x14ac:dyDescent="0.2">
      <c r="A57" s="306" t="s">
        <v>284</v>
      </c>
      <c r="B57" s="307" t="s">
        <v>285</v>
      </c>
      <c r="C57" s="308"/>
      <c r="D57" s="113">
        <v>0.83857442348008382</v>
      </c>
      <c r="E57" s="115">
        <v>40</v>
      </c>
      <c r="F57" s="114">
        <v>22</v>
      </c>
      <c r="G57" s="114">
        <v>22</v>
      </c>
      <c r="H57" s="114">
        <v>24</v>
      </c>
      <c r="I57" s="140">
        <v>23</v>
      </c>
      <c r="J57" s="115">
        <v>17</v>
      </c>
      <c r="K57" s="116">
        <v>73.913043478260875</v>
      </c>
    </row>
    <row r="58" spans="1:11" ht="14.1" customHeight="1" x14ac:dyDescent="0.2">
      <c r="A58" s="306">
        <v>73</v>
      </c>
      <c r="B58" s="307" t="s">
        <v>286</v>
      </c>
      <c r="C58" s="308"/>
      <c r="D58" s="113">
        <v>1.6771488469601676</v>
      </c>
      <c r="E58" s="115">
        <v>80</v>
      </c>
      <c r="F58" s="114">
        <v>34</v>
      </c>
      <c r="G58" s="114">
        <v>62</v>
      </c>
      <c r="H58" s="114">
        <v>56</v>
      </c>
      <c r="I58" s="140">
        <v>67</v>
      </c>
      <c r="J58" s="115">
        <v>13</v>
      </c>
      <c r="K58" s="116">
        <v>19.402985074626866</v>
      </c>
    </row>
    <row r="59" spans="1:11" ht="14.1" customHeight="1" x14ac:dyDescent="0.2">
      <c r="A59" s="306" t="s">
        <v>287</v>
      </c>
      <c r="B59" s="307" t="s">
        <v>288</v>
      </c>
      <c r="C59" s="308"/>
      <c r="D59" s="113">
        <v>1.4675052410901468</v>
      </c>
      <c r="E59" s="115">
        <v>70</v>
      </c>
      <c r="F59" s="114">
        <v>30</v>
      </c>
      <c r="G59" s="114">
        <v>54</v>
      </c>
      <c r="H59" s="114">
        <v>49</v>
      </c>
      <c r="I59" s="140">
        <v>57</v>
      </c>
      <c r="J59" s="115">
        <v>13</v>
      </c>
      <c r="K59" s="116">
        <v>22.807017543859651</v>
      </c>
    </row>
    <row r="60" spans="1:11" ht="14.1" customHeight="1" x14ac:dyDescent="0.2">
      <c r="A60" s="306">
        <v>81</v>
      </c>
      <c r="B60" s="307" t="s">
        <v>289</v>
      </c>
      <c r="C60" s="308"/>
      <c r="D60" s="113">
        <v>3.459119496855346</v>
      </c>
      <c r="E60" s="115">
        <v>165</v>
      </c>
      <c r="F60" s="114">
        <v>172</v>
      </c>
      <c r="G60" s="114">
        <v>171</v>
      </c>
      <c r="H60" s="114">
        <v>127</v>
      </c>
      <c r="I60" s="140">
        <v>149</v>
      </c>
      <c r="J60" s="115">
        <v>16</v>
      </c>
      <c r="K60" s="116">
        <v>10.738255033557047</v>
      </c>
    </row>
    <row r="61" spans="1:11" ht="14.1" customHeight="1" x14ac:dyDescent="0.2">
      <c r="A61" s="306" t="s">
        <v>290</v>
      </c>
      <c r="B61" s="307" t="s">
        <v>291</v>
      </c>
      <c r="C61" s="308"/>
      <c r="D61" s="113">
        <v>1.0691823899371069</v>
      </c>
      <c r="E61" s="115">
        <v>51</v>
      </c>
      <c r="F61" s="114">
        <v>54</v>
      </c>
      <c r="G61" s="114">
        <v>74</v>
      </c>
      <c r="H61" s="114">
        <v>46</v>
      </c>
      <c r="I61" s="140">
        <v>55</v>
      </c>
      <c r="J61" s="115">
        <v>-4</v>
      </c>
      <c r="K61" s="116">
        <v>-7.2727272727272725</v>
      </c>
    </row>
    <row r="62" spans="1:11" ht="14.1" customHeight="1" x14ac:dyDescent="0.2">
      <c r="A62" s="306" t="s">
        <v>292</v>
      </c>
      <c r="B62" s="307" t="s">
        <v>293</v>
      </c>
      <c r="C62" s="308"/>
      <c r="D62" s="113">
        <v>0.9853249475890985</v>
      </c>
      <c r="E62" s="115">
        <v>47</v>
      </c>
      <c r="F62" s="114">
        <v>78</v>
      </c>
      <c r="G62" s="114">
        <v>53</v>
      </c>
      <c r="H62" s="114">
        <v>37</v>
      </c>
      <c r="I62" s="140">
        <v>43</v>
      </c>
      <c r="J62" s="115">
        <v>4</v>
      </c>
      <c r="K62" s="116">
        <v>9.3023255813953494</v>
      </c>
    </row>
    <row r="63" spans="1:11" ht="14.1" customHeight="1" x14ac:dyDescent="0.2">
      <c r="A63" s="306"/>
      <c r="B63" s="307" t="s">
        <v>294</v>
      </c>
      <c r="C63" s="308"/>
      <c r="D63" s="113">
        <v>0.85953878406708595</v>
      </c>
      <c r="E63" s="115">
        <v>41</v>
      </c>
      <c r="F63" s="114">
        <v>60</v>
      </c>
      <c r="G63" s="114">
        <v>42</v>
      </c>
      <c r="H63" s="114">
        <v>29</v>
      </c>
      <c r="I63" s="140">
        <v>36</v>
      </c>
      <c r="J63" s="115">
        <v>5</v>
      </c>
      <c r="K63" s="116">
        <v>13.888888888888889</v>
      </c>
    </row>
    <row r="64" spans="1:11" ht="14.1" customHeight="1" x14ac:dyDescent="0.2">
      <c r="A64" s="306" t="s">
        <v>295</v>
      </c>
      <c r="B64" s="307" t="s">
        <v>296</v>
      </c>
      <c r="C64" s="308"/>
      <c r="D64" s="113">
        <v>0.62893081761006286</v>
      </c>
      <c r="E64" s="115">
        <v>30</v>
      </c>
      <c r="F64" s="114">
        <v>17</v>
      </c>
      <c r="G64" s="114">
        <v>18</v>
      </c>
      <c r="H64" s="114">
        <v>12</v>
      </c>
      <c r="I64" s="140">
        <v>17</v>
      </c>
      <c r="J64" s="115">
        <v>13</v>
      </c>
      <c r="K64" s="116">
        <v>76.470588235294116</v>
      </c>
    </row>
    <row r="65" spans="1:11" ht="14.1" customHeight="1" x14ac:dyDescent="0.2">
      <c r="A65" s="306" t="s">
        <v>297</v>
      </c>
      <c r="B65" s="307" t="s">
        <v>298</v>
      </c>
      <c r="C65" s="308"/>
      <c r="D65" s="113">
        <v>0.31446540880503143</v>
      </c>
      <c r="E65" s="115">
        <v>15</v>
      </c>
      <c r="F65" s="114">
        <v>7</v>
      </c>
      <c r="G65" s="114">
        <v>13</v>
      </c>
      <c r="H65" s="114">
        <v>19</v>
      </c>
      <c r="I65" s="140">
        <v>17</v>
      </c>
      <c r="J65" s="115">
        <v>-2</v>
      </c>
      <c r="K65" s="116">
        <v>-11.764705882352942</v>
      </c>
    </row>
    <row r="66" spans="1:11" ht="14.1" customHeight="1" x14ac:dyDescent="0.2">
      <c r="A66" s="306">
        <v>82</v>
      </c>
      <c r="B66" s="307" t="s">
        <v>299</v>
      </c>
      <c r="C66" s="308"/>
      <c r="D66" s="113">
        <v>1.8867924528301887</v>
      </c>
      <c r="E66" s="115">
        <v>90</v>
      </c>
      <c r="F66" s="114">
        <v>118</v>
      </c>
      <c r="G66" s="114">
        <v>111</v>
      </c>
      <c r="H66" s="114">
        <v>88</v>
      </c>
      <c r="I66" s="140">
        <v>109</v>
      </c>
      <c r="J66" s="115">
        <v>-19</v>
      </c>
      <c r="K66" s="116">
        <v>-17.431192660550458</v>
      </c>
    </row>
    <row r="67" spans="1:11" ht="14.1" customHeight="1" x14ac:dyDescent="0.2">
      <c r="A67" s="306" t="s">
        <v>300</v>
      </c>
      <c r="B67" s="307" t="s">
        <v>301</v>
      </c>
      <c r="C67" s="308"/>
      <c r="D67" s="113">
        <v>1.0272536687631026</v>
      </c>
      <c r="E67" s="115">
        <v>49</v>
      </c>
      <c r="F67" s="114">
        <v>85</v>
      </c>
      <c r="G67" s="114">
        <v>62</v>
      </c>
      <c r="H67" s="114">
        <v>44</v>
      </c>
      <c r="I67" s="140">
        <v>55</v>
      </c>
      <c r="J67" s="115">
        <v>-6</v>
      </c>
      <c r="K67" s="116">
        <v>-10.909090909090908</v>
      </c>
    </row>
    <row r="68" spans="1:11" ht="14.1" customHeight="1" x14ac:dyDescent="0.2">
      <c r="A68" s="306" t="s">
        <v>302</v>
      </c>
      <c r="B68" s="307" t="s">
        <v>303</v>
      </c>
      <c r="C68" s="308"/>
      <c r="D68" s="113">
        <v>0.37735849056603776</v>
      </c>
      <c r="E68" s="115">
        <v>18</v>
      </c>
      <c r="F68" s="114">
        <v>20</v>
      </c>
      <c r="G68" s="114">
        <v>26</v>
      </c>
      <c r="H68" s="114">
        <v>21</v>
      </c>
      <c r="I68" s="140">
        <v>29</v>
      </c>
      <c r="J68" s="115">
        <v>-11</v>
      </c>
      <c r="K68" s="116">
        <v>-37.931034482758619</v>
      </c>
    </row>
    <row r="69" spans="1:11" ht="14.1" customHeight="1" x14ac:dyDescent="0.2">
      <c r="A69" s="306">
        <v>83</v>
      </c>
      <c r="B69" s="307" t="s">
        <v>304</v>
      </c>
      <c r="C69" s="308"/>
      <c r="D69" s="113">
        <v>2.7044025157232703</v>
      </c>
      <c r="E69" s="115">
        <v>129</v>
      </c>
      <c r="F69" s="114">
        <v>123</v>
      </c>
      <c r="G69" s="114">
        <v>237</v>
      </c>
      <c r="H69" s="114">
        <v>98</v>
      </c>
      <c r="I69" s="140">
        <v>118</v>
      </c>
      <c r="J69" s="115">
        <v>11</v>
      </c>
      <c r="K69" s="116">
        <v>9.3220338983050848</v>
      </c>
    </row>
    <row r="70" spans="1:11" ht="14.1" customHeight="1" x14ac:dyDescent="0.2">
      <c r="A70" s="306" t="s">
        <v>305</v>
      </c>
      <c r="B70" s="307" t="s">
        <v>306</v>
      </c>
      <c r="C70" s="308"/>
      <c r="D70" s="113">
        <v>2.2431865828092241</v>
      </c>
      <c r="E70" s="115">
        <v>107</v>
      </c>
      <c r="F70" s="114">
        <v>106</v>
      </c>
      <c r="G70" s="114">
        <v>213</v>
      </c>
      <c r="H70" s="114">
        <v>77</v>
      </c>
      <c r="I70" s="140">
        <v>96</v>
      </c>
      <c r="J70" s="115">
        <v>11</v>
      </c>
      <c r="K70" s="116">
        <v>11.458333333333334</v>
      </c>
    </row>
    <row r="71" spans="1:11" ht="14.1" customHeight="1" x14ac:dyDescent="0.2">
      <c r="A71" s="306"/>
      <c r="B71" s="307" t="s">
        <v>307</v>
      </c>
      <c r="C71" s="308"/>
      <c r="D71" s="113">
        <v>1.2368972746331237</v>
      </c>
      <c r="E71" s="115">
        <v>59</v>
      </c>
      <c r="F71" s="114">
        <v>50</v>
      </c>
      <c r="G71" s="114">
        <v>144</v>
      </c>
      <c r="H71" s="114">
        <v>49</v>
      </c>
      <c r="I71" s="140">
        <v>54</v>
      </c>
      <c r="J71" s="115">
        <v>5</v>
      </c>
      <c r="K71" s="116">
        <v>9.2592592592592595</v>
      </c>
    </row>
    <row r="72" spans="1:11" ht="14.1" customHeight="1" x14ac:dyDescent="0.2">
      <c r="A72" s="306">
        <v>84</v>
      </c>
      <c r="B72" s="307" t="s">
        <v>308</v>
      </c>
      <c r="C72" s="308"/>
      <c r="D72" s="113">
        <v>0.85953878406708595</v>
      </c>
      <c r="E72" s="115">
        <v>41</v>
      </c>
      <c r="F72" s="114">
        <v>21</v>
      </c>
      <c r="G72" s="114">
        <v>147</v>
      </c>
      <c r="H72" s="114">
        <v>23</v>
      </c>
      <c r="I72" s="140">
        <v>24</v>
      </c>
      <c r="J72" s="115">
        <v>17</v>
      </c>
      <c r="K72" s="116">
        <v>70.833333333333329</v>
      </c>
    </row>
    <row r="73" spans="1:11" ht="14.1" customHeight="1" x14ac:dyDescent="0.2">
      <c r="A73" s="306" t="s">
        <v>309</v>
      </c>
      <c r="B73" s="307" t="s">
        <v>310</v>
      </c>
      <c r="C73" s="308"/>
      <c r="D73" s="113">
        <v>0.33542976939203356</v>
      </c>
      <c r="E73" s="115">
        <v>16</v>
      </c>
      <c r="F73" s="114">
        <v>4</v>
      </c>
      <c r="G73" s="114">
        <v>94</v>
      </c>
      <c r="H73" s="114">
        <v>3</v>
      </c>
      <c r="I73" s="140">
        <v>6</v>
      </c>
      <c r="J73" s="115">
        <v>10</v>
      </c>
      <c r="K73" s="116">
        <v>166.66666666666666</v>
      </c>
    </row>
    <row r="74" spans="1:11" ht="14.1" customHeight="1" x14ac:dyDescent="0.2">
      <c r="A74" s="306" t="s">
        <v>311</v>
      </c>
      <c r="B74" s="307" t="s">
        <v>312</v>
      </c>
      <c r="C74" s="308"/>
      <c r="D74" s="113">
        <v>8.385744234800839E-2</v>
      </c>
      <c r="E74" s="115">
        <v>4</v>
      </c>
      <c r="F74" s="114">
        <v>4</v>
      </c>
      <c r="G74" s="114">
        <v>17</v>
      </c>
      <c r="H74" s="114">
        <v>4</v>
      </c>
      <c r="I74" s="140">
        <v>4</v>
      </c>
      <c r="J74" s="115">
        <v>0</v>
      </c>
      <c r="K74" s="116">
        <v>0</v>
      </c>
    </row>
    <row r="75" spans="1:11" ht="14.1" customHeight="1" x14ac:dyDescent="0.2">
      <c r="A75" s="306" t="s">
        <v>313</v>
      </c>
      <c r="B75" s="307" t="s">
        <v>314</v>
      </c>
      <c r="C75" s="308"/>
      <c r="D75" s="113" t="s">
        <v>513</v>
      </c>
      <c r="E75" s="115" t="s">
        <v>513</v>
      </c>
      <c r="F75" s="114">
        <v>6</v>
      </c>
      <c r="G75" s="114" t="s">
        <v>513</v>
      </c>
      <c r="H75" s="114">
        <v>3</v>
      </c>
      <c r="I75" s="140">
        <v>3</v>
      </c>
      <c r="J75" s="115" t="s">
        <v>513</v>
      </c>
      <c r="K75" s="116" t="s">
        <v>513</v>
      </c>
    </row>
    <row r="76" spans="1:11" ht="14.1" customHeight="1" x14ac:dyDescent="0.2">
      <c r="A76" s="306">
        <v>91</v>
      </c>
      <c r="B76" s="307" t="s">
        <v>315</v>
      </c>
      <c r="C76" s="308"/>
      <c r="D76" s="113">
        <v>6.2893081761006289E-2</v>
      </c>
      <c r="E76" s="115">
        <v>3</v>
      </c>
      <c r="F76" s="114">
        <v>0</v>
      </c>
      <c r="G76" s="114" t="s">
        <v>513</v>
      </c>
      <c r="H76" s="114" t="s">
        <v>513</v>
      </c>
      <c r="I76" s="140" t="s">
        <v>513</v>
      </c>
      <c r="J76" s="115" t="s">
        <v>513</v>
      </c>
      <c r="K76" s="116" t="s">
        <v>513</v>
      </c>
    </row>
    <row r="77" spans="1:11" ht="14.1" customHeight="1" x14ac:dyDescent="0.2">
      <c r="A77" s="306">
        <v>92</v>
      </c>
      <c r="B77" s="307" t="s">
        <v>316</v>
      </c>
      <c r="C77" s="308"/>
      <c r="D77" s="113">
        <v>1.9916142557651992</v>
      </c>
      <c r="E77" s="115">
        <v>95</v>
      </c>
      <c r="F77" s="114">
        <v>20</v>
      </c>
      <c r="G77" s="114">
        <v>34</v>
      </c>
      <c r="H77" s="114">
        <v>30</v>
      </c>
      <c r="I77" s="140">
        <v>24</v>
      </c>
      <c r="J77" s="115">
        <v>71</v>
      </c>
      <c r="K77" s="116" t="s">
        <v>514</v>
      </c>
    </row>
    <row r="78" spans="1:11" ht="14.1" customHeight="1" x14ac:dyDescent="0.2">
      <c r="A78" s="306">
        <v>93</v>
      </c>
      <c r="B78" s="307" t="s">
        <v>317</v>
      </c>
      <c r="C78" s="308"/>
      <c r="D78" s="113">
        <v>0.12578616352201258</v>
      </c>
      <c r="E78" s="115">
        <v>6</v>
      </c>
      <c r="F78" s="114">
        <v>7</v>
      </c>
      <c r="G78" s="114">
        <v>3</v>
      </c>
      <c r="H78" s="114">
        <v>4</v>
      </c>
      <c r="I78" s="140">
        <v>7</v>
      </c>
      <c r="J78" s="115">
        <v>-1</v>
      </c>
      <c r="K78" s="116">
        <v>-14.285714285714286</v>
      </c>
    </row>
    <row r="79" spans="1:11" ht="14.1" customHeight="1" x14ac:dyDescent="0.2">
      <c r="A79" s="306">
        <v>94</v>
      </c>
      <c r="B79" s="307" t="s">
        <v>318</v>
      </c>
      <c r="C79" s="308"/>
      <c r="D79" s="113" t="s">
        <v>513</v>
      </c>
      <c r="E79" s="115" t="s">
        <v>513</v>
      </c>
      <c r="F79" s="114">
        <v>5</v>
      </c>
      <c r="G79" s="114">
        <v>4</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0.10482180293501048</v>
      </c>
      <c r="E81" s="143">
        <v>5</v>
      </c>
      <c r="F81" s="144">
        <v>6</v>
      </c>
      <c r="G81" s="144">
        <v>11</v>
      </c>
      <c r="H81" s="144">
        <v>12</v>
      </c>
      <c r="I81" s="145">
        <v>5</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52573</v>
      </c>
      <c r="C10" s="114">
        <v>30521</v>
      </c>
      <c r="D10" s="114">
        <v>22052</v>
      </c>
      <c r="E10" s="114">
        <v>44297</v>
      </c>
      <c r="F10" s="114">
        <v>7869</v>
      </c>
      <c r="G10" s="114">
        <v>7458</v>
      </c>
      <c r="H10" s="114">
        <v>13314</v>
      </c>
      <c r="I10" s="115">
        <v>13853</v>
      </c>
      <c r="J10" s="114">
        <v>8743</v>
      </c>
      <c r="K10" s="114">
        <v>5110</v>
      </c>
      <c r="L10" s="423">
        <v>3214</v>
      </c>
      <c r="M10" s="424">
        <v>3339</v>
      </c>
    </row>
    <row r="11" spans="1:13" ht="11.1" customHeight="1" x14ac:dyDescent="0.2">
      <c r="A11" s="422" t="s">
        <v>387</v>
      </c>
      <c r="B11" s="115">
        <v>53017</v>
      </c>
      <c r="C11" s="114">
        <v>30872</v>
      </c>
      <c r="D11" s="114">
        <v>22145</v>
      </c>
      <c r="E11" s="114">
        <v>44726</v>
      </c>
      <c r="F11" s="114">
        <v>7899</v>
      </c>
      <c r="G11" s="114">
        <v>7361</v>
      </c>
      <c r="H11" s="114">
        <v>13629</v>
      </c>
      <c r="I11" s="115">
        <v>14176</v>
      </c>
      <c r="J11" s="114">
        <v>8957</v>
      </c>
      <c r="K11" s="114">
        <v>5219</v>
      </c>
      <c r="L11" s="423">
        <v>2652</v>
      </c>
      <c r="M11" s="424">
        <v>2254</v>
      </c>
    </row>
    <row r="12" spans="1:13" ht="11.1" customHeight="1" x14ac:dyDescent="0.2">
      <c r="A12" s="422" t="s">
        <v>388</v>
      </c>
      <c r="B12" s="115">
        <v>54260</v>
      </c>
      <c r="C12" s="114">
        <v>31539</v>
      </c>
      <c r="D12" s="114">
        <v>22721</v>
      </c>
      <c r="E12" s="114">
        <v>45873</v>
      </c>
      <c r="F12" s="114">
        <v>7988</v>
      </c>
      <c r="G12" s="114">
        <v>7991</v>
      </c>
      <c r="H12" s="114">
        <v>13956</v>
      </c>
      <c r="I12" s="115">
        <v>14233</v>
      </c>
      <c r="J12" s="114">
        <v>8830</v>
      </c>
      <c r="K12" s="114">
        <v>5403</v>
      </c>
      <c r="L12" s="423">
        <v>4808</v>
      </c>
      <c r="M12" s="424">
        <v>3799</v>
      </c>
    </row>
    <row r="13" spans="1:13" s="110" customFormat="1" ht="11.1" customHeight="1" x14ac:dyDescent="0.2">
      <c r="A13" s="422" t="s">
        <v>389</v>
      </c>
      <c r="B13" s="115">
        <v>54170</v>
      </c>
      <c r="C13" s="114">
        <v>31533</v>
      </c>
      <c r="D13" s="114">
        <v>22637</v>
      </c>
      <c r="E13" s="114">
        <v>45754</v>
      </c>
      <c r="F13" s="114">
        <v>8026</v>
      </c>
      <c r="G13" s="114">
        <v>7641</v>
      </c>
      <c r="H13" s="114">
        <v>14135</v>
      </c>
      <c r="I13" s="115">
        <v>14434</v>
      </c>
      <c r="J13" s="114">
        <v>8964</v>
      </c>
      <c r="K13" s="114">
        <v>5470</v>
      </c>
      <c r="L13" s="423">
        <v>2833</v>
      </c>
      <c r="M13" s="424">
        <v>2985</v>
      </c>
    </row>
    <row r="14" spans="1:13" ht="15" customHeight="1" x14ac:dyDescent="0.2">
      <c r="A14" s="422" t="s">
        <v>390</v>
      </c>
      <c r="B14" s="115">
        <v>54545</v>
      </c>
      <c r="C14" s="114">
        <v>31794</v>
      </c>
      <c r="D14" s="114">
        <v>22751</v>
      </c>
      <c r="E14" s="114">
        <v>44822</v>
      </c>
      <c r="F14" s="114">
        <v>9401</v>
      </c>
      <c r="G14" s="114">
        <v>7484</v>
      </c>
      <c r="H14" s="114">
        <v>14361</v>
      </c>
      <c r="I14" s="115">
        <v>14379</v>
      </c>
      <c r="J14" s="114">
        <v>8863</v>
      </c>
      <c r="K14" s="114">
        <v>5516</v>
      </c>
      <c r="L14" s="423">
        <v>4031</v>
      </c>
      <c r="M14" s="424">
        <v>3659</v>
      </c>
    </row>
    <row r="15" spans="1:13" ht="11.1" customHeight="1" x14ac:dyDescent="0.2">
      <c r="A15" s="422" t="s">
        <v>387</v>
      </c>
      <c r="B15" s="115">
        <v>55255</v>
      </c>
      <c r="C15" s="114">
        <v>32285</v>
      </c>
      <c r="D15" s="114">
        <v>22970</v>
      </c>
      <c r="E15" s="114">
        <v>45240</v>
      </c>
      <c r="F15" s="114">
        <v>9723</v>
      </c>
      <c r="G15" s="114">
        <v>7459</v>
      </c>
      <c r="H15" s="114">
        <v>14708</v>
      </c>
      <c r="I15" s="115">
        <v>14578</v>
      </c>
      <c r="J15" s="114">
        <v>8946</v>
      </c>
      <c r="K15" s="114">
        <v>5632</v>
      </c>
      <c r="L15" s="423">
        <v>3285</v>
      </c>
      <c r="M15" s="424">
        <v>2638</v>
      </c>
    </row>
    <row r="16" spans="1:13" ht="11.1" customHeight="1" x14ac:dyDescent="0.2">
      <c r="A16" s="422" t="s">
        <v>388</v>
      </c>
      <c r="B16" s="115">
        <v>56537</v>
      </c>
      <c r="C16" s="114">
        <v>33045</v>
      </c>
      <c r="D16" s="114">
        <v>23492</v>
      </c>
      <c r="E16" s="114">
        <v>46554</v>
      </c>
      <c r="F16" s="114">
        <v>9849</v>
      </c>
      <c r="G16" s="114">
        <v>8080</v>
      </c>
      <c r="H16" s="114">
        <v>14997</v>
      </c>
      <c r="I16" s="115">
        <v>14698</v>
      </c>
      <c r="J16" s="114">
        <v>8888</v>
      </c>
      <c r="K16" s="114">
        <v>5810</v>
      </c>
      <c r="L16" s="423">
        <v>5413</v>
      </c>
      <c r="M16" s="424">
        <v>4393</v>
      </c>
    </row>
    <row r="17" spans="1:13" s="110" customFormat="1" ht="11.1" customHeight="1" x14ac:dyDescent="0.2">
      <c r="A17" s="422" t="s">
        <v>389</v>
      </c>
      <c r="B17" s="115">
        <v>56639</v>
      </c>
      <c r="C17" s="114">
        <v>33033</v>
      </c>
      <c r="D17" s="114">
        <v>23606</v>
      </c>
      <c r="E17" s="114">
        <v>46645</v>
      </c>
      <c r="F17" s="114">
        <v>9972</v>
      </c>
      <c r="G17" s="114">
        <v>7878</v>
      </c>
      <c r="H17" s="114">
        <v>15242</v>
      </c>
      <c r="I17" s="115">
        <v>14831</v>
      </c>
      <c r="J17" s="114">
        <v>9059</v>
      </c>
      <c r="K17" s="114">
        <v>5772</v>
      </c>
      <c r="L17" s="423">
        <v>3043</v>
      </c>
      <c r="M17" s="424">
        <v>3206</v>
      </c>
    </row>
    <row r="18" spans="1:13" ht="15" customHeight="1" x14ac:dyDescent="0.2">
      <c r="A18" s="422" t="s">
        <v>391</v>
      </c>
      <c r="B18" s="115">
        <v>56843</v>
      </c>
      <c r="C18" s="114">
        <v>33130</v>
      </c>
      <c r="D18" s="114">
        <v>23713</v>
      </c>
      <c r="E18" s="114">
        <v>46179</v>
      </c>
      <c r="F18" s="114">
        <v>10422</v>
      </c>
      <c r="G18" s="114">
        <v>7796</v>
      </c>
      <c r="H18" s="114">
        <v>15441</v>
      </c>
      <c r="I18" s="115">
        <v>14505</v>
      </c>
      <c r="J18" s="114">
        <v>8791</v>
      </c>
      <c r="K18" s="114">
        <v>5714</v>
      </c>
      <c r="L18" s="423">
        <v>4184</v>
      </c>
      <c r="M18" s="424">
        <v>4042</v>
      </c>
    </row>
    <row r="19" spans="1:13" ht="11.1" customHeight="1" x14ac:dyDescent="0.2">
      <c r="A19" s="422" t="s">
        <v>387</v>
      </c>
      <c r="B19" s="115">
        <v>56852</v>
      </c>
      <c r="C19" s="114">
        <v>33147</v>
      </c>
      <c r="D19" s="114">
        <v>23705</v>
      </c>
      <c r="E19" s="114">
        <v>46057</v>
      </c>
      <c r="F19" s="114">
        <v>10565</v>
      </c>
      <c r="G19" s="114">
        <v>7526</v>
      </c>
      <c r="H19" s="114">
        <v>15685</v>
      </c>
      <c r="I19" s="115">
        <v>14798</v>
      </c>
      <c r="J19" s="114">
        <v>8970</v>
      </c>
      <c r="K19" s="114">
        <v>5828</v>
      </c>
      <c r="L19" s="423">
        <v>2797</v>
      </c>
      <c r="M19" s="424">
        <v>2830</v>
      </c>
    </row>
    <row r="20" spans="1:13" ht="11.1" customHeight="1" x14ac:dyDescent="0.2">
      <c r="A20" s="422" t="s">
        <v>388</v>
      </c>
      <c r="B20" s="115">
        <v>57545</v>
      </c>
      <c r="C20" s="114">
        <v>33516</v>
      </c>
      <c r="D20" s="114">
        <v>24029</v>
      </c>
      <c r="E20" s="114">
        <v>46748</v>
      </c>
      <c r="F20" s="114">
        <v>10533</v>
      </c>
      <c r="G20" s="114">
        <v>8001</v>
      </c>
      <c r="H20" s="114">
        <v>15932</v>
      </c>
      <c r="I20" s="115">
        <v>14758</v>
      </c>
      <c r="J20" s="114">
        <v>8694</v>
      </c>
      <c r="K20" s="114">
        <v>6064</v>
      </c>
      <c r="L20" s="423">
        <v>4676</v>
      </c>
      <c r="M20" s="424">
        <v>4230</v>
      </c>
    </row>
    <row r="21" spans="1:13" s="110" customFormat="1" ht="11.1" customHeight="1" x14ac:dyDescent="0.2">
      <c r="A21" s="422" t="s">
        <v>389</v>
      </c>
      <c r="B21" s="115">
        <v>57440</v>
      </c>
      <c r="C21" s="114">
        <v>33393</v>
      </c>
      <c r="D21" s="114">
        <v>24047</v>
      </c>
      <c r="E21" s="114">
        <v>46880</v>
      </c>
      <c r="F21" s="114">
        <v>10553</v>
      </c>
      <c r="G21" s="114">
        <v>7863</v>
      </c>
      <c r="H21" s="114">
        <v>16133</v>
      </c>
      <c r="I21" s="115">
        <v>14918</v>
      </c>
      <c r="J21" s="114">
        <v>8801</v>
      </c>
      <c r="K21" s="114">
        <v>6117</v>
      </c>
      <c r="L21" s="423">
        <v>2474</v>
      </c>
      <c r="M21" s="424">
        <v>2806</v>
      </c>
    </row>
    <row r="22" spans="1:13" ht="15" customHeight="1" x14ac:dyDescent="0.2">
      <c r="A22" s="422" t="s">
        <v>392</v>
      </c>
      <c r="B22" s="115">
        <v>57354</v>
      </c>
      <c r="C22" s="114">
        <v>33210</v>
      </c>
      <c r="D22" s="114">
        <v>24144</v>
      </c>
      <c r="E22" s="114">
        <v>46776</v>
      </c>
      <c r="F22" s="114">
        <v>10520</v>
      </c>
      <c r="G22" s="114">
        <v>7575</v>
      </c>
      <c r="H22" s="114">
        <v>16384</v>
      </c>
      <c r="I22" s="115">
        <v>14864</v>
      </c>
      <c r="J22" s="114">
        <v>8828</v>
      </c>
      <c r="K22" s="114">
        <v>6036</v>
      </c>
      <c r="L22" s="423">
        <v>3421</v>
      </c>
      <c r="M22" s="424">
        <v>3508</v>
      </c>
    </row>
    <row r="23" spans="1:13" ht="11.1" customHeight="1" x14ac:dyDescent="0.2">
      <c r="A23" s="422" t="s">
        <v>387</v>
      </c>
      <c r="B23" s="115">
        <v>57618</v>
      </c>
      <c r="C23" s="114">
        <v>33443</v>
      </c>
      <c r="D23" s="114">
        <v>24175</v>
      </c>
      <c r="E23" s="114">
        <v>46949</v>
      </c>
      <c r="F23" s="114">
        <v>10595</v>
      </c>
      <c r="G23" s="114">
        <v>7405</v>
      </c>
      <c r="H23" s="114">
        <v>16713</v>
      </c>
      <c r="I23" s="115">
        <v>15004</v>
      </c>
      <c r="J23" s="114">
        <v>8908</v>
      </c>
      <c r="K23" s="114">
        <v>6096</v>
      </c>
      <c r="L23" s="423">
        <v>2741</v>
      </c>
      <c r="M23" s="424">
        <v>2514</v>
      </c>
    </row>
    <row r="24" spans="1:13" ht="11.1" customHeight="1" x14ac:dyDescent="0.2">
      <c r="A24" s="422" t="s">
        <v>388</v>
      </c>
      <c r="B24" s="115">
        <v>58806</v>
      </c>
      <c r="C24" s="114">
        <v>34103</v>
      </c>
      <c r="D24" s="114">
        <v>24703</v>
      </c>
      <c r="E24" s="114">
        <v>47828</v>
      </c>
      <c r="F24" s="114">
        <v>10601</v>
      </c>
      <c r="G24" s="114">
        <v>8076</v>
      </c>
      <c r="H24" s="114">
        <v>17006</v>
      </c>
      <c r="I24" s="115">
        <v>15028</v>
      </c>
      <c r="J24" s="114">
        <v>8735</v>
      </c>
      <c r="K24" s="114">
        <v>6293</v>
      </c>
      <c r="L24" s="423">
        <v>4948</v>
      </c>
      <c r="M24" s="424">
        <v>3922</v>
      </c>
    </row>
    <row r="25" spans="1:13" s="110" customFormat="1" ht="11.1" customHeight="1" x14ac:dyDescent="0.2">
      <c r="A25" s="422" t="s">
        <v>389</v>
      </c>
      <c r="B25" s="115">
        <v>58827</v>
      </c>
      <c r="C25" s="114">
        <v>34108</v>
      </c>
      <c r="D25" s="114">
        <v>24719</v>
      </c>
      <c r="E25" s="114">
        <v>47800</v>
      </c>
      <c r="F25" s="114">
        <v>10649</v>
      </c>
      <c r="G25" s="114">
        <v>7949</v>
      </c>
      <c r="H25" s="114">
        <v>17184</v>
      </c>
      <c r="I25" s="115">
        <v>15250</v>
      </c>
      <c r="J25" s="114">
        <v>8963</v>
      </c>
      <c r="K25" s="114">
        <v>6287</v>
      </c>
      <c r="L25" s="423">
        <v>2902</v>
      </c>
      <c r="M25" s="424">
        <v>2922</v>
      </c>
    </row>
    <row r="26" spans="1:13" ht="15" customHeight="1" x14ac:dyDescent="0.2">
      <c r="A26" s="422" t="s">
        <v>393</v>
      </c>
      <c r="B26" s="115">
        <v>59318</v>
      </c>
      <c r="C26" s="114">
        <v>34389</v>
      </c>
      <c r="D26" s="114">
        <v>24929</v>
      </c>
      <c r="E26" s="114">
        <v>48166</v>
      </c>
      <c r="F26" s="114">
        <v>10776</v>
      </c>
      <c r="G26" s="114">
        <v>7722</v>
      </c>
      <c r="H26" s="114">
        <v>17601</v>
      </c>
      <c r="I26" s="115">
        <v>15017</v>
      </c>
      <c r="J26" s="114">
        <v>8873</v>
      </c>
      <c r="K26" s="114">
        <v>6144</v>
      </c>
      <c r="L26" s="423">
        <v>3982</v>
      </c>
      <c r="M26" s="424">
        <v>3926</v>
      </c>
    </row>
    <row r="27" spans="1:13" ht="11.1" customHeight="1" x14ac:dyDescent="0.2">
      <c r="A27" s="422" t="s">
        <v>387</v>
      </c>
      <c r="B27" s="115">
        <v>59662</v>
      </c>
      <c r="C27" s="114">
        <v>34605</v>
      </c>
      <c r="D27" s="114">
        <v>25057</v>
      </c>
      <c r="E27" s="114">
        <v>48343</v>
      </c>
      <c r="F27" s="114">
        <v>10948</v>
      </c>
      <c r="G27" s="114">
        <v>7552</v>
      </c>
      <c r="H27" s="114">
        <v>17898</v>
      </c>
      <c r="I27" s="115">
        <v>15197</v>
      </c>
      <c r="J27" s="114">
        <v>9004</v>
      </c>
      <c r="K27" s="114">
        <v>6193</v>
      </c>
      <c r="L27" s="423">
        <v>3163</v>
      </c>
      <c r="M27" s="424">
        <v>2864</v>
      </c>
    </row>
    <row r="28" spans="1:13" ht="11.1" customHeight="1" x14ac:dyDescent="0.2">
      <c r="A28" s="422" t="s">
        <v>388</v>
      </c>
      <c r="B28" s="115">
        <v>60731</v>
      </c>
      <c r="C28" s="114">
        <v>35204</v>
      </c>
      <c r="D28" s="114">
        <v>25527</v>
      </c>
      <c r="E28" s="114">
        <v>49594</v>
      </c>
      <c r="F28" s="114">
        <v>11112</v>
      </c>
      <c r="G28" s="114">
        <v>8183</v>
      </c>
      <c r="H28" s="114">
        <v>17984</v>
      </c>
      <c r="I28" s="115">
        <v>15423</v>
      </c>
      <c r="J28" s="114">
        <v>9007</v>
      </c>
      <c r="K28" s="114">
        <v>6416</v>
      </c>
      <c r="L28" s="423">
        <v>5099</v>
      </c>
      <c r="M28" s="424">
        <v>4150</v>
      </c>
    </row>
    <row r="29" spans="1:13" s="110" customFormat="1" ht="11.1" customHeight="1" x14ac:dyDescent="0.2">
      <c r="A29" s="422" t="s">
        <v>389</v>
      </c>
      <c r="B29" s="115">
        <v>60560</v>
      </c>
      <c r="C29" s="114">
        <v>35087</v>
      </c>
      <c r="D29" s="114">
        <v>25473</v>
      </c>
      <c r="E29" s="114">
        <v>49364</v>
      </c>
      <c r="F29" s="114">
        <v>11194</v>
      </c>
      <c r="G29" s="114">
        <v>8018</v>
      </c>
      <c r="H29" s="114">
        <v>18071</v>
      </c>
      <c r="I29" s="115">
        <v>15477</v>
      </c>
      <c r="J29" s="114">
        <v>9136</v>
      </c>
      <c r="K29" s="114">
        <v>6341</v>
      </c>
      <c r="L29" s="423">
        <v>3095</v>
      </c>
      <c r="M29" s="424">
        <v>3186</v>
      </c>
    </row>
    <row r="30" spans="1:13" ht="15" customHeight="1" x14ac:dyDescent="0.2">
      <c r="A30" s="422" t="s">
        <v>394</v>
      </c>
      <c r="B30" s="115">
        <v>60951</v>
      </c>
      <c r="C30" s="114">
        <v>35234</v>
      </c>
      <c r="D30" s="114">
        <v>25717</v>
      </c>
      <c r="E30" s="114">
        <v>49570</v>
      </c>
      <c r="F30" s="114">
        <v>11380</v>
      </c>
      <c r="G30" s="114">
        <v>7854</v>
      </c>
      <c r="H30" s="114">
        <v>18312</v>
      </c>
      <c r="I30" s="115">
        <v>15097</v>
      </c>
      <c r="J30" s="114">
        <v>8783</v>
      </c>
      <c r="K30" s="114">
        <v>6314</v>
      </c>
      <c r="L30" s="423">
        <v>4040</v>
      </c>
      <c r="M30" s="424">
        <v>3699</v>
      </c>
    </row>
    <row r="31" spans="1:13" ht="11.1" customHeight="1" x14ac:dyDescent="0.2">
      <c r="A31" s="422" t="s">
        <v>387</v>
      </c>
      <c r="B31" s="115">
        <v>61399</v>
      </c>
      <c r="C31" s="114">
        <v>35545</v>
      </c>
      <c r="D31" s="114">
        <v>25854</v>
      </c>
      <c r="E31" s="114">
        <v>49870</v>
      </c>
      <c r="F31" s="114">
        <v>11528</v>
      </c>
      <c r="G31" s="114">
        <v>7693</v>
      </c>
      <c r="H31" s="114">
        <v>18664</v>
      </c>
      <c r="I31" s="115">
        <v>15511</v>
      </c>
      <c r="J31" s="114">
        <v>9031</v>
      </c>
      <c r="K31" s="114">
        <v>6480</v>
      </c>
      <c r="L31" s="423">
        <v>3231</v>
      </c>
      <c r="M31" s="424">
        <v>2835</v>
      </c>
    </row>
    <row r="32" spans="1:13" ht="11.1" customHeight="1" x14ac:dyDescent="0.2">
      <c r="A32" s="422" t="s">
        <v>388</v>
      </c>
      <c r="B32" s="115">
        <v>62655</v>
      </c>
      <c r="C32" s="114">
        <v>36352</v>
      </c>
      <c r="D32" s="114">
        <v>26303</v>
      </c>
      <c r="E32" s="114">
        <v>51008</v>
      </c>
      <c r="F32" s="114">
        <v>11646</v>
      </c>
      <c r="G32" s="114">
        <v>8454</v>
      </c>
      <c r="H32" s="114">
        <v>18902</v>
      </c>
      <c r="I32" s="115">
        <v>15312</v>
      </c>
      <c r="J32" s="114">
        <v>8742</v>
      </c>
      <c r="K32" s="114">
        <v>6570</v>
      </c>
      <c r="L32" s="423">
        <v>5334</v>
      </c>
      <c r="M32" s="424">
        <v>4255</v>
      </c>
    </row>
    <row r="33" spans="1:13" s="110" customFormat="1" ht="11.1" customHeight="1" x14ac:dyDescent="0.2">
      <c r="A33" s="422" t="s">
        <v>389</v>
      </c>
      <c r="B33" s="115">
        <v>62300</v>
      </c>
      <c r="C33" s="114">
        <v>36189</v>
      </c>
      <c r="D33" s="114">
        <v>26111</v>
      </c>
      <c r="E33" s="114">
        <v>50518</v>
      </c>
      <c r="F33" s="114">
        <v>11781</v>
      </c>
      <c r="G33" s="114">
        <v>8190</v>
      </c>
      <c r="H33" s="114">
        <v>18922</v>
      </c>
      <c r="I33" s="115">
        <v>15470</v>
      </c>
      <c r="J33" s="114">
        <v>8864</v>
      </c>
      <c r="K33" s="114">
        <v>6606</v>
      </c>
      <c r="L33" s="423">
        <v>2955</v>
      </c>
      <c r="M33" s="424">
        <v>3259</v>
      </c>
    </row>
    <row r="34" spans="1:13" ht="15" customHeight="1" x14ac:dyDescent="0.2">
      <c r="A34" s="422" t="s">
        <v>395</v>
      </c>
      <c r="B34" s="115">
        <v>62291</v>
      </c>
      <c r="C34" s="114">
        <v>36119</v>
      </c>
      <c r="D34" s="114">
        <v>26172</v>
      </c>
      <c r="E34" s="114">
        <v>50375</v>
      </c>
      <c r="F34" s="114">
        <v>11915</v>
      </c>
      <c r="G34" s="114">
        <v>7897</v>
      </c>
      <c r="H34" s="114">
        <v>19098</v>
      </c>
      <c r="I34" s="115">
        <v>15500</v>
      </c>
      <c r="J34" s="114">
        <v>8968</v>
      </c>
      <c r="K34" s="114">
        <v>6532</v>
      </c>
      <c r="L34" s="423">
        <v>3876</v>
      </c>
      <c r="M34" s="424">
        <v>3871</v>
      </c>
    </row>
    <row r="35" spans="1:13" ht="11.1" customHeight="1" x14ac:dyDescent="0.2">
      <c r="A35" s="422" t="s">
        <v>387</v>
      </c>
      <c r="B35" s="115">
        <v>62532</v>
      </c>
      <c r="C35" s="114">
        <v>36322</v>
      </c>
      <c r="D35" s="114">
        <v>26210</v>
      </c>
      <c r="E35" s="114">
        <v>50486</v>
      </c>
      <c r="F35" s="114">
        <v>12046</v>
      </c>
      <c r="G35" s="114">
        <v>7740</v>
      </c>
      <c r="H35" s="114">
        <v>19391</v>
      </c>
      <c r="I35" s="115">
        <v>15845</v>
      </c>
      <c r="J35" s="114">
        <v>9253</v>
      </c>
      <c r="K35" s="114">
        <v>6592</v>
      </c>
      <c r="L35" s="423">
        <v>3345</v>
      </c>
      <c r="M35" s="424">
        <v>3098</v>
      </c>
    </row>
    <row r="36" spans="1:13" ht="11.1" customHeight="1" x14ac:dyDescent="0.2">
      <c r="A36" s="422" t="s">
        <v>388</v>
      </c>
      <c r="B36" s="115">
        <v>63762</v>
      </c>
      <c r="C36" s="114">
        <v>37035</v>
      </c>
      <c r="D36" s="114">
        <v>26727</v>
      </c>
      <c r="E36" s="114">
        <v>51546</v>
      </c>
      <c r="F36" s="114">
        <v>12216</v>
      </c>
      <c r="G36" s="114">
        <v>8483</v>
      </c>
      <c r="H36" s="114">
        <v>19584</v>
      </c>
      <c r="I36" s="115">
        <v>15915</v>
      </c>
      <c r="J36" s="114">
        <v>9110</v>
      </c>
      <c r="K36" s="114">
        <v>6805</v>
      </c>
      <c r="L36" s="423">
        <v>6166</v>
      </c>
      <c r="M36" s="424">
        <v>5102</v>
      </c>
    </row>
    <row r="37" spans="1:13" s="110" customFormat="1" ht="11.1" customHeight="1" x14ac:dyDescent="0.2">
      <c r="A37" s="422" t="s">
        <v>389</v>
      </c>
      <c r="B37" s="115">
        <v>63717</v>
      </c>
      <c r="C37" s="114">
        <v>37023</v>
      </c>
      <c r="D37" s="114">
        <v>26694</v>
      </c>
      <c r="E37" s="114">
        <v>51414</v>
      </c>
      <c r="F37" s="114">
        <v>12303</v>
      </c>
      <c r="G37" s="114">
        <v>8249</v>
      </c>
      <c r="H37" s="114">
        <v>19772</v>
      </c>
      <c r="I37" s="115">
        <v>16085</v>
      </c>
      <c r="J37" s="114">
        <v>9233</v>
      </c>
      <c r="K37" s="114">
        <v>6852</v>
      </c>
      <c r="L37" s="423">
        <v>3154</v>
      </c>
      <c r="M37" s="424">
        <v>3254</v>
      </c>
    </row>
    <row r="38" spans="1:13" ht="15" customHeight="1" x14ac:dyDescent="0.2">
      <c r="A38" s="425" t="s">
        <v>396</v>
      </c>
      <c r="B38" s="115">
        <v>63828</v>
      </c>
      <c r="C38" s="114">
        <v>37062</v>
      </c>
      <c r="D38" s="114">
        <v>26766</v>
      </c>
      <c r="E38" s="114">
        <v>51440</v>
      </c>
      <c r="F38" s="114">
        <v>12388</v>
      </c>
      <c r="G38" s="114">
        <v>8000</v>
      </c>
      <c r="H38" s="114">
        <v>19925</v>
      </c>
      <c r="I38" s="115">
        <v>17228</v>
      </c>
      <c r="J38" s="114">
        <v>10281</v>
      </c>
      <c r="K38" s="114">
        <v>6947</v>
      </c>
      <c r="L38" s="423">
        <v>4057</v>
      </c>
      <c r="M38" s="424">
        <v>3943</v>
      </c>
    </row>
    <row r="39" spans="1:13" ht="11.1" customHeight="1" x14ac:dyDescent="0.2">
      <c r="A39" s="422" t="s">
        <v>387</v>
      </c>
      <c r="B39" s="115">
        <v>64227</v>
      </c>
      <c r="C39" s="114">
        <v>37355</v>
      </c>
      <c r="D39" s="114">
        <v>26872</v>
      </c>
      <c r="E39" s="114">
        <v>51683</v>
      </c>
      <c r="F39" s="114">
        <v>12544</v>
      </c>
      <c r="G39" s="114">
        <v>7841</v>
      </c>
      <c r="H39" s="114">
        <v>20212</v>
      </c>
      <c r="I39" s="115">
        <v>17271</v>
      </c>
      <c r="J39" s="114">
        <v>10330</v>
      </c>
      <c r="K39" s="114">
        <v>6941</v>
      </c>
      <c r="L39" s="423">
        <v>3598</v>
      </c>
      <c r="M39" s="424">
        <v>3243</v>
      </c>
    </row>
    <row r="40" spans="1:13" ht="11.1" customHeight="1" x14ac:dyDescent="0.2">
      <c r="A40" s="425" t="s">
        <v>388</v>
      </c>
      <c r="B40" s="115">
        <v>65602</v>
      </c>
      <c r="C40" s="114">
        <v>38141</v>
      </c>
      <c r="D40" s="114">
        <v>27461</v>
      </c>
      <c r="E40" s="114">
        <v>52775</v>
      </c>
      <c r="F40" s="114">
        <v>12827</v>
      </c>
      <c r="G40" s="114">
        <v>8634</v>
      </c>
      <c r="H40" s="114">
        <v>20436</v>
      </c>
      <c r="I40" s="115">
        <v>17430</v>
      </c>
      <c r="J40" s="114">
        <v>10205</v>
      </c>
      <c r="K40" s="114">
        <v>7225</v>
      </c>
      <c r="L40" s="423">
        <v>6020</v>
      </c>
      <c r="M40" s="424">
        <v>4902</v>
      </c>
    </row>
    <row r="41" spans="1:13" s="110" customFormat="1" ht="11.1" customHeight="1" x14ac:dyDescent="0.2">
      <c r="A41" s="422" t="s">
        <v>389</v>
      </c>
      <c r="B41" s="115">
        <v>65826</v>
      </c>
      <c r="C41" s="114">
        <v>38337</v>
      </c>
      <c r="D41" s="114">
        <v>27489</v>
      </c>
      <c r="E41" s="114">
        <v>52902</v>
      </c>
      <c r="F41" s="114">
        <v>12924</v>
      </c>
      <c r="G41" s="114">
        <v>8490</v>
      </c>
      <c r="H41" s="114">
        <v>20679</v>
      </c>
      <c r="I41" s="115">
        <v>17625</v>
      </c>
      <c r="J41" s="114">
        <v>10346</v>
      </c>
      <c r="K41" s="114">
        <v>7279</v>
      </c>
      <c r="L41" s="423">
        <v>3605</v>
      </c>
      <c r="M41" s="424">
        <v>3445</v>
      </c>
    </row>
    <row r="42" spans="1:13" ht="15" customHeight="1" x14ac:dyDescent="0.2">
      <c r="A42" s="422" t="s">
        <v>397</v>
      </c>
      <c r="B42" s="115">
        <v>66188</v>
      </c>
      <c r="C42" s="114">
        <v>38569</v>
      </c>
      <c r="D42" s="114">
        <v>27619</v>
      </c>
      <c r="E42" s="114">
        <v>53194</v>
      </c>
      <c r="F42" s="114">
        <v>12994</v>
      </c>
      <c r="G42" s="114">
        <v>8287</v>
      </c>
      <c r="H42" s="114">
        <v>20942</v>
      </c>
      <c r="I42" s="115">
        <v>17646</v>
      </c>
      <c r="J42" s="114">
        <v>10405</v>
      </c>
      <c r="K42" s="114">
        <v>7241</v>
      </c>
      <c r="L42" s="423">
        <v>4981</v>
      </c>
      <c r="M42" s="424">
        <v>4650</v>
      </c>
    </row>
    <row r="43" spans="1:13" ht="11.1" customHeight="1" x14ac:dyDescent="0.2">
      <c r="A43" s="422" t="s">
        <v>387</v>
      </c>
      <c r="B43" s="115">
        <v>66643</v>
      </c>
      <c r="C43" s="114">
        <v>38813</v>
      </c>
      <c r="D43" s="114">
        <v>27830</v>
      </c>
      <c r="E43" s="114">
        <v>53579</v>
      </c>
      <c r="F43" s="114">
        <v>13064</v>
      </c>
      <c r="G43" s="114">
        <v>8147</v>
      </c>
      <c r="H43" s="114">
        <v>21262</v>
      </c>
      <c r="I43" s="115">
        <v>17872</v>
      </c>
      <c r="J43" s="114">
        <v>10522</v>
      </c>
      <c r="K43" s="114">
        <v>7350</v>
      </c>
      <c r="L43" s="423">
        <v>4032</v>
      </c>
      <c r="M43" s="424">
        <v>3628</v>
      </c>
    </row>
    <row r="44" spans="1:13" ht="11.1" customHeight="1" x14ac:dyDescent="0.2">
      <c r="A44" s="422" t="s">
        <v>388</v>
      </c>
      <c r="B44" s="115">
        <v>67914</v>
      </c>
      <c r="C44" s="114">
        <v>39605</v>
      </c>
      <c r="D44" s="114">
        <v>28309</v>
      </c>
      <c r="E44" s="114">
        <v>54670</v>
      </c>
      <c r="F44" s="114">
        <v>13244</v>
      </c>
      <c r="G44" s="114">
        <v>8790</v>
      </c>
      <c r="H44" s="114">
        <v>21512</v>
      </c>
      <c r="I44" s="115">
        <v>17796</v>
      </c>
      <c r="J44" s="114">
        <v>10203</v>
      </c>
      <c r="K44" s="114">
        <v>7593</v>
      </c>
      <c r="L44" s="423">
        <v>6172</v>
      </c>
      <c r="M44" s="424">
        <v>5161</v>
      </c>
    </row>
    <row r="45" spans="1:13" s="110" customFormat="1" ht="11.1" customHeight="1" x14ac:dyDescent="0.2">
      <c r="A45" s="422" t="s">
        <v>389</v>
      </c>
      <c r="B45" s="115">
        <v>68037</v>
      </c>
      <c r="C45" s="114">
        <v>39614</v>
      </c>
      <c r="D45" s="114">
        <v>28423</v>
      </c>
      <c r="E45" s="114">
        <v>54642</v>
      </c>
      <c r="F45" s="114">
        <v>13395</v>
      </c>
      <c r="G45" s="114">
        <v>8647</v>
      </c>
      <c r="H45" s="114">
        <v>21665</v>
      </c>
      <c r="I45" s="115">
        <v>17940</v>
      </c>
      <c r="J45" s="114">
        <v>10298</v>
      </c>
      <c r="K45" s="114">
        <v>7642</v>
      </c>
      <c r="L45" s="423">
        <v>3700</v>
      </c>
      <c r="M45" s="424">
        <v>3638</v>
      </c>
    </row>
    <row r="46" spans="1:13" ht="15" customHeight="1" x14ac:dyDescent="0.2">
      <c r="A46" s="422" t="s">
        <v>398</v>
      </c>
      <c r="B46" s="115">
        <v>67854</v>
      </c>
      <c r="C46" s="114">
        <v>39595</v>
      </c>
      <c r="D46" s="114">
        <v>28259</v>
      </c>
      <c r="E46" s="114">
        <v>54513</v>
      </c>
      <c r="F46" s="114">
        <v>13341</v>
      </c>
      <c r="G46" s="114">
        <v>8354</v>
      </c>
      <c r="H46" s="114">
        <v>21721</v>
      </c>
      <c r="I46" s="115">
        <v>17844</v>
      </c>
      <c r="J46" s="114">
        <v>10216</v>
      </c>
      <c r="K46" s="114">
        <v>7628</v>
      </c>
      <c r="L46" s="423">
        <v>4067</v>
      </c>
      <c r="M46" s="424">
        <v>4323</v>
      </c>
    </row>
    <row r="47" spans="1:13" ht="11.1" customHeight="1" x14ac:dyDescent="0.2">
      <c r="A47" s="422" t="s">
        <v>387</v>
      </c>
      <c r="B47" s="115">
        <v>67708</v>
      </c>
      <c r="C47" s="114">
        <v>39435</v>
      </c>
      <c r="D47" s="114">
        <v>28273</v>
      </c>
      <c r="E47" s="114">
        <v>54222</v>
      </c>
      <c r="F47" s="114">
        <v>13486</v>
      </c>
      <c r="G47" s="114">
        <v>8085</v>
      </c>
      <c r="H47" s="114">
        <v>21846</v>
      </c>
      <c r="I47" s="115">
        <v>17978</v>
      </c>
      <c r="J47" s="114">
        <v>10210</v>
      </c>
      <c r="K47" s="114">
        <v>7768</v>
      </c>
      <c r="L47" s="423">
        <v>3628</v>
      </c>
      <c r="M47" s="424">
        <v>3489</v>
      </c>
    </row>
    <row r="48" spans="1:13" ht="11.1" customHeight="1" x14ac:dyDescent="0.2">
      <c r="A48" s="422" t="s">
        <v>388</v>
      </c>
      <c r="B48" s="115">
        <v>68791</v>
      </c>
      <c r="C48" s="114">
        <v>40086</v>
      </c>
      <c r="D48" s="114">
        <v>28705</v>
      </c>
      <c r="E48" s="114">
        <v>55108</v>
      </c>
      <c r="F48" s="114">
        <v>13683</v>
      </c>
      <c r="G48" s="114">
        <v>8752</v>
      </c>
      <c r="H48" s="114">
        <v>22117</v>
      </c>
      <c r="I48" s="115">
        <v>17825</v>
      </c>
      <c r="J48" s="114">
        <v>9895</v>
      </c>
      <c r="K48" s="114">
        <v>7930</v>
      </c>
      <c r="L48" s="423">
        <v>5686</v>
      </c>
      <c r="M48" s="424">
        <v>4787</v>
      </c>
    </row>
    <row r="49" spans="1:17" s="110" customFormat="1" ht="11.1" customHeight="1" x14ac:dyDescent="0.2">
      <c r="A49" s="422" t="s">
        <v>389</v>
      </c>
      <c r="B49" s="115">
        <v>68348</v>
      </c>
      <c r="C49" s="114">
        <v>39725</v>
      </c>
      <c r="D49" s="114">
        <v>28623</v>
      </c>
      <c r="E49" s="114">
        <v>54589</v>
      </c>
      <c r="F49" s="114">
        <v>13759</v>
      </c>
      <c r="G49" s="114">
        <v>8529</v>
      </c>
      <c r="H49" s="114">
        <v>22127</v>
      </c>
      <c r="I49" s="115">
        <v>17758</v>
      </c>
      <c r="J49" s="114">
        <v>9909</v>
      </c>
      <c r="K49" s="114">
        <v>7849</v>
      </c>
      <c r="L49" s="423">
        <v>3418</v>
      </c>
      <c r="M49" s="424">
        <v>3874</v>
      </c>
    </row>
    <row r="50" spans="1:17" ht="15" customHeight="1" x14ac:dyDescent="0.2">
      <c r="A50" s="422" t="s">
        <v>399</v>
      </c>
      <c r="B50" s="143">
        <v>67878</v>
      </c>
      <c r="C50" s="144">
        <v>39447</v>
      </c>
      <c r="D50" s="144">
        <v>28431</v>
      </c>
      <c r="E50" s="144">
        <v>54214</v>
      </c>
      <c r="F50" s="144">
        <v>13664</v>
      </c>
      <c r="G50" s="144">
        <v>8203</v>
      </c>
      <c r="H50" s="144">
        <v>22093</v>
      </c>
      <c r="I50" s="143">
        <v>17337</v>
      </c>
      <c r="J50" s="144">
        <v>9730</v>
      </c>
      <c r="K50" s="144">
        <v>7607</v>
      </c>
      <c r="L50" s="426">
        <v>4279</v>
      </c>
      <c r="M50" s="427">
        <v>4770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3.5370059244849233E-2</v>
      </c>
      <c r="C6" s="480">
        <f>'Tabelle 3.3'!J11</f>
        <v>-2.8412911903160727</v>
      </c>
      <c r="D6" s="481">
        <f t="shared" ref="D6:E9" si="0">IF(OR(AND(B6&gt;=-50,B6&lt;=50),ISNUMBER(B6)=FALSE),B6,"")</f>
        <v>3.5370059244849233E-2</v>
      </c>
      <c r="E6" s="481">
        <f t="shared" si="0"/>
        <v>-2.8412911903160727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3.5370059244849233E-2</v>
      </c>
      <c r="C14" s="480">
        <f>'Tabelle 3.3'!J11</f>
        <v>-2.8412911903160727</v>
      </c>
      <c r="D14" s="481">
        <f>IF(OR(AND(B14&gt;=-50,B14&lt;=50),ISNUMBER(B14)=FALSE),B14,"")</f>
        <v>3.5370059244849233E-2</v>
      </c>
      <c r="E14" s="481">
        <f>IF(OR(AND(C14&gt;=-50,C14&lt;=50),ISNUMBER(C14)=FALSE),C14,"")</f>
        <v>-2.8412911903160727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9.7087378640776691</v>
      </c>
      <c r="C15" s="480">
        <f>'Tabelle 3.3'!J12</f>
        <v>11.486486486486486</v>
      </c>
      <c r="D15" s="481">
        <f t="shared" ref="D15:E45" si="3">IF(OR(AND(B15&gt;=-50,B15&lt;=50),ISNUMBER(B15)=FALSE),B15,"")</f>
        <v>9.7087378640776691</v>
      </c>
      <c r="E15" s="481">
        <f t="shared" si="3"/>
        <v>11.486486486486486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2.7649769585253456</v>
      </c>
      <c r="C16" s="480">
        <f>'Tabelle 3.3'!J13</f>
        <v>3.3898305084745761</v>
      </c>
      <c r="D16" s="481">
        <f t="shared" si="3"/>
        <v>2.7649769585253456</v>
      </c>
      <c r="E16" s="481">
        <f t="shared" si="3"/>
        <v>3.3898305084745761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-0.1737619461337967</v>
      </c>
      <c r="C17" s="480">
        <f>'Tabelle 3.3'!J14</f>
        <v>-6.7590987868284227</v>
      </c>
      <c r="D17" s="481">
        <f t="shared" si="3"/>
        <v>-0.1737619461337967</v>
      </c>
      <c r="E17" s="481">
        <f t="shared" si="3"/>
        <v>-6.7590987868284227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5.5710306406685235E-2</v>
      </c>
      <c r="C18" s="480">
        <f>'Tabelle 3.3'!J15</f>
        <v>2.861952861952862</v>
      </c>
      <c r="D18" s="481">
        <f t="shared" si="3"/>
        <v>5.5710306406685235E-2</v>
      </c>
      <c r="E18" s="481">
        <f t="shared" si="3"/>
        <v>2.861952861952862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2.4944567627494457E-2</v>
      </c>
      <c r="C19" s="480">
        <f>'Tabelle 3.3'!J16</f>
        <v>-7.921102066374452</v>
      </c>
      <c r="D19" s="481">
        <f t="shared" si="3"/>
        <v>2.4944567627494457E-2</v>
      </c>
      <c r="E19" s="481">
        <f t="shared" si="3"/>
        <v>-7.921102066374452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-6.19539316918189</v>
      </c>
      <c r="C20" s="480">
        <f>'Tabelle 3.3'!J17</f>
        <v>-14.741035856573705</v>
      </c>
      <c r="D20" s="481">
        <f t="shared" si="3"/>
        <v>-6.19539316918189</v>
      </c>
      <c r="E20" s="481">
        <f t="shared" si="3"/>
        <v>-14.741035856573705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4.73125201158674</v>
      </c>
      <c r="C21" s="480">
        <f>'Tabelle 3.3'!J18</f>
        <v>1.0332950631458093</v>
      </c>
      <c r="D21" s="481">
        <f t="shared" si="3"/>
        <v>4.73125201158674</v>
      </c>
      <c r="E21" s="481">
        <f t="shared" si="3"/>
        <v>1.0332950631458093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-0.67736710351936391</v>
      </c>
      <c r="C22" s="480">
        <f>'Tabelle 3.3'!J19</f>
        <v>1.2272727272727273</v>
      </c>
      <c r="D22" s="481">
        <f t="shared" si="3"/>
        <v>-0.67736710351936391</v>
      </c>
      <c r="E22" s="481">
        <f t="shared" si="3"/>
        <v>1.2272727272727273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2.420774647887324</v>
      </c>
      <c r="C23" s="480">
        <f>'Tabelle 3.3'!J20</f>
        <v>0.6972111553784861</v>
      </c>
      <c r="D23" s="481">
        <f t="shared" si="3"/>
        <v>2.420774647887324</v>
      </c>
      <c r="E23" s="481">
        <f t="shared" si="3"/>
        <v>0.6972111553784861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-0.49321824907521578</v>
      </c>
      <c r="C24" s="480">
        <f>'Tabelle 3.3'!J21</f>
        <v>-9.3519882179675999</v>
      </c>
      <c r="D24" s="481">
        <f t="shared" si="3"/>
        <v>-0.49321824907521578</v>
      </c>
      <c r="E24" s="481">
        <f t="shared" si="3"/>
        <v>-9.3519882179675999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8.5436893203883493</v>
      </c>
      <c r="C25" s="480">
        <f>'Tabelle 3.3'!J22</f>
        <v>-0.69930069930069927</v>
      </c>
      <c r="D25" s="481">
        <f t="shared" si="3"/>
        <v>8.5436893203883493</v>
      </c>
      <c r="E25" s="481">
        <f t="shared" si="3"/>
        <v>-0.69930069930069927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-0.9375</v>
      </c>
      <c r="C26" s="480">
        <f>'Tabelle 3.3'!J23</f>
        <v>-4.2056074766355138</v>
      </c>
      <c r="D26" s="481">
        <f t="shared" si="3"/>
        <v>-0.9375</v>
      </c>
      <c r="E26" s="481">
        <f t="shared" si="3"/>
        <v>-4.2056074766355138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-2.7351247600767756</v>
      </c>
      <c r="C27" s="480">
        <f>'Tabelle 3.3'!J24</f>
        <v>-3.7047052460789618</v>
      </c>
      <c r="D27" s="481">
        <f t="shared" si="3"/>
        <v>-2.7351247600767756</v>
      </c>
      <c r="E27" s="481">
        <f t="shared" si="3"/>
        <v>-3.7047052460789618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6.9356872635561162</v>
      </c>
      <c r="C28" s="480">
        <f>'Tabelle 3.3'!J25</f>
        <v>-4.0345821325648412</v>
      </c>
      <c r="D28" s="481">
        <f t="shared" si="3"/>
        <v>6.9356872635561162</v>
      </c>
      <c r="E28" s="481">
        <f t="shared" si="3"/>
        <v>-4.0345821325648412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-19.5416164053076</v>
      </c>
      <c r="C29" s="480">
        <f>'Tabelle 3.3'!J26</f>
        <v>62.5</v>
      </c>
      <c r="D29" s="481">
        <f t="shared" si="3"/>
        <v>-19.5416164053076</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-1.8421967327076816</v>
      </c>
      <c r="C30" s="480">
        <f>'Tabelle 3.3'!J27</f>
        <v>2.3622047244094486</v>
      </c>
      <c r="D30" s="481">
        <f t="shared" si="3"/>
        <v>-1.8421967327076816</v>
      </c>
      <c r="E30" s="481">
        <f t="shared" si="3"/>
        <v>2.3622047244094486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2.0640569395017794</v>
      </c>
      <c r="C31" s="480">
        <f>'Tabelle 3.3'!J28</f>
        <v>-0.37174721189591076</v>
      </c>
      <c r="D31" s="481">
        <f t="shared" si="3"/>
        <v>2.0640569395017794</v>
      </c>
      <c r="E31" s="481">
        <f t="shared" si="3"/>
        <v>-0.37174721189591076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1.3266998341625207</v>
      </c>
      <c r="C32" s="480">
        <f>'Tabelle 3.3'!J29</f>
        <v>1.2987012987012987</v>
      </c>
      <c r="D32" s="481">
        <f t="shared" si="3"/>
        <v>1.3266998341625207</v>
      </c>
      <c r="E32" s="481">
        <f t="shared" si="3"/>
        <v>1.2987012987012987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1.2435677530017153</v>
      </c>
      <c r="C33" s="480">
        <f>'Tabelle 3.3'!J30</f>
        <v>-1.6233766233766234</v>
      </c>
      <c r="D33" s="481">
        <f t="shared" si="3"/>
        <v>1.2435677530017153</v>
      </c>
      <c r="E33" s="481">
        <f t="shared" si="3"/>
        <v>-1.6233766233766234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1.310483870967742</v>
      </c>
      <c r="C34" s="480">
        <f>'Tabelle 3.3'!J31</f>
        <v>-2.42914979757085</v>
      </c>
      <c r="D34" s="481">
        <f t="shared" si="3"/>
        <v>1.310483870967742</v>
      </c>
      <c r="E34" s="481">
        <f t="shared" si="3"/>
        <v>-2.42914979757085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-100</v>
      </c>
      <c r="C35" s="480">
        <f>'Tabelle 3.3'!J32</f>
        <v>0</v>
      </c>
      <c r="D35" s="481" t="str">
        <f t="shared" si="3"/>
        <v/>
      </c>
      <c r="E35" s="481">
        <f t="shared" si="3"/>
        <v>0</v>
      </c>
      <c r="F35" s="476" t="str">
        <f t="shared" si="4"/>
        <v>&lt; -50</v>
      </c>
      <c r="G35" s="476" t="str">
        <f t="shared" si="4"/>
        <v/>
      </c>
      <c r="H35" s="482">
        <f t="shared" si="5"/>
        <v>0.75</v>
      </c>
      <c r="I35" s="482" t="str">
        <f t="shared" si="5"/>
        <v/>
      </c>
      <c r="J35" s="476">
        <f t="shared" si="6"/>
        <v>222</v>
      </c>
      <c r="K35" s="476">
        <f t="shared" si="7"/>
        <v>-45</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9.7087378640776691</v>
      </c>
      <c r="C37" s="480">
        <f>'Tabelle 3.3'!J34</f>
        <v>11.486486486486486</v>
      </c>
      <c r="D37" s="481">
        <f t="shared" si="3"/>
        <v>9.7087378640776691</v>
      </c>
      <c r="E37" s="481">
        <f t="shared" si="3"/>
        <v>11.486486486486486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0.21323960164030462</v>
      </c>
      <c r="C38" s="480">
        <f>'Tabelle 3.3'!J35</f>
        <v>-5.2726906822298245</v>
      </c>
      <c r="D38" s="481">
        <f t="shared" si="3"/>
        <v>0.21323960164030462</v>
      </c>
      <c r="E38" s="481">
        <f t="shared" si="3"/>
        <v>-5.2726906822298245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-0.29513819646631834</v>
      </c>
      <c r="C39" s="480">
        <f>'Tabelle 3.3'!J36</f>
        <v>-2.058615541761609</v>
      </c>
      <c r="D39" s="481">
        <f t="shared" si="3"/>
        <v>-0.29513819646631834</v>
      </c>
      <c r="E39" s="481">
        <f t="shared" si="3"/>
        <v>-2.058615541761609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-0.29513819646631834</v>
      </c>
      <c r="C45" s="480">
        <f>'Tabelle 3.3'!J36</f>
        <v>-2.058615541761609</v>
      </c>
      <c r="D45" s="481">
        <f t="shared" si="3"/>
        <v>-0.29513819646631834</v>
      </c>
      <c r="E45" s="481">
        <f t="shared" si="3"/>
        <v>-2.058615541761609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59318</v>
      </c>
      <c r="C51" s="487">
        <v>8873</v>
      </c>
      <c r="D51" s="487">
        <v>6144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59662</v>
      </c>
      <c r="C52" s="487">
        <v>9004</v>
      </c>
      <c r="D52" s="487">
        <v>6193</v>
      </c>
      <c r="E52" s="488">
        <f t="shared" ref="E52:G70" si="11">IF($A$51=37802,IF(COUNTBLANK(B$51:B$70)&gt;0,#N/A,B52/B$51*100),IF(COUNTBLANK(B$51:B$75)&gt;0,#N/A,B52/B$51*100))</f>
        <v>100.57992514919587</v>
      </c>
      <c r="F52" s="488">
        <f t="shared" si="11"/>
        <v>101.47638904541868</v>
      </c>
      <c r="G52" s="488">
        <f t="shared" si="11"/>
        <v>100.79752604166667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60731</v>
      </c>
      <c r="C53" s="487">
        <v>9007</v>
      </c>
      <c r="D53" s="487">
        <v>6416</v>
      </c>
      <c r="E53" s="488">
        <f t="shared" si="11"/>
        <v>102.38207626690044</v>
      </c>
      <c r="F53" s="488">
        <f t="shared" si="11"/>
        <v>101.51019948157331</v>
      </c>
      <c r="G53" s="488">
        <f t="shared" si="11"/>
        <v>104.42708333333333</v>
      </c>
      <c r="H53" s="489">
        <f>IF(ISERROR(L53)=TRUE,IF(MONTH(A53)=MONTH(MAX(A$51:A$75)),A53,""),"")</f>
        <v>41883</v>
      </c>
      <c r="I53" s="488">
        <f t="shared" si="12"/>
        <v>102.38207626690044</v>
      </c>
      <c r="J53" s="488">
        <f t="shared" si="10"/>
        <v>101.51019948157331</v>
      </c>
      <c r="K53" s="488">
        <f t="shared" si="10"/>
        <v>104.42708333333333</v>
      </c>
      <c r="L53" s="488" t="e">
        <f t="shared" si="13"/>
        <v>#N/A</v>
      </c>
    </row>
    <row r="54" spans="1:14" ht="15" customHeight="1" x14ac:dyDescent="0.2">
      <c r="A54" s="490" t="s">
        <v>462</v>
      </c>
      <c r="B54" s="487">
        <v>60560</v>
      </c>
      <c r="C54" s="487">
        <v>9136</v>
      </c>
      <c r="D54" s="487">
        <v>6341</v>
      </c>
      <c r="E54" s="488">
        <f t="shared" si="11"/>
        <v>102.0937995212246</v>
      </c>
      <c r="F54" s="488">
        <f t="shared" si="11"/>
        <v>102.96404823622225</v>
      </c>
      <c r="G54" s="488">
        <f t="shared" si="11"/>
        <v>103.20638020833333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60951</v>
      </c>
      <c r="C55" s="487">
        <v>8783</v>
      </c>
      <c r="D55" s="487">
        <v>6314</v>
      </c>
      <c r="E55" s="488">
        <f t="shared" si="11"/>
        <v>102.75295862975827</v>
      </c>
      <c r="F55" s="488">
        <f t="shared" si="11"/>
        <v>98.9856869153612</v>
      </c>
      <c r="G55" s="488">
        <f t="shared" si="11"/>
        <v>102.76692708333333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61399</v>
      </c>
      <c r="C56" s="487">
        <v>9031</v>
      </c>
      <c r="D56" s="487">
        <v>6480</v>
      </c>
      <c r="E56" s="488">
        <f t="shared" si="11"/>
        <v>103.50820998685053</v>
      </c>
      <c r="F56" s="488">
        <f t="shared" si="11"/>
        <v>101.78068297081033</v>
      </c>
      <c r="G56" s="488">
        <f t="shared" si="11"/>
        <v>105.46875</v>
      </c>
      <c r="H56" s="489" t="str">
        <f t="shared" si="14"/>
        <v/>
      </c>
      <c r="I56" s="488" t="str">
        <f t="shared" si="12"/>
        <v/>
      </c>
      <c r="J56" s="488" t="str">
        <f t="shared" si="10"/>
        <v/>
      </c>
      <c r="K56" s="488" t="str">
        <f t="shared" si="10"/>
        <v/>
      </c>
      <c r="L56" s="488" t="e">
        <f t="shared" si="13"/>
        <v>#N/A</v>
      </c>
    </row>
    <row r="57" spans="1:14" ht="15" customHeight="1" x14ac:dyDescent="0.2">
      <c r="A57" s="490">
        <v>42248</v>
      </c>
      <c r="B57" s="487">
        <v>62655</v>
      </c>
      <c r="C57" s="487">
        <v>8742</v>
      </c>
      <c r="D57" s="487">
        <v>6570</v>
      </c>
      <c r="E57" s="488">
        <f t="shared" si="11"/>
        <v>105.62561111298425</v>
      </c>
      <c r="F57" s="488">
        <f t="shared" si="11"/>
        <v>98.523610954581315</v>
      </c>
      <c r="G57" s="488">
        <f t="shared" si="11"/>
        <v>106.93359375</v>
      </c>
      <c r="H57" s="489">
        <f t="shared" si="14"/>
        <v>42248</v>
      </c>
      <c r="I57" s="488">
        <f t="shared" si="12"/>
        <v>105.62561111298425</v>
      </c>
      <c r="J57" s="488">
        <f t="shared" si="10"/>
        <v>98.523610954581315</v>
      </c>
      <c r="K57" s="488">
        <f t="shared" si="10"/>
        <v>106.93359375</v>
      </c>
      <c r="L57" s="488" t="e">
        <f t="shared" si="13"/>
        <v>#N/A</v>
      </c>
    </row>
    <row r="58" spans="1:14" ht="15" customHeight="1" x14ac:dyDescent="0.2">
      <c r="A58" s="490" t="s">
        <v>465</v>
      </c>
      <c r="B58" s="487">
        <v>62300</v>
      </c>
      <c r="C58" s="487">
        <v>8864</v>
      </c>
      <c r="D58" s="487">
        <v>6606</v>
      </c>
      <c r="E58" s="488">
        <f t="shared" si="11"/>
        <v>105.0271418456455</v>
      </c>
      <c r="F58" s="488">
        <f t="shared" si="11"/>
        <v>99.898568691536113</v>
      </c>
      <c r="G58" s="488">
        <f t="shared" si="11"/>
        <v>107.51953125</v>
      </c>
      <c r="H58" s="489" t="str">
        <f t="shared" si="14"/>
        <v/>
      </c>
      <c r="I58" s="488" t="str">
        <f t="shared" si="12"/>
        <v/>
      </c>
      <c r="J58" s="488" t="str">
        <f t="shared" si="10"/>
        <v/>
      </c>
      <c r="K58" s="488" t="str">
        <f t="shared" si="10"/>
        <v/>
      </c>
      <c r="L58" s="488" t="e">
        <f t="shared" si="13"/>
        <v>#N/A</v>
      </c>
    </row>
    <row r="59" spans="1:14" ht="15" customHeight="1" x14ac:dyDescent="0.2">
      <c r="A59" s="490" t="s">
        <v>466</v>
      </c>
      <c r="B59" s="487">
        <v>62291</v>
      </c>
      <c r="C59" s="487">
        <v>8968</v>
      </c>
      <c r="D59" s="487">
        <v>6532</v>
      </c>
      <c r="E59" s="488">
        <f t="shared" si="11"/>
        <v>105.01196938534679</v>
      </c>
      <c r="F59" s="488">
        <f t="shared" si="11"/>
        <v>101.07066381156318</v>
      </c>
      <c r="G59" s="488">
        <f t="shared" si="11"/>
        <v>106.31510416666667</v>
      </c>
      <c r="H59" s="489" t="str">
        <f t="shared" si="14"/>
        <v/>
      </c>
      <c r="I59" s="488" t="str">
        <f t="shared" si="12"/>
        <v/>
      </c>
      <c r="J59" s="488" t="str">
        <f t="shared" si="10"/>
        <v/>
      </c>
      <c r="K59" s="488" t="str">
        <f t="shared" si="10"/>
        <v/>
      </c>
      <c r="L59" s="488" t="e">
        <f t="shared" si="13"/>
        <v>#N/A</v>
      </c>
    </row>
    <row r="60" spans="1:14" ht="15" customHeight="1" x14ac:dyDescent="0.2">
      <c r="A60" s="490" t="s">
        <v>467</v>
      </c>
      <c r="B60" s="487">
        <v>62532</v>
      </c>
      <c r="C60" s="487">
        <v>9253</v>
      </c>
      <c r="D60" s="487">
        <v>6592</v>
      </c>
      <c r="E60" s="488">
        <f t="shared" si="11"/>
        <v>105.41825415556829</v>
      </c>
      <c r="F60" s="488">
        <f t="shared" si="11"/>
        <v>104.28265524625269</v>
      </c>
      <c r="G60" s="488">
        <f t="shared" si="11"/>
        <v>107.29166666666667</v>
      </c>
      <c r="H60" s="489" t="str">
        <f t="shared" si="14"/>
        <v/>
      </c>
      <c r="I60" s="488" t="str">
        <f t="shared" si="12"/>
        <v/>
      </c>
      <c r="J60" s="488" t="str">
        <f t="shared" si="10"/>
        <v/>
      </c>
      <c r="K60" s="488" t="str">
        <f t="shared" si="10"/>
        <v/>
      </c>
      <c r="L60" s="488" t="e">
        <f t="shared" si="13"/>
        <v>#N/A</v>
      </c>
    </row>
    <row r="61" spans="1:14" ht="15" customHeight="1" x14ac:dyDescent="0.2">
      <c r="A61" s="490">
        <v>42614</v>
      </c>
      <c r="B61" s="487">
        <v>63762</v>
      </c>
      <c r="C61" s="487">
        <v>9110</v>
      </c>
      <c r="D61" s="487">
        <v>6805</v>
      </c>
      <c r="E61" s="488">
        <f t="shared" si="11"/>
        <v>107.4918237297279</v>
      </c>
      <c r="F61" s="488">
        <f t="shared" si="11"/>
        <v>102.67102445621548</v>
      </c>
      <c r="G61" s="488">
        <f t="shared" si="11"/>
        <v>110.75846354166667</v>
      </c>
      <c r="H61" s="489">
        <f t="shared" si="14"/>
        <v>42614</v>
      </c>
      <c r="I61" s="488">
        <f t="shared" si="12"/>
        <v>107.4918237297279</v>
      </c>
      <c r="J61" s="488">
        <f t="shared" si="10"/>
        <v>102.67102445621548</v>
      </c>
      <c r="K61" s="488">
        <f t="shared" si="10"/>
        <v>110.75846354166667</v>
      </c>
      <c r="L61" s="488" t="e">
        <f t="shared" si="13"/>
        <v>#N/A</v>
      </c>
    </row>
    <row r="62" spans="1:14" ht="15" customHeight="1" x14ac:dyDescent="0.2">
      <c r="A62" s="490" t="s">
        <v>468</v>
      </c>
      <c r="B62" s="487">
        <v>63717</v>
      </c>
      <c r="C62" s="487">
        <v>9233</v>
      </c>
      <c r="D62" s="487">
        <v>6852</v>
      </c>
      <c r="E62" s="488">
        <f t="shared" si="11"/>
        <v>107.41596142823427</v>
      </c>
      <c r="F62" s="488">
        <f t="shared" si="11"/>
        <v>104.05725233855516</v>
      </c>
      <c r="G62" s="488">
        <f t="shared" si="11"/>
        <v>111.5234375</v>
      </c>
      <c r="H62" s="489" t="str">
        <f t="shared" si="14"/>
        <v/>
      </c>
      <c r="I62" s="488" t="str">
        <f t="shared" si="12"/>
        <v/>
      </c>
      <c r="J62" s="488" t="str">
        <f t="shared" si="10"/>
        <v/>
      </c>
      <c r="K62" s="488" t="str">
        <f t="shared" si="10"/>
        <v/>
      </c>
      <c r="L62" s="488" t="e">
        <f t="shared" si="13"/>
        <v>#N/A</v>
      </c>
    </row>
    <row r="63" spans="1:14" ht="15" customHeight="1" x14ac:dyDescent="0.2">
      <c r="A63" s="490" t="s">
        <v>469</v>
      </c>
      <c r="B63" s="487">
        <v>63828</v>
      </c>
      <c r="C63" s="487">
        <v>10281</v>
      </c>
      <c r="D63" s="487">
        <v>6947</v>
      </c>
      <c r="E63" s="488">
        <f t="shared" si="11"/>
        <v>107.60308843858526</v>
      </c>
      <c r="F63" s="488">
        <f t="shared" si="11"/>
        <v>115.86836470190465</v>
      </c>
      <c r="G63" s="488">
        <f t="shared" si="11"/>
        <v>113.06966145833333</v>
      </c>
      <c r="H63" s="489" t="str">
        <f t="shared" si="14"/>
        <v/>
      </c>
      <c r="I63" s="488" t="str">
        <f t="shared" si="12"/>
        <v/>
      </c>
      <c r="J63" s="488" t="str">
        <f t="shared" si="10"/>
        <v/>
      </c>
      <c r="K63" s="488" t="str">
        <f t="shared" si="10"/>
        <v/>
      </c>
      <c r="L63" s="488" t="e">
        <f t="shared" si="13"/>
        <v>#N/A</v>
      </c>
    </row>
    <row r="64" spans="1:14" ht="15" customHeight="1" x14ac:dyDescent="0.2">
      <c r="A64" s="490" t="s">
        <v>470</v>
      </c>
      <c r="B64" s="487">
        <v>64227</v>
      </c>
      <c r="C64" s="487">
        <v>10330</v>
      </c>
      <c r="D64" s="487">
        <v>6941</v>
      </c>
      <c r="E64" s="488">
        <f t="shared" si="11"/>
        <v>108.27573417849557</v>
      </c>
      <c r="F64" s="488">
        <f t="shared" si="11"/>
        <v>116.42060182576355</v>
      </c>
      <c r="G64" s="488">
        <f t="shared" si="11"/>
        <v>112.97200520833333</v>
      </c>
      <c r="H64" s="489" t="str">
        <f t="shared" si="14"/>
        <v/>
      </c>
      <c r="I64" s="488" t="str">
        <f t="shared" si="12"/>
        <v/>
      </c>
      <c r="J64" s="488" t="str">
        <f t="shared" si="10"/>
        <v/>
      </c>
      <c r="K64" s="488" t="str">
        <f t="shared" si="10"/>
        <v/>
      </c>
      <c r="L64" s="488" t="e">
        <f t="shared" si="13"/>
        <v>#N/A</v>
      </c>
    </row>
    <row r="65" spans="1:12" ht="15" customHeight="1" x14ac:dyDescent="0.2">
      <c r="A65" s="490">
        <v>42979</v>
      </c>
      <c r="B65" s="487">
        <v>65602</v>
      </c>
      <c r="C65" s="487">
        <v>10205</v>
      </c>
      <c r="D65" s="487">
        <v>7225</v>
      </c>
      <c r="E65" s="488">
        <f t="shared" si="11"/>
        <v>110.59374894635692</v>
      </c>
      <c r="F65" s="488">
        <f t="shared" si="11"/>
        <v>115.01183365265413</v>
      </c>
      <c r="G65" s="488">
        <f t="shared" si="11"/>
        <v>117.59440104166667</v>
      </c>
      <c r="H65" s="489">
        <f t="shared" si="14"/>
        <v>42979</v>
      </c>
      <c r="I65" s="488">
        <f t="shared" si="12"/>
        <v>110.59374894635692</v>
      </c>
      <c r="J65" s="488">
        <f t="shared" si="10"/>
        <v>115.01183365265413</v>
      </c>
      <c r="K65" s="488">
        <f t="shared" si="10"/>
        <v>117.59440104166667</v>
      </c>
      <c r="L65" s="488" t="e">
        <f t="shared" si="13"/>
        <v>#N/A</v>
      </c>
    </row>
    <row r="66" spans="1:12" ht="15" customHeight="1" x14ac:dyDescent="0.2">
      <c r="A66" s="490" t="s">
        <v>471</v>
      </c>
      <c r="B66" s="487">
        <v>65826</v>
      </c>
      <c r="C66" s="487">
        <v>10346</v>
      </c>
      <c r="D66" s="487">
        <v>7279</v>
      </c>
      <c r="E66" s="488">
        <f t="shared" si="11"/>
        <v>110.97137462490308</v>
      </c>
      <c r="F66" s="488">
        <f t="shared" si="11"/>
        <v>116.60092415192156</v>
      </c>
      <c r="G66" s="488">
        <f t="shared" si="11"/>
        <v>118.47330729166667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66188</v>
      </c>
      <c r="C67" s="487">
        <v>10405</v>
      </c>
      <c r="D67" s="487">
        <v>7241</v>
      </c>
      <c r="E67" s="488">
        <f t="shared" si="11"/>
        <v>111.58164469469638</v>
      </c>
      <c r="F67" s="488">
        <f t="shared" si="11"/>
        <v>117.26586272962922</v>
      </c>
      <c r="G67" s="488">
        <f t="shared" si="11"/>
        <v>117.85481770833333</v>
      </c>
      <c r="H67" s="489" t="str">
        <f t="shared" si="14"/>
        <v/>
      </c>
      <c r="I67" s="488" t="str">
        <f t="shared" si="12"/>
        <v/>
      </c>
      <c r="J67" s="488" t="str">
        <f t="shared" si="12"/>
        <v/>
      </c>
      <c r="K67" s="488" t="str">
        <f t="shared" si="12"/>
        <v/>
      </c>
      <c r="L67" s="488" t="e">
        <f t="shared" si="13"/>
        <v>#N/A</v>
      </c>
    </row>
    <row r="68" spans="1:12" ht="15" customHeight="1" x14ac:dyDescent="0.2">
      <c r="A68" s="490" t="s">
        <v>473</v>
      </c>
      <c r="B68" s="487">
        <v>66643</v>
      </c>
      <c r="C68" s="487">
        <v>10522</v>
      </c>
      <c r="D68" s="487">
        <v>7350</v>
      </c>
      <c r="E68" s="488">
        <f t="shared" si="11"/>
        <v>112.34869685424323</v>
      </c>
      <c r="F68" s="488">
        <f t="shared" si="11"/>
        <v>118.58446973965964</v>
      </c>
      <c r="G68" s="488">
        <f t="shared" si="11"/>
        <v>119.62890625</v>
      </c>
      <c r="H68" s="489" t="str">
        <f t="shared" si="14"/>
        <v/>
      </c>
      <c r="I68" s="488" t="str">
        <f t="shared" si="12"/>
        <v/>
      </c>
      <c r="J68" s="488" t="str">
        <f t="shared" si="12"/>
        <v/>
      </c>
      <c r="K68" s="488" t="str">
        <f t="shared" si="12"/>
        <v/>
      </c>
      <c r="L68" s="488" t="e">
        <f t="shared" si="13"/>
        <v>#N/A</v>
      </c>
    </row>
    <row r="69" spans="1:12" ht="15" customHeight="1" x14ac:dyDescent="0.2">
      <c r="A69" s="490">
        <v>43344</v>
      </c>
      <c r="B69" s="487">
        <v>67914</v>
      </c>
      <c r="C69" s="487">
        <v>10203</v>
      </c>
      <c r="D69" s="487">
        <v>7593</v>
      </c>
      <c r="E69" s="488">
        <f t="shared" si="11"/>
        <v>114.49138541420815</v>
      </c>
      <c r="F69" s="488">
        <f t="shared" si="11"/>
        <v>114.98929336188436</v>
      </c>
      <c r="G69" s="488">
        <f t="shared" si="11"/>
        <v>123.583984375</v>
      </c>
      <c r="H69" s="489">
        <f t="shared" si="14"/>
        <v>43344</v>
      </c>
      <c r="I69" s="488">
        <f t="shared" si="12"/>
        <v>114.49138541420815</v>
      </c>
      <c r="J69" s="488">
        <f t="shared" si="12"/>
        <v>114.98929336188436</v>
      </c>
      <c r="K69" s="488">
        <f t="shared" si="12"/>
        <v>123.583984375</v>
      </c>
      <c r="L69" s="488" t="e">
        <f t="shared" si="13"/>
        <v>#N/A</v>
      </c>
    </row>
    <row r="70" spans="1:12" ht="15" customHeight="1" x14ac:dyDescent="0.2">
      <c r="A70" s="490" t="s">
        <v>474</v>
      </c>
      <c r="B70" s="487">
        <v>68037</v>
      </c>
      <c r="C70" s="487">
        <v>10298</v>
      </c>
      <c r="D70" s="487">
        <v>7642</v>
      </c>
      <c r="E70" s="488">
        <f t="shared" si="11"/>
        <v>114.69874237162412</v>
      </c>
      <c r="F70" s="488">
        <f t="shared" si="11"/>
        <v>116.05995717344754</v>
      </c>
      <c r="G70" s="488">
        <f t="shared" si="11"/>
        <v>124.38151041666667</v>
      </c>
      <c r="H70" s="489" t="str">
        <f t="shared" si="14"/>
        <v/>
      </c>
      <c r="I70" s="488" t="str">
        <f t="shared" si="12"/>
        <v/>
      </c>
      <c r="J70" s="488" t="str">
        <f t="shared" si="12"/>
        <v/>
      </c>
      <c r="K70" s="488" t="str">
        <f t="shared" si="12"/>
        <v/>
      </c>
      <c r="L70" s="488" t="e">
        <f t="shared" si="13"/>
        <v>#N/A</v>
      </c>
    </row>
    <row r="71" spans="1:12" ht="15" customHeight="1" x14ac:dyDescent="0.2">
      <c r="A71" s="490" t="s">
        <v>475</v>
      </c>
      <c r="B71" s="487">
        <v>67854</v>
      </c>
      <c r="C71" s="487">
        <v>10216</v>
      </c>
      <c r="D71" s="487">
        <v>7628</v>
      </c>
      <c r="E71" s="491">
        <f t="shared" ref="E71:G75" si="15">IF($A$51=37802,IF(COUNTBLANK(B$51:B$70)&gt;0,#N/A,IF(ISBLANK(B71)=FALSE,B71/B$51*100,#N/A)),IF(COUNTBLANK(B$51:B$75)&gt;0,#N/A,B71/B$51*100))</f>
        <v>114.39023567888331</v>
      </c>
      <c r="F71" s="491">
        <f t="shared" si="15"/>
        <v>115.13580525188776</v>
      </c>
      <c r="G71" s="491">
        <f t="shared" si="15"/>
        <v>124.15364583333333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67708</v>
      </c>
      <c r="C72" s="487">
        <v>10210</v>
      </c>
      <c r="D72" s="487">
        <v>7768</v>
      </c>
      <c r="E72" s="491">
        <f t="shared" si="15"/>
        <v>114.14410465625949</v>
      </c>
      <c r="F72" s="491">
        <f t="shared" si="15"/>
        <v>115.06818437957848</v>
      </c>
      <c r="G72" s="491">
        <f t="shared" si="15"/>
        <v>126.43229166666667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68791</v>
      </c>
      <c r="C73" s="487">
        <v>9895</v>
      </c>
      <c r="D73" s="487">
        <v>7930</v>
      </c>
      <c r="E73" s="491">
        <f t="shared" si="15"/>
        <v>115.9698573788732</v>
      </c>
      <c r="F73" s="491">
        <f t="shared" si="15"/>
        <v>111.51808858334273</v>
      </c>
      <c r="G73" s="491">
        <f t="shared" si="15"/>
        <v>129.06901041666669</v>
      </c>
      <c r="H73" s="492">
        <f>IF(A$51=37802,IF(ISERROR(L73)=TRUE,IF(ISBLANK(A73)=FALSE,IF(MONTH(A73)=MONTH(MAX(A$51:A$75)),A73,""),""),""),IF(ISERROR(L73)=TRUE,IF(MONTH(A73)=MONTH(MAX(A$51:A$75)),A73,""),""))</f>
        <v>43709</v>
      </c>
      <c r="I73" s="488">
        <f t="shared" si="12"/>
        <v>115.9698573788732</v>
      </c>
      <c r="J73" s="488">
        <f t="shared" si="12"/>
        <v>111.51808858334273</v>
      </c>
      <c r="K73" s="488">
        <f t="shared" si="12"/>
        <v>129.06901041666669</v>
      </c>
      <c r="L73" s="488" t="e">
        <f t="shared" si="13"/>
        <v>#N/A</v>
      </c>
    </row>
    <row r="74" spans="1:12" ht="15" customHeight="1" x14ac:dyDescent="0.2">
      <c r="A74" s="490" t="s">
        <v>477</v>
      </c>
      <c r="B74" s="487">
        <v>68348</v>
      </c>
      <c r="C74" s="487">
        <v>9909</v>
      </c>
      <c r="D74" s="487">
        <v>7849</v>
      </c>
      <c r="E74" s="491">
        <f t="shared" si="15"/>
        <v>115.22303516639131</v>
      </c>
      <c r="F74" s="491">
        <f t="shared" si="15"/>
        <v>111.67587061873098</v>
      </c>
      <c r="G74" s="491">
        <f t="shared" si="15"/>
        <v>127.75065104166667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67878</v>
      </c>
      <c r="C75" s="493">
        <v>9730</v>
      </c>
      <c r="D75" s="493">
        <v>7607</v>
      </c>
      <c r="E75" s="491">
        <f t="shared" si="15"/>
        <v>114.43069557301324</v>
      </c>
      <c r="F75" s="491">
        <f t="shared" si="15"/>
        <v>109.65851459483827</v>
      </c>
      <c r="G75" s="491">
        <f t="shared" si="15"/>
        <v>123.81184895833333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115.9698573788732</v>
      </c>
      <c r="J77" s="488">
        <f>IF(J75&lt;&gt;"",J75,IF(J74&lt;&gt;"",J74,IF(J73&lt;&gt;"",J73,IF(J72&lt;&gt;"",J72,IF(J71&lt;&gt;"",J71,IF(J70&lt;&gt;"",J70,""))))))</f>
        <v>111.51808858334273</v>
      </c>
      <c r="K77" s="488">
        <f>IF(K75&lt;&gt;"",K75,IF(K74&lt;&gt;"",K74,IF(K73&lt;&gt;"",K73,IF(K72&lt;&gt;"",K72,IF(K71&lt;&gt;"",K71,IF(K70&lt;&gt;"",K70,""))))))</f>
        <v>129.06901041666669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+16,0%</v>
      </c>
      <c r="J79" s="488" t="str">
        <f>"GeB - ausschließlich: "&amp;IF(J77&gt;100,"+","")&amp;TEXT(J77-100,"0,0")&amp;"%"</f>
        <v>GeB - ausschließlich: +11,5%</v>
      </c>
      <c r="K79" s="488" t="str">
        <f>"GeB - im Nebenjob: "&amp;IF(K77&gt;100,"+","")&amp;TEXT(K77-100,"0,0")&amp;"%"</f>
        <v>GeB - im Nebenjob: +29,1%</v>
      </c>
    </row>
    <row r="81" spans="9:9" ht="15" customHeight="1" x14ac:dyDescent="0.2">
      <c r="I81" s="488" t="str">
        <f>IF(ISERROR(HLOOKUP(1,I$78:K$79,2,FALSE)),"",HLOOKUP(1,I$78:K$79,2,FALSE))</f>
        <v>GeB - im Nebenjob: +29,1%</v>
      </c>
    </row>
    <row r="82" spans="9:9" ht="15" customHeight="1" x14ac:dyDescent="0.2">
      <c r="I82" s="488" t="str">
        <f>IF(ISERROR(HLOOKUP(2,I$78:K$79,2,FALSE)),"",HLOOKUP(2,I$78:K$79,2,FALSE))</f>
        <v>SvB: +16,0%</v>
      </c>
    </row>
    <row r="83" spans="9:9" ht="15" customHeight="1" x14ac:dyDescent="0.2">
      <c r="I83" s="488" t="str">
        <f>IF(ISERROR(HLOOKUP(3,I$78:K$79,2,FALSE)),"",HLOOKUP(3,I$78:K$79,2,FALSE))</f>
        <v>GeB - ausschließlich: +11,5%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67878</v>
      </c>
      <c r="E12" s="114">
        <v>68348</v>
      </c>
      <c r="F12" s="114">
        <v>68791</v>
      </c>
      <c r="G12" s="114">
        <v>67708</v>
      </c>
      <c r="H12" s="114">
        <v>67854</v>
      </c>
      <c r="I12" s="115">
        <v>24</v>
      </c>
      <c r="J12" s="116">
        <v>3.5370059244849233E-2</v>
      </c>
      <c r="N12" s="117"/>
    </row>
    <row r="13" spans="1:15" s="110" customFormat="1" ht="13.5" customHeight="1" x14ac:dyDescent="0.2">
      <c r="A13" s="118" t="s">
        <v>105</v>
      </c>
      <c r="B13" s="119" t="s">
        <v>106</v>
      </c>
      <c r="C13" s="113">
        <v>58.114558472553696</v>
      </c>
      <c r="D13" s="114">
        <v>39447</v>
      </c>
      <c r="E13" s="114">
        <v>39725</v>
      </c>
      <c r="F13" s="114">
        <v>40086</v>
      </c>
      <c r="G13" s="114">
        <v>39435</v>
      </c>
      <c r="H13" s="114">
        <v>39595</v>
      </c>
      <c r="I13" s="115">
        <v>-148</v>
      </c>
      <c r="J13" s="116">
        <v>-0.37378456875868166</v>
      </c>
    </row>
    <row r="14" spans="1:15" s="110" customFormat="1" ht="13.5" customHeight="1" x14ac:dyDescent="0.2">
      <c r="A14" s="120"/>
      <c r="B14" s="119" t="s">
        <v>107</v>
      </c>
      <c r="C14" s="113">
        <v>41.885441527446304</v>
      </c>
      <c r="D14" s="114">
        <v>28431</v>
      </c>
      <c r="E14" s="114">
        <v>28623</v>
      </c>
      <c r="F14" s="114">
        <v>28705</v>
      </c>
      <c r="G14" s="114">
        <v>28273</v>
      </c>
      <c r="H14" s="114">
        <v>28259</v>
      </c>
      <c r="I14" s="115">
        <v>172</v>
      </c>
      <c r="J14" s="116">
        <v>0.60865564952758411</v>
      </c>
    </row>
    <row r="15" spans="1:15" s="110" customFormat="1" ht="13.5" customHeight="1" x14ac:dyDescent="0.2">
      <c r="A15" s="118" t="s">
        <v>105</v>
      </c>
      <c r="B15" s="121" t="s">
        <v>108</v>
      </c>
      <c r="C15" s="113">
        <v>12.084917057072984</v>
      </c>
      <c r="D15" s="114">
        <v>8203</v>
      </c>
      <c r="E15" s="114">
        <v>8529</v>
      </c>
      <c r="F15" s="114">
        <v>8752</v>
      </c>
      <c r="G15" s="114">
        <v>8085</v>
      </c>
      <c r="H15" s="114">
        <v>8354</v>
      </c>
      <c r="I15" s="115">
        <v>-151</v>
      </c>
      <c r="J15" s="116">
        <v>-1.8075173569547522</v>
      </c>
    </row>
    <row r="16" spans="1:15" s="110" customFormat="1" ht="13.5" customHeight="1" x14ac:dyDescent="0.2">
      <c r="A16" s="118"/>
      <c r="B16" s="121" t="s">
        <v>109</v>
      </c>
      <c r="C16" s="113">
        <v>67.067385603582892</v>
      </c>
      <c r="D16" s="114">
        <v>45524</v>
      </c>
      <c r="E16" s="114">
        <v>45715</v>
      </c>
      <c r="F16" s="114">
        <v>45990</v>
      </c>
      <c r="G16" s="114">
        <v>45758</v>
      </c>
      <c r="H16" s="114">
        <v>45808</v>
      </c>
      <c r="I16" s="115">
        <v>-284</v>
      </c>
      <c r="J16" s="116">
        <v>-0.61997904296192807</v>
      </c>
    </row>
    <row r="17" spans="1:10" s="110" customFormat="1" ht="13.5" customHeight="1" x14ac:dyDescent="0.2">
      <c r="A17" s="118"/>
      <c r="B17" s="121" t="s">
        <v>110</v>
      </c>
      <c r="C17" s="113">
        <v>19.708889478181444</v>
      </c>
      <c r="D17" s="114">
        <v>13378</v>
      </c>
      <c r="E17" s="114">
        <v>13337</v>
      </c>
      <c r="F17" s="114">
        <v>13291</v>
      </c>
      <c r="G17" s="114">
        <v>13129</v>
      </c>
      <c r="H17" s="114">
        <v>12976</v>
      </c>
      <c r="I17" s="115">
        <v>402</v>
      </c>
      <c r="J17" s="116">
        <v>3.0980271270036992</v>
      </c>
    </row>
    <row r="18" spans="1:10" s="110" customFormat="1" ht="13.5" customHeight="1" x14ac:dyDescent="0.2">
      <c r="A18" s="120"/>
      <c r="B18" s="121" t="s">
        <v>111</v>
      </c>
      <c r="C18" s="113">
        <v>1.1388078611626742</v>
      </c>
      <c r="D18" s="114">
        <v>773</v>
      </c>
      <c r="E18" s="114">
        <v>767</v>
      </c>
      <c r="F18" s="114">
        <v>758</v>
      </c>
      <c r="G18" s="114">
        <v>736</v>
      </c>
      <c r="H18" s="114">
        <v>716</v>
      </c>
      <c r="I18" s="115">
        <v>57</v>
      </c>
      <c r="J18" s="116">
        <v>7.960893854748603</v>
      </c>
    </row>
    <row r="19" spans="1:10" s="110" customFormat="1" ht="13.5" customHeight="1" x14ac:dyDescent="0.2">
      <c r="A19" s="120"/>
      <c r="B19" s="121" t="s">
        <v>112</v>
      </c>
      <c r="C19" s="113">
        <v>0.34620937564453874</v>
      </c>
      <c r="D19" s="114">
        <v>235</v>
      </c>
      <c r="E19" s="114">
        <v>218</v>
      </c>
      <c r="F19" s="114">
        <v>228</v>
      </c>
      <c r="G19" s="114">
        <v>192</v>
      </c>
      <c r="H19" s="114">
        <v>189</v>
      </c>
      <c r="I19" s="115">
        <v>46</v>
      </c>
      <c r="J19" s="116">
        <v>24.338624338624339</v>
      </c>
    </row>
    <row r="20" spans="1:10" s="110" customFormat="1" ht="13.5" customHeight="1" x14ac:dyDescent="0.2">
      <c r="A20" s="118" t="s">
        <v>113</v>
      </c>
      <c r="B20" s="122" t="s">
        <v>114</v>
      </c>
      <c r="C20" s="113">
        <v>79.869766345502228</v>
      </c>
      <c r="D20" s="114">
        <v>54214</v>
      </c>
      <c r="E20" s="114">
        <v>54589</v>
      </c>
      <c r="F20" s="114">
        <v>55108</v>
      </c>
      <c r="G20" s="114">
        <v>54222</v>
      </c>
      <c r="H20" s="114">
        <v>54513</v>
      </c>
      <c r="I20" s="115">
        <v>-299</v>
      </c>
      <c r="J20" s="116">
        <v>-0.54849302001357469</v>
      </c>
    </row>
    <row r="21" spans="1:10" s="110" customFormat="1" ht="13.5" customHeight="1" x14ac:dyDescent="0.2">
      <c r="A21" s="120"/>
      <c r="B21" s="122" t="s">
        <v>115</v>
      </c>
      <c r="C21" s="113">
        <v>20.130233654497776</v>
      </c>
      <c r="D21" s="114">
        <v>13664</v>
      </c>
      <c r="E21" s="114">
        <v>13759</v>
      </c>
      <c r="F21" s="114">
        <v>13683</v>
      </c>
      <c r="G21" s="114">
        <v>13486</v>
      </c>
      <c r="H21" s="114">
        <v>13341</v>
      </c>
      <c r="I21" s="115">
        <v>323</v>
      </c>
      <c r="J21" s="116">
        <v>2.4211078629787872</v>
      </c>
    </row>
    <row r="22" spans="1:10" s="110" customFormat="1" ht="13.5" customHeight="1" x14ac:dyDescent="0.2">
      <c r="A22" s="118" t="s">
        <v>113</v>
      </c>
      <c r="B22" s="122" t="s">
        <v>116</v>
      </c>
      <c r="C22" s="113">
        <v>82.8913639176169</v>
      </c>
      <c r="D22" s="114">
        <v>56265</v>
      </c>
      <c r="E22" s="114">
        <v>56765</v>
      </c>
      <c r="F22" s="114">
        <v>57042</v>
      </c>
      <c r="G22" s="114">
        <v>56270</v>
      </c>
      <c r="H22" s="114">
        <v>56632</v>
      </c>
      <c r="I22" s="115">
        <v>-367</v>
      </c>
      <c r="J22" s="116">
        <v>-0.64804350897019358</v>
      </c>
    </row>
    <row r="23" spans="1:10" s="110" customFormat="1" ht="13.5" customHeight="1" x14ac:dyDescent="0.2">
      <c r="A23" s="123"/>
      <c r="B23" s="124" t="s">
        <v>117</v>
      </c>
      <c r="C23" s="125">
        <v>17.101269925454492</v>
      </c>
      <c r="D23" s="114">
        <v>11608</v>
      </c>
      <c r="E23" s="114">
        <v>11577</v>
      </c>
      <c r="F23" s="114">
        <v>11744</v>
      </c>
      <c r="G23" s="114">
        <v>11431</v>
      </c>
      <c r="H23" s="114">
        <v>11213</v>
      </c>
      <c r="I23" s="115">
        <v>395</v>
      </c>
      <c r="J23" s="116">
        <v>3.5226968697048071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17337</v>
      </c>
      <c r="E26" s="114">
        <v>17758</v>
      </c>
      <c r="F26" s="114">
        <v>17825</v>
      </c>
      <c r="G26" s="114">
        <v>17978</v>
      </c>
      <c r="H26" s="140">
        <v>17844</v>
      </c>
      <c r="I26" s="115">
        <v>-507</v>
      </c>
      <c r="J26" s="116">
        <v>-2.8412911903160727</v>
      </c>
    </row>
    <row r="27" spans="1:10" s="110" customFormat="1" ht="13.5" customHeight="1" x14ac:dyDescent="0.2">
      <c r="A27" s="118" t="s">
        <v>105</v>
      </c>
      <c r="B27" s="119" t="s">
        <v>106</v>
      </c>
      <c r="C27" s="113">
        <v>45.463459652765764</v>
      </c>
      <c r="D27" s="115">
        <v>7882</v>
      </c>
      <c r="E27" s="114">
        <v>8001</v>
      </c>
      <c r="F27" s="114">
        <v>8001</v>
      </c>
      <c r="G27" s="114">
        <v>8064</v>
      </c>
      <c r="H27" s="140">
        <v>7976</v>
      </c>
      <c r="I27" s="115">
        <v>-94</v>
      </c>
      <c r="J27" s="116">
        <v>-1.1785356068204613</v>
      </c>
    </row>
    <row r="28" spans="1:10" s="110" customFormat="1" ht="13.5" customHeight="1" x14ac:dyDescent="0.2">
      <c r="A28" s="120"/>
      <c r="B28" s="119" t="s">
        <v>107</v>
      </c>
      <c r="C28" s="113">
        <v>54.536540347234236</v>
      </c>
      <c r="D28" s="115">
        <v>9455</v>
      </c>
      <c r="E28" s="114">
        <v>9757</v>
      </c>
      <c r="F28" s="114">
        <v>9824</v>
      </c>
      <c r="G28" s="114">
        <v>9914</v>
      </c>
      <c r="H28" s="140">
        <v>9868</v>
      </c>
      <c r="I28" s="115">
        <v>-413</v>
      </c>
      <c r="J28" s="116">
        <v>-4.1852452371301174</v>
      </c>
    </row>
    <row r="29" spans="1:10" s="110" customFormat="1" ht="13.5" customHeight="1" x14ac:dyDescent="0.2">
      <c r="A29" s="118" t="s">
        <v>105</v>
      </c>
      <c r="B29" s="121" t="s">
        <v>108</v>
      </c>
      <c r="C29" s="113">
        <v>22.927842187229626</v>
      </c>
      <c r="D29" s="115">
        <v>3975</v>
      </c>
      <c r="E29" s="114">
        <v>4109</v>
      </c>
      <c r="F29" s="114">
        <v>4061</v>
      </c>
      <c r="G29" s="114">
        <v>4203</v>
      </c>
      <c r="H29" s="140">
        <v>4197</v>
      </c>
      <c r="I29" s="115">
        <v>-222</v>
      </c>
      <c r="J29" s="116">
        <v>-5.2894924946390276</v>
      </c>
    </row>
    <row r="30" spans="1:10" s="110" customFormat="1" ht="13.5" customHeight="1" x14ac:dyDescent="0.2">
      <c r="A30" s="118"/>
      <c r="B30" s="121" t="s">
        <v>109</v>
      </c>
      <c r="C30" s="113">
        <v>45.515371748284018</v>
      </c>
      <c r="D30" s="115">
        <v>7891</v>
      </c>
      <c r="E30" s="114">
        <v>8131</v>
      </c>
      <c r="F30" s="114">
        <v>8149</v>
      </c>
      <c r="G30" s="114">
        <v>8189</v>
      </c>
      <c r="H30" s="140">
        <v>8084</v>
      </c>
      <c r="I30" s="115">
        <v>-193</v>
      </c>
      <c r="J30" s="116">
        <v>-2.3874319643740725</v>
      </c>
    </row>
    <row r="31" spans="1:10" s="110" customFormat="1" ht="13.5" customHeight="1" x14ac:dyDescent="0.2">
      <c r="A31" s="118"/>
      <c r="B31" s="121" t="s">
        <v>110</v>
      </c>
      <c r="C31" s="113">
        <v>15.648612793447541</v>
      </c>
      <c r="D31" s="115">
        <v>2713</v>
      </c>
      <c r="E31" s="114">
        <v>2723</v>
      </c>
      <c r="F31" s="114">
        <v>2809</v>
      </c>
      <c r="G31" s="114">
        <v>2828</v>
      </c>
      <c r="H31" s="140">
        <v>2823</v>
      </c>
      <c r="I31" s="115">
        <v>-110</v>
      </c>
      <c r="J31" s="116">
        <v>-3.8965639390719091</v>
      </c>
    </row>
    <row r="32" spans="1:10" s="110" customFormat="1" ht="13.5" customHeight="1" x14ac:dyDescent="0.2">
      <c r="A32" s="120"/>
      <c r="B32" s="121" t="s">
        <v>111</v>
      </c>
      <c r="C32" s="113">
        <v>15.90817327103882</v>
      </c>
      <c r="D32" s="115">
        <v>2758</v>
      </c>
      <c r="E32" s="114">
        <v>2795</v>
      </c>
      <c r="F32" s="114">
        <v>2806</v>
      </c>
      <c r="G32" s="114">
        <v>2758</v>
      </c>
      <c r="H32" s="140">
        <v>2740</v>
      </c>
      <c r="I32" s="115">
        <v>18</v>
      </c>
      <c r="J32" s="116">
        <v>0.65693430656934304</v>
      </c>
    </row>
    <row r="33" spans="1:10" s="110" customFormat="1" ht="13.5" customHeight="1" x14ac:dyDescent="0.2">
      <c r="A33" s="120"/>
      <c r="B33" s="121" t="s">
        <v>112</v>
      </c>
      <c r="C33" s="113">
        <v>1.4650746957374401</v>
      </c>
      <c r="D33" s="115">
        <v>254</v>
      </c>
      <c r="E33" s="114">
        <v>256</v>
      </c>
      <c r="F33" s="114">
        <v>273</v>
      </c>
      <c r="G33" s="114">
        <v>223</v>
      </c>
      <c r="H33" s="140">
        <v>212</v>
      </c>
      <c r="I33" s="115">
        <v>42</v>
      </c>
      <c r="J33" s="116">
        <v>19.811320754716981</v>
      </c>
    </row>
    <row r="34" spans="1:10" s="110" customFormat="1" ht="13.5" customHeight="1" x14ac:dyDescent="0.2">
      <c r="A34" s="118" t="s">
        <v>113</v>
      </c>
      <c r="B34" s="122" t="s">
        <v>116</v>
      </c>
      <c r="C34" s="113">
        <v>85.868373997808149</v>
      </c>
      <c r="D34" s="115">
        <v>14887</v>
      </c>
      <c r="E34" s="114">
        <v>15209</v>
      </c>
      <c r="F34" s="114">
        <v>15276</v>
      </c>
      <c r="G34" s="114">
        <v>15412</v>
      </c>
      <c r="H34" s="140">
        <v>15351</v>
      </c>
      <c r="I34" s="115">
        <v>-464</v>
      </c>
      <c r="J34" s="116">
        <v>-3.0226043905934468</v>
      </c>
    </row>
    <row r="35" spans="1:10" s="110" customFormat="1" ht="13.5" customHeight="1" x14ac:dyDescent="0.2">
      <c r="A35" s="118"/>
      <c r="B35" s="119" t="s">
        <v>117</v>
      </c>
      <c r="C35" s="113">
        <v>14.073945896060449</v>
      </c>
      <c r="D35" s="115">
        <v>2440</v>
      </c>
      <c r="E35" s="114">
        <v>2541</v>
      </c>
      <c r="F35" s="114">
        <v>2543</v>
      </c>
      <c r="G35" s="114">
        <v>2560</v>
      </c>
      <c r="H35" s="140">
        <v>2484</v>
      </c>
      <c r="I35" s="115">
        <v>-44</v>
      </c>
      <c r="J35" s="116">
        <v>-1.7713365539452497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9730</v>
      </c>
      <c r="E37" s="114">
        <v>9909</v>
      </c>
      <c r="F37" s="114">
        <v>9895</v>
      </c>
      <c r="G37" s="114">
        <v>10210</v>
      </c>
      <c r="H37" s="140">
        <v>10216</v>
      </c>
      <c r="I37" s="115">
        <v>-486</v>
      </c>
      <c r="J37" s="116">
        <v>-4.7572435395458106</v>
      </c>
    </row>
    <row r="38" spans="1:10" s="110" customFormat="1" ht="13.5" customHeight="1" x14ac:dyDescent="0.2">
      <c r="A38" s="118" t="s">
        <v>105</v>
      </c>
      <c r="B38" s="119" t="s">
        <v>106</v>
      </c>
      <c r="C38" s="113">
        <v>42.816032887975332</v>
      </c>
      <c r="D38" s="115">
        <v>4166</v>
      </c>
      <c r="E38" s="114">
        <v>4193</v>
      </c>
      <c r="F38" s="114">
        <v>4123</v>
      </c>
      <c r="G38" s="114">
        <v>4288</v>
      </c>
      <c r="H38" s="140">
        <v>4294</v>
      </c>
      <c r="I38" s="115">
        <v>-128</v>
      </c>
      <c r="J38" s="116">
        <v>-2.9809035863996276</v>
      </c>
    </row>
    <row r="39" spans="1:10" s="110" customFormat="1" ht="13.5" customHeight="1" x14ac:dyDescent="0.2">
      <c r="A39" s="120"/>
      <c r="B39" s="119" t="s">
        <v>107</v>
      </c>
      <c r="C39" s="113">
        <v>57.183967112024668</v>
      </c>
      <c r="D39" s="115">
        <v>5564</v>
      </c>
      <c r="E39" s="114">
        <v>5716</v>
      </c>
      <c r="F39" s="114">
        <v>5772</v>
      </c>
      <c r="G39" s="114">
        <v>5922</v>
      </c>
      <c r="H39" s="140">
        <v>5922</v>
      </c>
      <c r="I39" s="115">
        <v>-358</v>
      </c>
      <c r="J39" s="116">
        <v>-6.0452549814251944</v>
      </c>
    </row>
    <row r="40" spans="1:10" s="110" customFormat="1" ht="13.5" customHeight="1" x14ac:dyDescent="0.2">
      <c r="A40" s="118" t="s">
        <v>105</v>
      </c>
      <c r="B40" s="121" t="s">
        <v>108</v>
      </c>
      <c r="C40" s="113">
        <v>31.336073997944503</v>
      </c>
      <c r="D40" s="115">
        <v>3049</v>
      </c>
      <c r="E40" s="114">
        <v>3064</v>
      </c>
      <c r="F40" s="114">
        <v>2966</v>
      </c>
      <c r="G40" s="114">
        <v>3245</v>
      </c>
      <c r="H40" s="140">
        <v>3221</v>
      </c>
      <c r="I40" s="115">
        <v>-172</v>
      </c>
      <c r="J40" s="116">
        <v>-5.339956535237504</v>
      </c>
    </row>
    <row r="41" spans="1:10" s="110" customFormat="1" ht="13.5" customHeight="1" x14ac:dyDescent="0.2">
      <c r="A41" s="118"/>
      <c r="B41" s="121" t="s">
        <v>109</v>
      </c>
      <c r="C41" s="113">
        <v>26.063720452209662</v>
      </c>
      <c r="D41" s="115">
        <v>2536</v>
      </c>
      <c r="E41" s="114">
        <v>2668</v>
      </c>
      <c r="F41" s="114">
        <v>2672</v>
      </c>
      <c r="G41" s="114">
        <v>2726</v>
      </c>
      <c r="H41" s="140">
        <v>2756</v>
      </c>
      <c r="I41" s="115">
        <v>-220</v>
      </c>
      <c r="J41" s="116">
        <v>-7.9825834542815679</v>
      </c>
    </row>
    <row r="42" spans="1:10" s="110" customFormat="1" ht="13.5" customHeight="1" x14ac:dyDescent="0.2">
      <c r="A42" s="118"/>
      <c r="B42" s="121" t="s">
        <v>110</v>
      </c>
      <c r="C42" s="113">
        <v>15.159301130524153</v>
      </c>
      <c r="D42" s="115">
        <v>1475</v>
      </c>
      <c r="E42" s="114">
        <v>1476</v>
      </c>
      <c r="F42" s="114">
        <v>1538</v>
      </c>
      <c r="G42" s="114">
        <v>1555</v>
      </c>
      <c r="H42" s="140">
        <v>1569</v>
      </c>
      <c r="I42" s="115">
        <v>-94</v>
      </c>
      <c r="J42" s="116">
        <v>-5.9910771191841938</v>
      </c>
    </row>
    <row r="43" spans="1:10" s="110" customFormat="1" ht="13.5" customHeight="1" x14ac:dyDescent="0.2">
      <c r="A43" s="120"/>
      <c r="B43" s="121" t="s">
        <v>111</v>
      </c>
      <c r="C43" s="113">
        <v>27.440904419321686</v>
      </c>
      <c r="D43" s="115">
        <v>2670</v>
      </c>
      <c r="E43" s="114">
        <v>2701</v>
      </c>
      <c r="F43" s="114">
        <v>2719</v>
      </c>
      <c r="G43" s="114">
        <v>2684</v>
      </c>
      <c r="H43" s="140">
        <v>2670</v>
      </c>
      <c r="I43" s="115">
        <v>0</v>
      </c>
      <c r="J43" s="116">
        <v>0</v>
      </c>
    </row>
    <row r="44" spans="1:10" s="110" customFormat="1" ht="13.5" customHeight="1" x14ac:dyDescent="0.2">
      <c r="A44" s="120"/>
      <c r="B44" s="121" t="s">
        <v>112</v>
      </c>
      <c r="C44" s="113">
        <v>2.3329907502569371</v>
      </c>
      <c r="D44" s="115">
        <v>227</v>
      </c>
      <c r="E44" s="114">
        <v>234</v>
      </c>
      <c r="F44" s="114">
        <v>252</v>
      </c>
      <c r="G44" s="114">
        <v>212</v>
      </c>
      <c r="H44" s="140">
        <v>198</v>
      </c>
      <c r="I44" s="115">
        <v>29</v>
      </c>
      <c r="J44" s="116">
        <v>14.646464646464647</v>
      </c>
    </row>
    <row r="45" spans="1:10" s="110" customFormat="1" ht="13.5" customHeight="1" x14ac:dyDescent="0.2">
      <c r="A45" s="118" t="s">
        <v>113</v>
      </c>
      <c r="B45" s="122" t="s">
        <v>116</v>
      </c>
      <c r="C45" s="113">
        <v>86.885919835560117</v>
      </c>
      <c r="D45" s="115">
        <v>8454</v>
      </c>
      <c r="E45" s="114">
        <v>8592</v>
      </c>
      <c r="F45" s="114">
        <v>8597</v>
      </c>
      <c r="G45" s="114">
        <v>8869</v>
      </c>
      <c r="H45" s="140">
        <v>8894</v>
      </c>
      <c r="I45" s="115">
        <v>-440</v>
      </c>
      <c r="J45" s="116">
        <v>-4.9471553856532493</v>
      </c>
    </row>
    <row r="46" spans="1:10" s="110" customFormat="1" ht="13.5" customHeight="1" x14ac:dyDescent="0.2">
      <c r="A46" s="118"/>
      <c r="B46" s="119" t="s">
        <v>117</v>
      </c>
      <c r="C46" s="113">
        <v>13.011305241521068</v>
      </c>
      <c r="D46" s="115">
        <v>1266</v>
      </c>
      <c r="E46" s="114">
        <v>1309</v>
      </c>
      <c r="F46" s="114">
        <v>1292</v>
      </c>
      <c r="G46" s="114">
        <v>1335</v>
      </c>
      <c r="H46" s="140">
        <v>1313</v>
      </c>
      <c r="I46" s="115">
        <v>-47</v>
      </c>
      <c r="J46" s="116">
        <v>-3.5795887281035794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7607</v>
      </c>
      <c r="E48" s="114">
        <v>7849</v>
      </c>
      <c r="F48" s="114">
        <v>7930</v>
      </c>
      <c r="G48" s="114">
        <v>7768</v>
      </c>
      <c r="H48" s="140">
        <v>7628</v>
      </c>
      <c r="I48" s="115">
        <v>-21</v>
      </c>
      <c r="J48" s="116">
        <v>-0.27530152071316205</v>
      </c>
    </row>
    <row r="49" spans="1:12" s="110" customFormat="1" ht="13.5" customHeight="1" x14ac:dyDescent="0.2">
      <c r="A49" s="118" t="s">
        <v>105</v>
      </c>
      <c r="B49" s="119" t="s">
        <v>106</v>
      </c>
      <c r="C49" s="113">
        <v>48.84974365715788</v>
      </c>
      <c r="D49" s="115">
        <v>3716</v>
      </c>
      <c r="E49" s="114">
        <v>3808</v>
      </c>
      <c r="F49" s="114">
        <v>3878</v>
      </c>
      <c r="G49" s="114">
        <v>3776</v>
      </c>
      <c r="H49" s="140">
        <v>3682</v>
      </c>
      <c r="I49" s="115">
        <v>34</v>
      </c>
      <c r="J49" s="116">
        <v>0.92341118957088542</v>
      </c>
    </row>
    <row r="50" spans="1:12" s="110" customFormat="1" ht="13.5" customHeight="1" x14ac:dyDescent="0.2">
      <c r="A50" s="120"/>
      <c r="B50" s="119" t="s">
        <v>107</v>
      </c>
      <c r="C50" s="113">
        <v>51.15025634284212</v>
      </c>
      <c r="D50" s="115">
        <v>3891</v>
      </c>
      <c r="E50" s="114">
        <v>4041</v>
      </c>
      <c r="F50" s="114">
        <v>4052</v>
      </c>
      <c r="G50" s="114">
        <v>3992</v>
      </c>
      <c r="H50" s="140">
        <v>3946</v>
      </c>
      <c r="I50" s="115">
        <v>-55</v>
      </c>
      <c r="J50" s="116">
        <v>-1.393816523061328</v>
      </c>
    </row>
    <row r="51" spans="1:12" s="110" customFormat="1" ht="13.5" customHeight="1" x14ac:dyDescent="0.2">
      <c r="A51" s="118" t="s">
        <v>105</v>
      </c>
      <c r="B51" s="121" t="s">
        <v>108</v>
      </c>
      <c r="C51" s="113">
        <v>12.172998553963454</v>
      </c>
      <c r="D51" s="115">
        <v>926</v>
      </c>
      <c r="E51" s="114">
        <v>1045</v>
      </c>
      <c r="F51" s="114">
        <v>1095</v>
      </c>
      <c r="G51" s="114">
        <v>958</v>
      </c>
      <c r="H51" s="140">
        <v>976</v>
      </c>
      <c r="I51" s="115">
        <v>-50</v>
      </c>
      <c r="J51" s="116">
        <v>-5.1229508196721314</v>
      </c>
    </row>
    <row r="52" spans="1:12" s="110" customFormat="1" ht="13.5" customHeight="1" x14ac:dyDescent="0.2">
      <c r="A52" s="118"/>
      <c r="B52" s="121" t="s">
        <v>109</v>
      </c>
      <c r="C52" s="113">
        <v>70.395688181937686</v>
      </c>
      <c r="D52" s="115">
        <v>5355</v>
      </c>
      <c r="E52" s="114">
        <v>5463</v>
      </c>
      <c r="F52" s="114">
        <v>5477</v>
      </c>
      <c r="G52" s="114">
        <v>5463</v>
      </c>
      <c r="H52" s="140">
        <v>5328</v>
      </c>
      <c r="I52" s="115">
        <v>27</v>
      </c>
      <c r="J52" s="116">
        <v>0.5067567567567568</v>
      </c>
    </row>
    <row r="53" spans="1:12" s="110" customFormat="1" ht="13.5" customHeight="1" x14ac:dyDescent="0.2">
      <c r="A53" s="118"/>
      <c r="B53" s="121" t="s">
        <v>110</v>
      </c>
      <c r="C53" s="113">
        <v>16.274484027869068</v>
      </c>
      <c r="D53" s="115">
        <v>1238</v>
      </c>
      <c r="E53" s="114">
        <v>1247</v>
      </c>
      <c r="F53" s="114">
        <v>1271</v>
      </c>
      <c r="G53" s="114">
        <v>1273</v>
      </c>
      <c r="H53" s="140">
        <v>1254</v>
      </c>
      <c r="I53" s="115">
        <v>-16</v>
      </c>
      <c r="J53" s="116">
        <v>-1.2759170653907497</v>
      </c>
    </row>
    <row r="54" spans="1:12" s="110" customFormat="1" ht="13.5" customHeight="1" x14ac:dyDescent="0.2">
      <c r="A54" s="120"/>
      <c r="B54" s="121" t="s">
        <v>111</v>
      </c>
      <c r="C54" s="113">
        <v>1.1568292362297883</v>
      </c>
      <c r="D54" s="115">
        <v>88</v>
      </c>
      <c r="E54" s="114">
        <v>94</v>
      </c>
      <c r="F54" s="114">
        <v>87</v>
      </c>
      <c r="G54" s="114">
        <v>74</v>
      </c>
      <c r="H54" s="140">
        <v>70</v>
      </c>
      <c r="I54" s="115">
        <v>18</v>
      </c>
      <c r="J54" s="116">
        <v>25.714285714285715</v>
      </c>
    </row>
    <row r="55" spans="1:12" s="110" customFormat="1" ht="13.5" customHeight="1" x14ac:dyDescent="0.2">
      <c r="A55" s="120"/>
      <c r="B55" s="121" t="s">
        <v>112</v>
      </c>
      <c r="C55" s="113">
        <v>0.35493624293413961</v>
      </c>
      <c r="D55" s="115">
        <v>27</v>
      </c>
      <c r="E55" s="114">
        <v>22</v>
      </c>
      <c r="F55" s="114">
        <v>21</v>
      </c>
      <c r="G55" s="114">
        <v>11</v>
      </c>
      <c r="H55" s="140">
        <v>14</v>
      </c>
      <c r="I55" s="115">
        <v>13</v>
      </c>
      <c r="J55" s="116">
        <v>92.857142857142861</v>
      </c>
    </row>
    <row r="56" spans="1:12" s="110" customFormat="1" ht="13.5" customHeight="1" x14ac:dyDescent="0.2">
      <c r="A56" s="118" t="s">
        <v>113</v>
      </c>
      <c r="B56" s="122" t="s">
        <v>116</v>
      </c>
      <c r="C56" s="113">
        <v>84.566846325752593</v>
      </c>
      <c r="D56" s="115">
        <v>6433</v>
      </c>
      <c r="E56" s="114">
        <v>6617</v>
      </c>
      <c r="F56" s="114">
        <v>6679</v>
      </c>
      <c r="G56" s="114">
        <v>6543</v>
      </c>
      <c r="H56" s="140">
        <v>6457</v>
      </c>
      <c r="I56" s="115">
        <v>-24</v>
      </c>
      <c r="J56" s="116">
        <v>-0.37168963915130865</v>
      </c>
    </row>
    <row r="57" spans="1:12" s="110" customFormat="1" ht="13.5" customHeight="1" x14ac:dyDescent="0.2">
      <c r="A57" s="142"/>
      <c r="B57" s="124" t="s">
        <v>117</v>
      </c>
      <c r="C57" s="125">
        <v>15.433153674247404</v>
      </c>
      <c r="D57" s="143">
        <v>1174</v>
      </c>
      <c r="E57" s="144">
        <v>1232</v>
      </c>
      <c r="F57" s="144">
        <v>1251</v>
      </c>
      <c r="G57" s="144">
        <v>1225</v>
      </c>
      <c r="H57" s="145">
        <v>1171</v>
      </c>
      <c r="I57" s="143">
        <v>3</v>
      </c>
      <c r="J57" s="146">
        <v>0.2561912894961571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67878</v>
      </c>
      <c r="E12" s="236">
        <v>68348</v>
      </c>
      <c r="F12" s="114">
        <v>68791</v>
      </c>
      <c r="G12" s="114">
        <v>67708</v>
      </c>
      <c r="H12" s="140">
        <v>67854</v>
      </c>
      <c r="I12" s="115">
        <v>24</v>
      </c>
      <c r="J12" s="116">
        <v>3.5370059244849233E-2</v>
      </c>
    </row>
    <row r="13" spans="1:15" s="110" customFormat="1" ht="12" customHeight="1" x14ac:dyDescent="0.2">
      <c r="A13" s="118" t="s">
        <v>105</v>
      </c>
      <c r="B13" s="119" t="s">
        <v>106</v>
      </c>
      <c r="C13" s="113">
        <v>58.114558472553696</v>
      </c>
      <c r="D13" s="115">
        <v>39447</v>
      </c>
      <c r="E13" s="114">
        <v>39725</v>
      </c>
      <c r="F13" s="114">
        <v>40086</v>
      </c>
      <c r="G13" s="114">
        <v>39435</v>
      </c>
      <c r="H13" s="140">
        <v>39595</v>
      </c>
      <c r="I13" s="115">
        <v>-148</v>
      </c>
      <c r="J13" s="116">
        <v>-0.37378456875868166</v>
      </c>
    </row>
    <row r="14" spans="1:15" s="110" customFormat="1" ht="12" customHeight="1" x14ac:dyDescent="0.2">
      <c r="A14" s="118"/>
      <c r="B14" s="119" t="s">
        <v>107</v>
      </c>
      <c r="C14" s="113">
        <v>41.885441527446304</v>
      </c>
      <c r="D14" s="115">
        <v>28431</v>
      </c>
      <c r="E14" s="114">
        <v>28623</v>
      </c>
      <c r="F14" s="114">
        <v>28705</v>
      </c>
      <c r="G14" s="114">
        <v>28273</v>
      </c>
      <c r="H14" s="140">
        <v>28259</v>
      </c>
      <c r="I14" s="115">
        <v>172</v>
      </c>
      <c r="J14" s="116">
        <v>0.60865564952758411</v>
      </c>
    </row>
    <row r="15" spans="1:15" s="110" customFormat="1" ht="12" customHeight="1" x14ac:dyDescent="0.2">
      <c r="A15" s="118" t="s">
        <v>105</v>
      </c>
      <c r="B15" s="121" t="s">
        <v>108</v>
      </c>
      <c r="C15" s="113">
        <v>12.084917057072984</v>
      </c>
      <c r="D15" s="115">
        <v>8203</v>
      </c>
      <c r="E15" s="114">
        <v>8529</v>
      </c>
      <c r="F15" s="114">
        <v>8752</v>
      </c>
      <c r="G15" s="114">
        <v>8085</v>
      </c>
      <c r="H15" s="140">
        <v>8354</v>
      </c>
      <c r="I15" s="115">
        <v>-151</v>
      </c>
      <c r="J15" s="116">
        <v>-1.8075173569547522</v>
      </c>
    </row>
    <row r="16" spans="1:15" s="110" customFormat="1" ht="12" customHeight="1" x14ac:dyDescent="0.2">
      <c r="A16" s="118"/>
      <c r="B16" s="121" t="s">
        <v>109</v>
      </c>
      <c r="C16" s="113">
        <v>67.067385603582892</v>
      </c>
      <c r="D16" s="115">
        <v>45524</v>
      </c>
      <c r="E16" s="114">
        <v>45715</v>
      </c>
      <c r="F16" s="114">
        <v>45990</v>
      </c>
      <c r="G16" s="114">
        <v>45758</v>
      </c>
      <c r="H16" s="140">
        <v>45808</v>
      </c>
      <c r="I16" s="115">
        <v>-284</v>
      </c>
      <c r="J16" s="116">
        <v>-0.61997904296192807</v>
      </c>
    </row>
    <row r="17" spans="1:10" s="110" customFormat="1" ht="12" customHeight="1" x14ac:dyDescent="0.2">
      <c r="A17" s="118"/>
      <c r="B17" s="121" t="s">
        <v>110</v>
      </c>
      <c r="C17" s="113">
        <v>19.708889478181444</v>
      </c>
      <c r="D17" s="115">
        <v>13378</v>
      </c>
      <c r="E17" s="114">
        <v>13337</v>
      </c>
      <c r="F17" s="114">
        <v>13291</v>
      </c>
      <c r="G17" s="114">
        <v>13129</v>
      </c>
      <c r="H17" s="140">
        <v>12976</v>
      </c>
      <c r="I17" s="115">
        <v>402</v>
      </c>
      <c r="J17" s="116">
        <v>3.0980271270036992</v>
      </c>
    </row>
    <row r="18" spans="1:10" s="110" customFormat="1" ht="12" customHeight="1" x14ac:dyDescent="0.2">
      <c r="A18" s="120"/>
      <c r="B18" s="121" t="s">
        <v>111</v>
      </c>
      <c r="C18" s="113">
        <v>1.1388078611626742</v>
      </c>
      <c r="D18" s="115">
        <v>773</v>
      </c>
      <c r="E18" s="114">
        <v>767</v>
      </c>
      <c r="F18" s="114">
        <v>758</v>
      </c>
      <c r="G18" s="114">
        <v>736</v>
      </c>
      <c r="H18" s="140">
        <v>716</v>
      </c>
      <c r="I18" s="115">
        <v>57</v>
      </c>
      <c r="J18" s="116">
        <v>7.960893854748603</v>
      </c>
    </row>
    <row r="19" spans="1:10" s="110" customFormat="1" ht="12" customHeight="1" x14ac:dyDescent="0.2">
      <c r="A19" s="120"/>
      <c r="B19" s="121" t="s">
        <v>112</v>
      </c>
      <c r="C19" s="113">
        <v>0.34620937564453874</v>
      </c>
      <c r="D19" s="115">
        <v>235</v>
      </c>
      <c r="E19" s="114">
        <v>218</v>
      </c>
      <c r="F19" s="114">
        <v>228</v>
      </c>
      <c r="G19" s="114">
        <v>192</v>
      </c>
      <c r="H19" s="140">
        <v>189</v>
      </c>
      <c r="I19" s="115">
        <v>46</v>
      </c>
      <c r="J19" s="116">
        <v>24.338624338624339</v>
      </c>
    </row>
    <row r="20" spans="1:10" s="110" customFormat="1" ht="12" customHeight="1" x14ac:dyDescent="0.2">
      <c r="A20" s="118" t="s">
        <v>113</v>
      </c>
      <c r="B20" s="119" t="s">
        <v>181</v>
      </c>
      <c r="C20" s="113">
        <v>79.869766345502228</v>
      </c>
      <c r="D20" s="115">
        <v>54214</v>
      </c>
      <c r="E20" s="114">
        <v>54589</v>
      </c>
      <c r="F20" s="114">
        <v>55108</v>
      </c>
      <c r="G20" s="114">
        <v>54222</v>
      </c>
      <c r="H20" s="140">
        <v>54513</v>
      </c>
      <c r="I20" s="115">
        <v>-299</v>
      </c>
      <c r="J20" s="116">
        <v>-0.54849302001357469</v>
      </c>
    </row>
    <row r="21" spans="1:10" s="110" customFormat="1" ht="12" customHeight="1" x14ac:dyDescent="0.2">
      <c r="A21" s="118"/>
      <c r="B21" s="119" t="s">
        <v>182</v>
      </c>
      <c r="C21" s="113">
        <v>20.130233654497776</v>
      </c>
      <c r="D21" s="115">
        <v>13664</v>
      </c>
      <c r="E21" s="114">
        <v>13759</v>
      </c>
      <c r="F21" s="114">
        <v>13683</v>
      </c>
      <c r="G21" s="114">
        <v>13486</v>
      </c>
      <c r="H21" s="140">
        <v>13341</v>
      </c>
      <c r="I21" s="115">
        <v>323</v>
      </c>
      <c r="J21" s="116">
        <v>2.4211078629787872</v>
      </c>
    </row>
    <row r="22" spans="1:10" s="110" customFormat="1" ht="12" customHeight="1" x14ac:dyDescent="0.2">
      <c r="A22" s="118" t="s">
        <v>113</v>
      </c>
      <c r="B22" s="119" t="s">
        <v>116</v>
      </c>
      <c r="C22" s="113">
        <v>82.8913639176169</v>
      </c>
      <c r="D22" s="115">
        <v>56265</v>
      </c>
      <c r="E22" s="114">
        <v>56765</v>
      </c>
      <c r="F22" s="114">
        <v>57042</v>
      </c>
      <c r="G22" s="114">
        <v>56270</v>
      </c>
      <c r="H22" s="140">
        <v>56632</v>
      </c>
      <c r="I22" s="115">
        <v>-367</v>
      </c>
      <c r="J22" s="116">
        <v>-0.64804350897019358</v>
      </c>
    </row>
    <row r="23" spans="1:10" s="110" customFormat="1" ht="12" customHeight="1" x14ac:dyDescent="0.2">
      <c r="A23" s="118"/>
      <c r="B23" s="119" t="s">
        <v>117</v>
      </c>
      <c r="C23" s="113">
        <v>17.101269925454492</v>
      </c>
      <c r="D23" s="115">
        <v>11608</v>
      </c>
      <c r="E23" s="114">
        <v>11577</v>
      </c>
      <c r="F23" s="114">
        <v>11744</v>
      </c>
      <c r="G23" s="114">
        <v>11431</v>
      </c>
      <c r="H23" s="140">
        <v>11213</v>
      </c>
      <c r="I23" s="115">
        <v>395</v>
      </c>
      <c r="J23" s="116">
        <v>3.5226968697048071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61741</v>
      </c>
      <c r="E64" s="236">
        <v>62259</v>
      </c>
      <c r="F64" s="236">
        <v>62513</v>
      </c>
      <c r="G64" s="236">
        <v>61665</v>
      </c>
      <c r="H64" s="140">
        <v>61629</v>
      </c>
      <c r="I64" s="115">
        <v>112</v>
      </c>
      <c r="J64" s="116">
        <v>0.1817326258741826</v>
      </c>
    </row>
    <row r="65" spans="1:12" s="110" customFormat="1" ht="12" customHeight="1" x14ac:dyDescent="0.2">
      <c r="A65" s="118" t="s">
        <v>105</v>
      </c>
      <c r="B65" s="119" t="s">
        <v>106</v>
      </c>
      <c r="C65" s="113">
        <v>55.305226672713431</v>
      </c>
      <c r="D65" s="235">
        <v>34146</v>
      </c>
      <c r="E65" s="236">
        <v>34470</v>
      </c>
      <c r="F65" s="236">
        <v>34686</v>
      </c>
      <c r="G65" s="236">
        <v>34233</v>
      </c>
      <c r="H65" s="140">
        <v>34139</v>
      </c>
      <c r="I65" s="115">
        <v>7</v>
      </c>
      <c r="J65" s="116">
        <v>2.0504408447816279E-2</v>
      </c>
    </row>
    <row r="66" spans="1:12" s="110" customFormat="1" ht="12" customHeight="1" x14ac:dyDescent="0.2">
      <c r="A66" s="118"/>
      <c r="B66" s="119" t="s">
        <v>107</v>
      </c>
      <c r="C66" s="113">
        <v>44.694773327286569</v>
      </c>
      <c r="D66" s="235">
        <v>27595</v>
      </c>
      <c r="E66" s="236">
        <v>27789</v>
      </c>
      <c r="F66" s="236">
        <v>27827</v>
      </c>
      <c r="G66" s="236">
        <v>27432</v>
      </c>
      <c r="H66" s="140">
        <v>27490</v>
      </c>
      <c r="I66" s="115">
        <v>105</v>
      </c>
      <c r="J66" s="116">
        <v>0.38195707530010914</v>
      </c>
    </row>
    <row r="67" spans="1:12" s="110" customFormat="1" ht="12" customHeight="1" x14ac:dyDescent="0.2">
      <c r="A67" s="118" t="s">
        <v>105</v>
      </c>
      <c r="B67" s="121" t="s">
        <v>108</v>
      </c>
      <c r="C67" s="113">
        <v>12.362935488573234</v>
      </c>
      <c r="D67" s="235">
        <v>7633</v>
      </c>
      <c r="E67" s="236">
        <v>7938</v>
      </c>
      <c r="F67" s="236">
        <v>8035</v>
      </c>
      <c r="G67" s="236">
        <v>7447</v>
      </c>
      <c r="H67" s="140">
        <v>7695</v>
      </c>
      <c r="I67" s="115">
        <v>-62</v>
      </c>
      <c r="J67" s="116">
        <v>-0.8057179987004548</v>
      </c>
    </row>
    <row r="68" spans="1:12" s="110" customFormat="1" ht="12" customHeight="1" x14ac:dyDescent="0.2">
      <c r="A68" s="118"/>
      <c r="B68" s="121" t="s">
        <v>109</v>
      </c>
      <c r="C68" s="113">
        <v>66.105181321974058</v>
      </c>
      <c r="D68" s="235">
        <v>40814</v>
      </c>
      <c r="E68" s="236">
        <v>41115</v>
      </c>
      <c r="F68" s="236">
        <v>41361</v>
      </c>
      <c r="G68" s="236">
        <v>41276</v>
      </c>
      <c r="H68" s="140">
        <v>41161</v>
      </c>
      <c r="I68" s="115">
        <v>-347</v>
      </c>
      <c r="J68" s="116">
        <v>-0.84303102451349576</v>
      </c>
    </row>
    <row r="69" spans="1:12" s="110" customFormat="1" ht="12" customHeight="1" x14ac:dyDescent="0.2">
      <c r="A69" s="118"/>
      <c r="B69" s="121" t="s">
        <v>110</v>
      </c>
      <c r="C69" s="113">
        <v>20.307413226219207</v>
      </c>
      <c r="D69" s="235">
        <v>12538</v>
      </c>
      <c r="E69" s="236">
        <v>12467</v>
      </c>
      <c r="F69" s="236">
        <v>12390</v>
      </c>
      <c r="G69" s="236">
        <v>12230</v>
      </c>
      <c r="H69" s="140">
        <v>12098</v>
      </c>
      <c r="I69" s="115">
        <v>440</v>
      </c>
      <c r="J69" s="116">
        <v>3.6369647875681932</v>
      </c>
    </row>
    <row r="70" spans="1:12" s="110" customFormat="1" ht="12" customHeight="1" x14ac:dyDescent="0.2">
      <c r="A70" s="120"/>
      <c r="B70" s="121" t="s">
        <v>111</v>
      </c>
      <c r="C70" s="113">
        <v>1.2244699632335077</v>
      </c>
      <c r="D70" s="235">
        <v>756</v>
      </c>
      <c r="E70" s="236">
        <v>739</v>
      </c>
      <c r="F70" s="236">
        <v>727</v>
      </c>
      <c r="G70" s="236">
        <v>712</v>
      </c>
      <c r="H70" s="140">
        <v>675</v>
      </c>
      <c r="I70" s="115">
        <v>81</v>
      </c>
      <c r="J70" s="116">
        <v>12</v>
      </c>
    </row>
    <row r="71" spans="1:12" s="110" customFormat="1" ht="12" customHeight="1" x14ac:dyDescent="0.2">
      <c r="A71" s="120"/>
      <c r="B71" s="121" t="s">
        <v>112</v>
      </c>
      <c r="C71" s="113">
        <v>0.36928459208629599</v>
      </c>
      <c r="D71" s="235">
        <v>228</v>
      </c>
      <c r="E71" s="236">
        <v>207</v>
      </c>
      <c r="F71" s="236">
        <v>212</v>
      </c>
      <c r="G71" s="236">
        <v>180</v>
      </c>
      <c r="H71" s="140">
        <v>170</v>
      </c>
      <c r="I71" s="115">
        <v>58</v>
      </c>
      <c r="J71" s="116">
        <v>34.117647058823529</v>
      </c>
    </row>
    <row r="72" spans="1:12" s="110" customFormat="1" ht="12" customHeight="1" x14ac:dyDescent="0.2">
      <c r="A72" s="118" t="s">
        <v>113</v>
      </c>
      <c r="B72" s="119" t="s">
        <v>181</v>
      </c>
      <c r="C72" s="113">
        <v>77.676098540677998</v>
      </c>
      <c r="D72" s="235">
        <v>47958</v>
      </c>
      <c r="E72" s="236">
        <v>48395</v>
      </c>
      <c r="F72" s="236">
        <v>48770</v>
      </c>
      <c r="G72" s="236">
        <v>48096</v>
      </c>
      <c r="H72" s="140">
        <v>48163</v>
      </c>
      <c r="I72" s="115">
        <v>-205</v>
      </c>
      <c r="J72" s="116">
        <v>-0.42563793783609827</v>
      </c>
    </row>
    <row r="73" spans="1:12" s="110" customFormat="1" ht="12" customHeight="1" x14ac:dyDescent="0.2">
      <c r="A73" s="118"/>
      <c r="B73" s="119" t="s">
        <v>182</v>
      </c>
      <c r="C73" s="113">
        <v>22.323901459322006</v>
      </c>
      <c r="D73" s="115">
        <v>13783</v>
      </c>
      <c r="E73" s="114">
        <v>13864</v>
      </c>
      <c r="F73" s="114">
        <v>13743</v>
      </c>
      <c r="G73" s="114">
        <v>13569</v>
      </c>
      <c r="H73" s="140">
        <v>13466</v>
      </c>
      <c r="I73" s="115">
        <v>317</v>
      </c>
      <c r="J73" s="116">
        <v>2.3540769345017081</v>
      </c>
    </row>
    <row r="74" spans="1:12" s="110" customFormat="1" ht="12" customHeight="1" x14ac:dyDescent="0.2">
      <c r="A74" s="118" t="s">
        <v>113</v>
      </c>
      <c r="B74" s="119" t="s">
        <v>116</v>
      </c>
      <c r="C74" s="113">
        <v>82.240326525323525</v>
      </c>
      <c r="D74" s="115">
        <v>50776</v>
      </c>
      <c r="E74" s="114">
        <v>51233</v>
      </c>
      <c r="F74" s="114">
        <v>51405</v>
      </c>
      <c r="G74" s="114">
        <v>50780</v>
      </c>
      <c r="H74" s="140">
        <v>50972</v>
      </c>
      <c r="I74" s="115">
        <v>-196</v>
      </c>
      <c r="J74" s="116">
        <v>-0.38452483716550262</v>
      </c>
    </row>
    <row r="75" spans="1:12" s="110" customFormat="1" ht="12" customHeight="1" x14ac:dyDescent="0.2">
      <c r="A75" s="142"/>
      <c r="B75" s="124" t="s">
        <v>117</v>
      </c>
      <c r="C75" s="125">
        <v>17.745096451304644</v>
      </c>
      <c r="D75" s="143">
        <v>10956</v>
      </c>
      <c r="E75" s="144">
        <v>11016</v>
      </c>
      <c r="F75" s="144">
        <v>11097</v>
      </c>
      <c r="G75" s="144">
        <v>10875</v>
      </c>
      <c r="H75" s="145">
        <v>10646</v>
      </c>
      <c r="I75" s="143">
        <v>310</v>
      </c>
      <c r="J75" s="146">
        <v>2.9118917903437911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67878</v>
      </c>
      <c r="G11" s="114">
        <v>68348</v>
      </c>
      <c r="H11" s="114">
        <v>68791</v>
      </c>
      <c r="I11" s="114">
        <v>67708</v>
      </c>
      <c r="J11" s="140">
        <v>67854</v>
      </c>
      <c r="K11" s="114">
        <v>24</v>
      </c>
      <c r="L11" s="116">
        <v>3.5370059244849233E-2</v>
      </c>
    </row>
    <row r="12" spans="1:17" s="110" customFormat="1" ht="24.95" customHeight="1" x14ac:dyDescent="0.2">
      <c r="A12" s="604" t="s">
        <v>185</v>
      </c>
      <c r="B12" s="605"/>
      <c r="C12" s="605"/>
      <c r="D12" s="606"/>
      <c r="E12" s="113">
        <v>58.114558472553696</v>
      </c>
      <c r="F12" s="115">
        <v>39447</v>
      </c>
      <c r="G12" s="114">
        <v>39725</v>
      </c>
      <c r="H12" s="114">
        <v>40086</v>
      </c>
      <c r="I12" s="114">
        <v>39435</v>
      </c>
      <c r="J12" s="140">
        <v>39595</v>
      </c>
      <c r="K12" s="114">
        <v>-148</v>
      </c>
      <c r="L12" s="116">
        <v>-0.37378456875868166</v>
      </c>
    </row>
    <row r="13" spans="1:17" s="110" customFormat="1" ht="15" customHeight="1" x14ac:dyDescent="0.2">
      <c r="A13" s="120"/>
      <c r="B13" s="612" t="s">
        <v>107</v>
      </c>
      <c r="C13" s="612"/>
      <c r="E13" s="113">
        <v>41.885441527446304</v>
      </c>
      <c r="F13" s="115">
        <v>28431</v>
      </c>
      <c r="G13" s="114">
        <v>28623</v>
      </c>
      <c r="H13" s="114">
        <v>28705</v>
      </c>
      <c r="I13" s="114">
        <v>28273</v>
      </c>
      <c r="J13" s="140">
        <v>28259</v>
      </c>
      <c r="K13" s="114">
        <v>172</v>
      </c>
      <c r="L13" s="116">
        <v>0.60865564952758411</v>
      </c>
    </row>
    <row r="14" spans="1:17" s="110" customFormat="1" ht="24.95" customHeight="1" x14ac:dyDescent="0.2">
      <c r="A14" s="604" t="s">
        <v>186</v>
      </c>
      <c r="B14" s="605"/>
      <c r="C14" s="605"/>
      <c r="D14" s="606"/>
      <c r="E14" s="113">
        <v>12.084917057072984</v>
      </c>
      <c r="F14" s="115">
        <v>8203</v>
      </c>
      <c r="G14" s="114">
        <v>8529</v>
      </c>
      <c r="H14" s="114">
        <v>8752</v>
      </c>
      <c r="I14" s="114">
        <v>8085</v>
      </c>
      <c r="J14" s="140">
        <v>8354</v>
      </c>
      <c r="K14" s="114">
        <v>-151</v>
      </c>
      <c r="L14" s="116">
        <v>-1.8075173569547522</v>
      </c>
    </row>
    <row r="15" spans="1:17" s="110" customFormat="1" ht="15" customHeight="1" x14ac:dyDescent="0.2">
      <c r="A15" s="120"/>
      <c r="B15" s="119"/>
      <c r="C15" s="258" t="s">
        <v>106</v>
      </c>
      <c r="E15" s="113">
        <v>61.965134706814581</v>
      </c>
      <c r="F15" s="115">
        <v>5083</v>
      </c>
      <c r="G15" s="114">
        <v>5278</v>
      </c>
      <c r="H15" s="114">
        <v>5417</v>
      </c>
      <c r="I15" s="114">
        <v>5002</v>
      </c>
      <c r="J15" s="140">
        <v>5157</v>
      </c>
      <c r="K15" s="114">
        <v>-74</v>
      </c>
      <c r="L15" s="116">
        <v>-1.4349427961993406</v>
      </c>
    </row>
    <row r="16" spans="1:17" s="110" customFormat="1" ht="15" customHeight="1" x14ac:dyDescent="0.2">
      <c r="A16" s="120"/>
      <c r="B16" s="119"/>
      <c r="C16" s="258" t="s">
        <v>107</v>
      </c>
      <c r="E16" s="113">
        <v>38.034865293185419</v>
      </c>
      <c r="F16" s="115">
        <v>3120</v>
      </c>
      <c r="G16" s="114">
        <v>3251</v>
      </c>
      <c r="H16" s="114">
        <v>3335</v>
      </c>
      <c r="I16" s="114">
        <v>3083</v>
      </c>
      <c r="J16" s="140">
        <v>3197</v>
      </c>
      <c r="K16" s="114">
        <v>-77</v>
      </c>
      <c r="L16" s="116">
        <v>-2.4085079762277135</v>
      </c>
    </row>
    <row r="17" spans="1:12" s="110" customFormat="1" ht="15" customHeight="1" x14ac:dyDescent="0.2">
      <c r="A17" s="120"/>
      <c r="B17" s="121" t="s">
        <v>109</v>
      </c>
      <c r="C17" s="258"/>
      <c r="E17" s="113">
        <v>67.067385603582892</v>
      </c>
      <c r="F17" s="115">
        <v>45524</v>
      </c>
      <c r="G17" s="114">
        <v>45715</v>
      </c>
      <c r="H17" s="114">
        <v>45990</v>
      </c>
      <c r="I17" s="114">
        <v>45758</v>
      </c>
      <c r="J17" s="140">
        <v>45808</v>
      </c>
      <c r="K17" s="114">
        <v>-284</v>
      </c>
      <c r="L17" s="116">
        <v>-0.61997904296192807</v>
      </c>
    </row>
    <row r="18" spans="1:12" s="110" customFormat="1" ht="15" customHeight="1" x14ac:dyDescent="0.2">
      <c r="A18" s="120"/>
      <c r="B18" s="119"/>
      <c r="C18" s="258" t="s">
        <v>106</v>
      </c>
      <c r="E18" s="113">
        <v>58.088041472629818</v>
      </c>
      <c r="F18" s="115">
        <v>26444</v>
      </c>
      <c r="G18" s="114">
        <v>26555</v>
      </c>
      <c r="H18" s="114">
        <v>26807</v>
      </c>
      <c r="I18" s="114">
        <v>26675</v>
      </c>
      <c r="J18" s="140">
        <v>26780</v>
      </c>
      <c r="K18" s="114">
        <v>-336</v>
      </c>
      <c r="L18" s="116">
        <v>-1.2546676624346527</v>
      </c>
    </row>
    <row r="19" spans="1:12" s="110" customFormat="1" ht="15" customHeight="1" x14ac:dyDescent="0.2">
      <c r="A19" s="120"/>
      <c r="B19" s="119"/>
      <c r="C19" s="258" t="s">
        <v>107</v>
      </c>
      <c r="E19" s="113">
        <v>41.911958527370182</v>
      </c>
      <c r="F19" s="115">
        <v>19080</v>
      </c>
      <c r="G19" s="114">
        <v>19160</v>
      </c>
      <c r="H19" s="114">
        <v>19183</v>
      </c>
      <c r="I19" s="114">
        <v>19083</v>
      </c>
      <c r="J19" s="140">
        <v>19028</v>
      </c>
      <c r="K19" s="114">
        <v>52</v>
      </c>
      <c r="L19" s="116">
        <v>0.27328147992432206</v>
      </c>
    </row>
    <row r="20" spans="1:12" s="110" customFormat="1" ht="15" customHeight="1" x14ac:dyDescent="0.2">
      <c r="A20" s="120"/>
      <c r="B20" s="121" t="s">
        <v>110</v>
      </c>
      <c r="C20" s="258"/>
      <c r="E20" s="113">
        <v>19.708889478181444</v>
      </c>
      <c r="F20" s="115">
        <v>13378</v>
      </c>
      <c r="G20" s="114">
        <v>13337</v>
      </c>
      <c r="H20" s="114">
        <v>13291</v>
      </c>
      <c r="I20" s="114">
        <v>13129</v>
      </c>
      <c r="J20" s="140">
        <v>12976</v>
      </c>
      <c r="K20" s="114">
        <v>402</v>
      </c>
      <c r="L20" s="116">
        <v>3.0980271270036992</v>
      </c>
    </row>
    <row r="21" spans="1:12" s="110" customFormat="1" ht="15" customHeight="1" x14ac:dyDescent="0.2">
      <c r="A21" s="120"/>
      <c r="B21" s="119"/>
      <c r="C21" s="258" t="s">
        <v>106</v>
      </c>
      <c r="E21" s="113">
        <v>55.598744206906865</v>
      </c>
      <c r="F21" s="115">
        <v>7438</v>
      </c>
      <c r="G21" s="114">
        <v>7409</v>
      </c>
      <c r="H21" s="114">
        <v>7381</v>
      </c>
      <c r="I21" s="114">
        <v>7288</v>
      </c>
      <c r="J21" s="140">
        <v>7192</v>
      </c>
      <c r="K21" s="114">
        <v>246</v>
      </c>
      <c r="L21" s="116">
        <v>3.4204671857619577</v>
      </c>
    </row>
    <row r="22" spans="1:12" s="110" customFormat="1" ht="15" customHeight="1" x14ac:dyDescent="0.2">
      <c r="A22" s="120"/>
      <c r="B22" s="119"/>
      <c r="C22" s="258" t="s">
        <v>107</v>
      </c>
      <c r="E22" s="113">
        <v>44.401255793093135</v>
      </c>
      <c r="F22" s="115">
        <v>5940</v>
      </c>
      <c r="G22" s="114">
        <v>5928</v>
      </c>
      <c r="H22" s="114">
        <v>5910</v>
      </c>
      <c r="I22" s="114">
        <v>5841</v>
      </c>
      <c r="J22" s="140">
        <v>5784</v>
      </c>
      <c r="K22" s="114">
        <v>156</v>
      </c>
      <c r="L22" s="116">
        <v>2.6970954356846475</v>
      </c>
    </row>
    <row r="23" spans="1:12" s="110" customFormat="1" ht="15" customHeight="1" x14ac:dyDescent="0.2">
      <c r="A23" s="120"/>
      <c r="B23" s="121" t="s">
        <v>111</v>
      </c>
      <c r="C23" s="258"/>
      <c r="E23" s="113">
        <v>1.1388078611626742</v>
      </c>
      <c r="F23" s="115">
        <v>773</v>
      </c>
      <c r="G23" s="114">
        <v>767</v>
      </c>
      <c r="H23" s="114">
        <v>758</v>
      </c>
      <c r="I23" s="114">
        <v>736</v>
      </c>
      <c r="J23" s="140">
        <v>716</v>
      </c>
      <c r="K23" s="114">
        <v>57</v>
      </c>
      <c r="L23" s="116">
        <v>7.960893854748603</v>
      </c>
    </row>
    <row r="24" spans="1:12" s="110" customFormat="1" ht="15" customHeight="1" x14ac:dyDescent="0.2">
      <c r="A24" s="120"/>
      <c r="B24" s="119"/>
      <c r="C24" s="258" t="s">
        <v>106</v>
      </c>
      <c r="E24" s="113">
        <v>62.354463130659767</v>
      </c>
      <c r="F24" s="115">
        <v>482</v>
      </c>
      <c r="G24" s="114">
        <v>483</v>
      </c>
      <c r="H24" s="114">
        <v>481</v>
      </c>
      <c r="I24" s="114">
        <v>470</v>
      </c>
      <c r="J24" s="140">
        <v>466</v>
      </c>
      <c r="K24" s="114">
        <v>16</v>
      </c>
      <c r="L24" s="116">
        <v>3.4334763948497855</v>
      </c>
    </row>
    <row r="25" spans="1:12" s="110" customFormat="1" ht="15" customHeight="1" x14ac:dyDescent="0.2">
      <c r="A25" s="120"/>
      <c r="B25" s="119"/>
      <c r="C25" s="258" t="s">
        <v>107</v>
      </c>
      <c r="E25" s="113">
        <v>37.645536869340233</v>
      </c>
      <c r="F25" s="115">
        <v>291</v>
      </c>
      <c r="G25" s="114">
        <v>284</v>
      </c>
      <c r="H25" s="114">
        <v>277</v>
      </c>
      <c r="I25" s="114">
        <v>266</v>
      </c>
      <c r="J25" s="140">
        <v>250</v>
      </c>
      <c r="K25" s="114">
        <v>41</v>
      </c>
      <c r="L25" s="116">
        <v>16.399999999999999</v>
      </c>
    </row>
    <row r="26" spans="1:12" s="110" customFormat="1" ht="15" customHeight="1" x14ac:dyDescent="0.2">
      <c r="A26" s="120"/>
      <c r="C26" s="121" t="s">
        <v>187</v>
      </c>
      <c r="D26" s="110" t="s">
        <v>188</v>
      </c>
      <c r="E26" s="113">
        <v>0.34620937564453874</v>
      </c>
      <c r="F26" s="115">
        <v>235</v>
      </c>
      <c r="G26" s="114">
        <v>218</v>
      </c>
      <c r="H26" s="114">
        <v>228</v>
      </c>
      <c r="I26" s="114">
        <v>192</v>
      </c>
      <c r="J26" s="140">
        <v>189</v>
      </c>
      <c r="K26" s="114">
        <v>46</v>
      </c>
      <c r="L26" s="116">
        <v>24.338624338624339</v>
      </c>
    </row>
    <row r="27" spans="1:12" s="110" customFormat="1" ht="15" customHeight="1" x14ac:dyDescent="0.2">
      <c r="A27" s="120"/>
      <c r="B27" s="119"/>
      <c r="D27" s="259" t="s">
        <v>106</v>
      </c>
      <c r="E27" s="113">
        <v>57.872340425531917</v>
      </c>
      <c r="F27" s="115">
        <v>136</v>
      </c>
      <c r="G27" s="114">
        <v>123</v>
      </c>
      <c r="H27" s="114">
        <v>129</v>
      </c>
      <c r="I27" s="114">
        <v>108</v>
      </c>
      <c r="J27" s="140">
        <v>111</v>
      </c>
      <c r="K27" s="114">
        <v>25</v>
      </c>
      <c r="L27" s="116">
        <v>22.522522522522522</v>
      </c>
    </row>
    <row r="28" spans="1:12" s="110" customFormat="1" ht="15" customHeight="1" x14ac:dyDescent="0.2">
      <c r="A28" s="120"/>
      <c r="B28" s="119"/>
      <c r="D28" s="259" t="s">
        <v>107</v>
      </c>
      <c r="E28" s="113">
        <v>42.127659574468083</v>
      </c>
      <c r="F28" s="115">
        <v>99</v>
      </c>
      <c r="G28" s="114">
        <v>95</v>
      </c>
      <c r="H28" s="114">
        <v>99</v>
      </c>
      <c r="I28" s="114">
        <v>84</v>
      </c>
      <c r="J28" s="140">
        <v>78</v>
      </c>
      <c r="K28" s="114">
        <v>21</v>
      </c>
      <c r="L28" s="116">
        <v>26.923076923076923</v>
      </c>
    </row>
    <row r="29" spans="1:12" s="110" customFormat="1" ht="24.95" customHeight="1" x14ac:dyDescent="0.2">
      <c r="A29" s="604" t="s">
        <v>189</v>
      </c>
      <c r="B29" s="605"/>
      <c r="C29" s="605"/>
      <c r="D29" s="606"/>
      <c r="E29" s="113">
        <v>82.8913639176169</v>
      </c>
      <c r="F29" s="115">
        <v>56265</v>
      </c>
      <c r="G29" s="114">
        <v>56765</v>
      </c>
      <c r="H29" s="114">
        <v>57042</v>
      </c>
      <c r="I29" s="114">
        <v>56270</v>
      </c>
      <c r="J29" s="140">
        <v>56632</v>
      </c>
      <c r="K29" s="114">
        <v>-367</v>
      </c>
      <c r="L29" s="116">
        <v>-0.64804350897019358</v>
      </c>
    </row>
    <row r="30" spans="1:12" s="110" customFormat="1" ht="15" customHeight="1" x14ac:dyDescent="0.2">
      <c r="A30" s="120"/>
      <c r="B30" s="119"/>
      <c r="C30" s="258" t="s">
        <v>106</v>
      </c>
      <c r="E30" s="113">
        <v>56.400959744068246</v>
      </c>
      <c r="F30" s="115">
        <v>31734</v>
      </c>
      <c r="G30" s="114">
        <v>32058</v>
      </c>
      <c r="H30" s="114">
        <v>32281</v>
      </c>
      <c r="I30" s="114">
        <v>31827</v>
      </c>
      <c r="J30" s="140">
        <v>32098</v>
      </c>
      <c r="K30" s="114">
        <v>-364</v>
      </c>
      <c r="L30" s="116">
        <v>-1.1340270421833136</v>
      </c>
    </row>
    <row r="31" spans="1:12" s="110" customFormat="1" ht="15" customHeight="1" x14ac:dyDescent="0.2">
      <c r="A31" s="120"/>
      <c r="B31" s="119"/>
      <c r="C31" s="258" t="s">
        <v>107</v>
      </c>
      <c r="E31" s="113">
        <v>43.599040255931754</v>
      </c>
      <c r="F31" s="115">
        <v>24531</v>
      </c>
      <c r="G31" s="114">
        <v>24707</v>
      </c>
      <c r="H31" s="114">
        <v>24761</v>
      </c>
      <c r="I31" s="114">
        <v>24443</v>
      </c>
      <c r="J31" s="140">
        <v>24534</v>
      </c>
      <c r="K31" s="114">
        <v>-3</v>
      </c>
      <c r="L31" s="116">
        <v>-1.2227928588897041E-2</v>
      </c>
    </row>
    <row r="32" spans="1:12" s="110" customFormat="1" ht="15" customHeight="1" x14ac:dyDescent="0.2">
      <c r="A32" s="120"/>
      <c r="B32" s="119" t="s">
        <v>117</v>
      </c>
      <c r="C32" s="258"/>
      <c r="E32" s="113">
        <v>17.101269925454492</v>
      </c>
      <c r="F32" s="115">
        <v>11608</v>
      </c>
      <c r="G32" s="114">
        <v>11577</v>
      </c>
      <c r="H32" s="114">
        <v>11744</v>
      </c>
      <c r="I32" s="114">
        <v>11431</v>
      </c>
      <c r="J32" s="140">
        <v>11213</v>
      </c>
      <c r="K32" s="114">
        <v>395</v>
      </c>
      <c r="L32" s="116">
        <v>3.5226968697048071</v>
      </c>
    </row>
    <row r="33" spans="1:12" s="110" customFormat="1" ht="15" customHeight="1" x14ac:dyDescent="0.2">
      <c r="A33" s="120"/>
      <c r="B33" s="119"/>
      <c r="C33" s="258" t="s">
        <v>106</v>
      </c>
      <c r="E33" s="113">
        <v>66.402481047553408</v>
      </c>
      <c r="F33" s="115">
        <v>7708</v>
      </c>
      <c r="G33" s="114">
        <v>7661</v>
      </c>
      <c r="H33" s="114">
        <v>7800</v>
      </c>
      <c r="I33" s="114">
        <v>7602</v>
      </c>
      <c r="J33" s="140">
        <v>7489</v>
      </c>
      <c r="K33" s="114">
        <v>219</v>
      </c>
      <c r="L33" s="116">
        <v>2.9242889571371347</v>
      </c>
    </row>
    <row r="34" spans="1:12" s="110" customFormat="1" ht="15" customHeight="1" x14ac:dyDescent="0.2">
      <c r="A34" s="120"/>
      <c r="B34" s="119"/>
      <c r="C34" s="258" t="s">
        <v>107</v>
      </c>
      <c r="E34" s="113">
        <v>33.597518952446592</v>
      </c>
      <c r="F34" s="115">
        <v>3900</v>
      </c>
      <c r="G34" s="114">
        <v>3916</v>
      </c>
      <c r="H34" s="114">
        <v>3944</v>
      </c>
      <c r="I34" s="114">
        <v>3829</v>
      </c>
      <c r="J34" s="140">
        <v>3724</v>
      </c>
      <c r="K34" s="114">
        <v>176</v>
      </c>
      <c r="L34" s="116">
        <v>4.7261009667024707</v>
      </c>
    </row>
    <row r="35" spans="1:12" s="110" customFormat="1" ht="24.95" customHeight="1" x14ac:dyDescent="0.2">
      <c r="A35" s="604" t="s">
        <v>190</v>
      </c>
      <c r="B35" s="605"/>
      <c r="C35" s="605"/>
      <c r="D35" s="606"/>
      <c r="E35" s="113">
        <v>79.869766345502228</v>
      </c>
      <c r="F35" s="115">
        <v>54214</v>
      </c>
      <c r="G35" s="114">
        <v>54589</v>
      </c>
      <c r="H35" s="114">
        <v>55108</v>
      </c>
      <c r="I35" s="114">
        <v>54222</v>
      </c>
      <c r="J35" s="140">
        <v>54513</v>
      </c>
      <c r="K35" s="114">
        <v>-299</v>
      </c>
      <c r="L35" s="116">
        <v>-0.54849302001357469</v>
      </c>
    </row>
    <row r="36" spans="1:12" s="110" customFormat="1" ht="15" customHeight="1" x14ac:dyDescent="0.2">
      <c r="A36" s="120"/>
      <c r="B36" s="119"/>
      <c r="C36" s="258" t="s">
        <v>106</v>
      </c>
      <c r="E36" s="113">
        <v>69.36953554432435</v>
      </c>
      <c r="F36" s="115">
        <v>37608</v>
      </c>
      <c r="G36" s="114">
        <v>37858</v>
      </c>
      <c r="H36" s="114">
        <v>38221</v>
      </c>
      <c r="I36" s="114">
        <v>37602</v>
      </c>
      <c r="J36" s="140">
        <v>37797</v>
      </c>
      <c r="K36" s="114">
        <v>-189</v>
      </c>
      <c r="L36" s="116">
        <v>-0.50003968568934043</v>
      </c>
    </row>
    <row r="37" spans="1:12" s="110" customFormat="1" ht="15" customHeight="1" x14ac:dyDescent="0.2">
      <c r="A37" s="120"/>
      <c r="B37" s="119"/>
      <c r="C37" s="258" t="s">
        <v>107</v>
      </c>
      <c r="E37" s="113">
        <v>30.630464455675657</v>
      </c>
      <c r="F37" s="115">
        <v>16606</v>
      </c>
      <c r="G37" s="114">
        <v>16731</v>
      </c>
      <c r="H37" s="114">
        <v>16887</v>
      </c>
      <c r="I37" s="114">
        <v>16620</v>
      </c>
      <c r="J37" s="140">
        <v>16716</v>
      </c>
      <c r="K37" s="114">
        <v>-110</v>
      </c>
      <c r="L37" s="116">
        <v>-0.65805216558985402</v>
      </c>
    </row>
    <row r="38" spans="1:12" s="110" customFormat="1" ht="15" customHeight="1" x14ac:dyDescent="0.2">
      <c r="A38" s="120"/>
      <c r="B38" s="119" t="s">
        <v>182</v>
      </c>
      <c r="C38" s="258"/>
      <c r="E38" s="113">
        <v>20.130233654497776</v>
      </c>
      <c r="F38" s="115">
        <v>13664</v>
      </c>
      <c r="G38" s="114">
        <v>13759</v>
      </c>
      <c r="H38" s="114">
        <v>13683</v>
      </c>
      <c r="I38" s="114">
        <v>13486</v>
      </c>
      <c r="J38" s="140">
        <v>13341</v>
      </c>
      <c r="K38" s="114">
        <v>323</v>
      </c>
      <c r="L38" s="116">
        <v>2.4211078629787872</v>
      </c>
    </row>
    <row r="39" spans="1:12" s="110" customFormat="1" ht="15" customHeight="1" x14ac:dyDescent="0.2">
      <c r="A39" s="120"/>
      <c r="B39" s="119"/>
      <c r="C39" s="258" t="s">
        <v>106</v>
      </c>
      <c r="E39" s="113">
        <v>13.458723653395785</v>
      </c>
      <c r="F39" s="115">
        <v>1839</v>
      </c>
      <c r="G39" s="114">
        <v>1867</v>
      </c>
      <c r="H39" s="114">
        <v>1865</v>
      </c>
      <c r="I39" s="114">
        <v>1833</v>
      </c>
      <c r="J39" s="140">
        <v>1798</v>
      </c>
      <c r="K39" s="114">
        <v>41</v>
      </c>
      <c r="L39" s="116">
        <v>2.2803114571746383</v>
      </c>
    </row>
    <row r="40" spans="1:12" s="110" customFormat="1" ht="15" customHeight="1" x14ac:dyDescent="0.2">
      <c r="A40" s="120"/>
      <c r="B40" s="119"/>
      <c r="C40" s="258" t="s">
        <v>107</v>
      </c>
      <c r="E40" s="113">
        <v>86.541276346604221</v>
      </c>
      <c r="F40" s="115">
        <v>11825</v>
      </c>
      <c r="G40" s="114">
        <v>11892</v>
      </c>
      <c r="H40" s="114">
        <v>11818</v>
      </c>
      <c r="I40" s="114">
        <v>11653</v>
      </c>
      <c r="J40" s="140">
        <v>11543</v>
      </c>
      <c r="K40" s="114">
        <v>282</v>
      </c>
      <c r="L40" s="116">
        <v>2.4430390712986227</v>
      </c>
    </row>
    <row r="41" spans="1:12" s="110" customFormat="1" ht="24.75" customHeight="1" x14ac:dyDescent="0.2">
      <c r="A41" s="604" t="s">
        <v>518</v>
      </c>
      <c r="B41" s="605"/>
      <c r="C41" s="605"/>
      <c r="D41" s="606"/>
      <c r="E41" s="113">
        <v>5.2830077491970888</v>
      </c>
      <c r="F41" s="115">
        <v>3586</v>
      </c>
      <c r="G41" s="114">
        <v>4068</v>
      </c>
      <c r="H41" s="114">
        <v>4091</v>
      </c>
      <c r="I41" s="114">
        <v>3451</v>
      </c>
      <c r="J41" s="140">
        <v>3592</v>
      </c>
      <c r="K41" s="114">
        <v>-6</v>
      </c>
      <c r="L41" s="116">
        <v>-0.16703786191536749</v>
      </c>
    </row>
    <row r="42" spans="1:12" s="110" customFormat="1" ht="15" customHeight="1" x14ac:dyDescent="0.2">
      <c r="A42" s="120"/>
      <c r="B42" s="119"/>
      <c r="C42" s="258" t="s">
        <v>106</v>
      </c>
      <c r="E42" s="113">
        <v>62.883435582822088</v>
      </c>
      <c r="F42" s="115">
        <v>2255</v>
      </c>
      <c r="G42" s="114">
        <v>2641</v>
      </c>
      <c r="H42" s="114">
        <v>2660</v>
      </c>
      <c r="I42" s="114">
        <v>2170</v>
      </c>
      <c r="J42" s="140">
        <v>2250</v>
      </c>
      <c r="K42" s="114">
        <v>5</v>
      </c>
      <c r="L42" s="116">
        <v>0.22222222222222221</v>
      </c>
    </row>
    <row r="43" spans="1:12" s="110" customFormat="1" ht="15" customHeight="1" x14ac:dyDescent="0.2">
      <c r="A43" s="123"/>
      <c r="B43" s="124"/>
      <c r="C43" s="260" t="s">
        <v>107</v>
      </c>
      <c r="D43" s="261"/>
      <c r="E43" s="125">
        <v>37.116564417177912</v>
      </c>
      <c r="F43" s="143">
        <v>1331</v>
      </c>
      <c r="G43" s="144">
        <v>1427</v>
      </c>
      <c r="H43" s="144">
        <v>1431</v>
      </c>
      <c r="I43" s="144">
        <v>1281</v>
      </c>
      <c r="J43" s="145">
        <v>1342</v>
      </c>
      <c r="K43" s="144">
        <v>-11</v>
      </c>
      <c r="L43" s="146">
        <v>-0.81967213114754101</v>
      </c>
    </row>
    <row r="44" spans="1:12" s="110" customFormat="1" ht="45.75" customHeight="1" x14ac:dyDescent="0.2">
      <c r="A44" s="604" t="s">
        <v>191</v>
      </c>
      <c r="B44" s="605"/>
      <c r="C44" s="605"/>
      <c r="D44" s="606"/>
      <c r="E44" s="113">
        <v>0.52594360470255463</v>
      </c>
      <c r="F44" s="115">
        <v>357</v>
      </c>
      <c r="G44" s="114">
        <v>362</v>
      </c>
      <c r="H44" s="114">
        <v>361</v>
      </c>
      <c r="I44" s="114">
        <v>359</v>
      </c>
      <c r="J44" s="140">
        <v>374</v>
      </c>
      <c r="K44" s="114">
        <v>-17</v>
      </c>
      <c r="L44" s="116">
        <v>-4.5454545454545459</v>
      </c>
    </row>
    <row r="45" spans="1:12" s="110" customFormat="1" ht="15" customHeight="1" x14ac:dyDescent="0.2">
      <c r="A45" s="120"/>
      <c r="B45" s="119"/>
      <c r="C45" s="258" t="s">
        <v>106</v>
      </c>
      <c r="E45" s="113">
        <v>56.022408963585434</v>
      </c>
      <c r="F45" s="115">
        <v>200</v>
      </c>
      <c r="G45" s="114">
        <v>202</v>
      </c>
      <c r="H45" s="114">
        <v>202</v>
      </c>
      <c r="I45" s="114">
        <v>205</v>
      </c>
      <c r="J45" s="140">
        <v>214</v>
      </c>
      <c r="K45" s="114">
        <v>-14</v>
      </c>
      <c r="L45" s="116">
        <v>-6.5420560747663554</v>
      </c>
    </row>
    <row r="46" spans="1:12" s="110" customFormat="1" ht="15" customHeight="1" x14ac:dyDescent="0.2">
      <c r="A46" s="123"/>
      <c r="B46" s="124"/>
      <c r="C46" s="260" t="s">
        <v>107</v>
      </c>
      <c r="D46" s="261"/>
      <c r="E46" s="125">
        <v>43.977591036414566</v>
      </c>
      <c r="F46" s="143">
        <v>157</v>
      </c>
      <c r="G46" s="144">
        <v>160</v>
      </c>
      <c r="H46" s="144">
        <v>159</v>
      </c>
      <c r="I46" s="144">
        <v>154</v>
      </c>
      <c r="J46" s="145">
        <v>160</v>
      </c>
      <c r="K46" s="144">
        <v>-3</v>
      </c>
      <c r="L46" s="146">
        <v>-1.875</v>
      </c>
    </row>
    <row r="47" spans="1:12" s="110" customFormat="1" ht="39" customHeight="1" x14ac:dyDescent="0.2">
      <c r="A47" s="604" t="s">
        <v>519</v>
      </c>
      <c r="B47" s="607"/>
      <c r="C47" s="607"/>
      <c r="D47" s="608"/>
      <c r="E47" s="113">
        <v>0.11785851085771532</v>
      </c>
      <c r="F47" s="115">
        <v>80</v>
      </c>
      <c r="G47" s="114">
        <v>86</v>
      </c>
      <c r="H47" s="114">
        <v>80</v>
      </c>
      <c r="I47" s="114">
        <v>80</v>
      </c>
      <c r="J47" s="140">
        <v>92</v>
      </c>
      <c r="K47" s="114">
        <v>-12</v>
      </c>
      <c r="L47" s="116">
        <v>-13.043478260869565</v>
      </c>
    </row>
    <row r="48" spans="1:12" s="110" customFormat="1" ht="15" customHeight="1" x14ac:dyDescent="0.2">
      <c r="A48" s="120"/>
      <c r="B48" s="119"/>
      <c r="C48" s="258" t="s">
        <v>106</v>
      </c>
      <c r="E48" s="113">
        <v>27.5</v>
      </c>
      <c r="F48" s="115">
        <v>22</v>
      </c>
      <c r="G48" s="114">
        <v>25</v>
      </c>
      <c r="H48" s="114">
        <v>20</v>
      </c>
      <c r="I48" s="114">
        <v>25</v>
      </c>
      <c r="J48" s="140">
        <v>28</v>
      </c>
      <c r="K48" s="114">
        <v>-6</v>
      </c>
      <c r="L48" s="116">
        <v>-21.428571428571427</v>
      </c>
    </row>
    <row r="49" spans="1:12" s="110" customFormat="1" ht="15" customHeight="1" x14ac:dyDescent="0.2">
      <c r="A49" s="123"/>
      <c r="B49" s="124"/>
      <c r="C49" s="260" t="s">
        <v>107</v>
      </c>
      <c r="D49" s="261"/>
      <c r="E49" s="125">
        <v>72.5</v>
      </c>
      <c r="F49" s="143">
        <v>58</v>
      </c>
      <c r="G49" s="144">
        <v>61</v>
      </c>
      <c r="H49" s="144">
        <v>60</v>
      </c>
      <c r="I49" s="144">
        <v>55</v>
      </c>
      <c r="J49" s="145">
        <v>64</v>
      </c>
      <c r="K49" s="144">
        <v>-6</v>
      </c>
      <c r="L49" s="146">
        <v>-9.375</v>
      </c>
    </row>
    <row r="50" spans="1:12" s="110" customFormat="1" ht="24.95" customHeight="1" x14ac:dyDescent="0.2">
      <c r="A50" s="609" t="s">
        <v>192</v>
      </c>
      <c r="B50" s="610"/>
      <c r="C50" s="610"/>
      <c r="D50" s="611"/>
      <c r="E50" s="262">
        <v>17.706768024986005</v>
      </c>
      <c r="F50" s="263">
        <v>12019</v>
      </c>
      <c r="G50" s="264">
        <v>12438</v>
      </c>
      <c r="H50" s="264">
        <v>12633</v>
      </c>
      <c r="I50" s="264">
        <v>11936</v>
      </c>
      <c r="J50" s="265">
        <v>12119</v>
      </c>
      <c r="K50" s="263">
        <v>-100</v>
      </c>
      <c r="L50" s="266">
        <v>-0.82515058998267188</v>
      </c>
    </row>
    <row r="51" spans="1:12" s="110" customFormat="1" ht="15" customHeight="1" x14ac:dyDescent="0.2">
      <c r="A51" s="120"/>
      <c r="B51" s="119"/>
      <c r="C51" s="258" t="s">
        <v>106</v>
      </c>
      <c r="E51" s="113">
        <v>56.718528995756721</v>
      </c>
      <c r="F51" s="115">
        <v>6817</v>
      </c>
      <c r="G51" s="114">
        <v>6994</v>
      </c>
      <c r="H51" s="114">
        <v>7158</v>
      </c>
      <c r="I51" s="114">
        <v>6760</v>
      </c>
      <c r="J51" s="140">
        <v>6852</v>
      </c>
      <c r="K51" s="114">
        <v>-35</v>
      </c>
      <c r="L51" s="116">
        <v>-0.51079976649153536</v>
      </c>
    </row>
    <row r="52" spans="1:12" s="110" customFormat="1" ht="15" customHeight="1" x14ac:dyDescent="0.2">
      <c r="A52" s="120"/>
      <c r="B52" s="119"/>
      <c r="C52" s="258" t="s">
        <v>107</v>
      </c>
      <c r="E52" s="113">
        <v>43.281471004243279</v>
      </c>
      <c r="F52" s="115">
        <v>5202</v>
      </c>
      <c r="G52" s="114">
        <v>5444</v>
      </c>
      <c r="H52" s="114">
        <v>5475</v>
      </c>
      <c r="I52" s="114">
        <v>5176</v>
      </c>
      <c r="J52" s="140">
        <v>5267</v>
      </c>
      <c r="K52" s="114">
        <v>-65</v>
      </c>
      <c r="L52" s="116">
        <v>-1.2340991076514145</v>
      </c>
    </row>
    <row r="53" spans="1:12" s="110" customFormat="1" ht="15" customHeight="1" x14ac:dyDescent="0.2">
      <c r="A53" s="120"/>
      <c r="B53" s="119"/>
      <c r="C53" s="258" t="s">
        <v>187</v>
      </c>
      <c r="D53" s="110" t="s">
        <v>193</v>
      </c>
      <c r="E53" s="113">
        <v>22.689075630252102</v>
      </c>
      <c r="F53" s="115">
        <v>2727</v>
      </c>
      <c r="G53" s="114">
        <v>3097</v>
      </c>
      <c r="H53" s="114">
        <v>3148</v>
      </c>
      <c r="I53" s="114">
        <v>2437</v>
      </c>
      <c r="J53" s="140">
        <v>2680</v>
      </c>
      <c r="K53" s="114">
        <v>47</v>
      </c>
      <c r="L53" s="116">
        <v>1.7537313432835822</v>
      </c>
    </row>
    <row r="54" spans="1:12" s="110" customFormat="1" ht="15" customHeight="1" x14ac:dyDescent="0.2">
      <c r="A54" s="120"/>
      <c r="B54" s="119"/>
      <c r="D54" s="267" t="s">
        <v>194</v>
      </c>
      <c r="E54" s="113">
        <v>65.67656765676567</v>
      </c>
      <c r="F54" s="115">
        <v>1791</v>
      </c>
      <c r="G54" s="114">
        <v>2003</v>
      </c>
      <c r="H54" s="114">
        <v>2076</v>
      </c>
      <c r="I54" s="114">
        <v>1614</v>
      </c>
      <c r="J54" s="140">
        <v>1750</v>
      </c>
      <c r="K54" s="114">
        <v>41</v>
      </c>
      <c r="L54" s="116">
        <v>2.342857142857143</v>
      </c>
    </row>
    <row r="55" spans="1:12" s="110" customFormat="1" ht="15" customHeight="1" x14ac:dyDescent="0.2">
      <c r="A55" s="120"/>
      <c r="B55" s="119"/>
      <c r="D55" s="267" t="s">
        <v>195</v>
      </c>
      <c r="E55" s="113">
        <v>34.323432343234323</v>
      </c>
      <c r="F55" s="115">
        <v>936</v>
      </c>
      <c r="G55" s="114">
        <v>1094</v>
      </c>
      <c r="H55" s="114">
        <v>1072</v>
      </c>
      <c r="I55" s="114">
        <v>823</v>
      </c>
      <c r="J55" s="140">
        <v>930</v>
      </c>
      <c r="K55" s="114">
        <v>6</v>
      </c>
      <c r="L55" s="116">
        <v>0.64516129032258063</v>
      </c>
    </row>
    <row r="56" spans="1:12" s="110" customFormat="1" ht="15" customHeight="1" x14ac:dyDescent="0.2">
      <c r="A56" s="120"/>
      <c r="B56" s="119" t="s">
        <v>196</v>
      </c>
      <c r="C56" s="258"/>
      <c r="E56" s="113">
        <v>64.95919149061551</v>
      </c>
      <c r="F56" s="115">
        <v>44093</v>
      </c>
      <c r="G56" s="114">
        <v>44231</v>
      </c>
      <c r="H56" s="114">
        <v>44462</v>
      </c>
      <c r="I56" s="114">
        <v>44226</v>
      </c>
      <c r="J56" s="140">
        <v>44317</v>
      </c>
      <c r="K56" s="114">
        <v>-224</v>
      </c>
      <c r="L56" s="116">
        <v>-0.50544937608592644</v>
      </c>
    </row>
    <row r="57" spans="1:12" s="110" customFormat="1" ht="15" customHeight="1" x14ac:dyDescent="0.2">
      <c r="A57" s="120"/>
      <c r="B57" s="119"/>
      <c r="C57" s="258" t="s">
        <v>106</v>
      </c>
      <c r="E57" s="113">
        <v>57.934365999138187</v>
      </c>
      <c r="F57" s="115">
        <v>25545</v>
      </c>
      <c r="G57" s="114">
        <v>25668</v>
      </c>
      <c r="H57" s="114">
        <v>25848</v>
      </c>
      <c r="I57" s="114">
        <v>25702</v>
      </c>
      <c r="J57" s="140">
        <v>25810</v>
      </c>
      <c r="K57" s="114">
        <v>-265</v>
      </c>
      <c r="L57" s="116">
        <v>-1.0267338240991863</v>
      </c>
    </row>
    <row r="58" spans="1:12" s="110" customFormat="1" ht="15" customHeight="1" x14ac:dyDescent="0.2">
      <c r="A58" s="120"/>
      <c r="B58" s="119"/>
      <c r="C58" s="258" t="s">
        <v>107</v>
      </c>
      <c r="E58" s="113">
        <v>42.065634000861813</v>
      </c>
      <c r="F58" s="115">
        <v>18548</v>
      </c>
      <c r="G58" s="114">
        <v>18563</v>
      </c>
      <c r="H58" s="114">
        <v>18614</v>
      </c>
      <c r="I58" s="114">
        <v>18524</v>
      </c>
      <c r="J58" s="140">
        <v>18507</v>
      </c>
      <c r="K58" s="114">
        <v>41</v>
      </c>
      <c r="L58" s="116">
        <v>0.22153779650942887</v>
      </c>
    </row>
    <row r="59" spans="1:12" s="110" customFormat="1" ht="15" customHeight="1" x14ac:dyDescent="0.2">
      <c r="A59" s="120"/>
      <c r="B59" s="119"/>
      <c r="C59" s="258" t="s">
        <v>105</v>
      </c>
      <c r="D59" s="110" t="s">
        <v>197</v>
      </c>
      <c r="E59" s="113">
        <v>87.592134805978276</v>
      </c>
      <c r="F59" s="115">
        <v>38622</v>
      </c>
      <c r="G59" s="114">
        <v>38748</v>
      </c>
      <c r="H59" s="114">
        <v>38952</v>
      </c>
      <c r="I59" s="114">
        <v>38807</v>
      </c>
      <c r="J59" s="140">
        <v>38888</v>
      </c>
      <c r="K59" s="114">
        <v>-266</v>
      </c>
      <c r="L59" s="116">
        <v>-0.68401563464307757</v>
      </c>
    </row>
    <row r="60" spans="1:12" s="110" customFormat="1" ht="15" customHeight="1" x14ac:dyDescent="0.2">
      <c r="A60" s="120"/>
      <c r="B60" s="119"/>
      <c r="C60" s="258"/>
      <c r="D60" s="267" t="s">
        <v>198</v>
      </c>
      <c r="E60" s="113">
        <v>54.670912951167729</v>
      </c>
      <c r="F60" s="115">
        <v>21115</v>
      </c>
      <c r="G60" s="114">
        <v>21216</v>
      </c>
      <c r="H60" s="114">
        <v>21357</v>
      </c>
      <c r="I60" s="114">
        <v>21284</v>
      </c>
      <c r="J60" s="140">
        <v>21371</v>
      </c>
      <c r="K60" s="114">
        <v>-256</v>
      </c>
      <c r="L60" s="116">
        <v>-1.197884984324552</v>
      </c>
    </row>
    <row r="61" spans="1:12" s="110" customFormat="1" ht="15" customHeight="1" x14ac:dyDescent="0.2">
      <c r="A61" s="120"/>
      <c r="B61" s="119"/>
      <c r="C61" s="258"/>
      <c r="D61" s="267" t="s">
        <v>199</v>
      </c>
      <c r="E61" s="113">
        <v>45.329087048832271</v>
      </c>
      <c r="F61" s="115">
        <v>17507</v>
      </c>
      <c r="G61" s="114">
        <v>17532</v>
      </c>
      <c r="H61" s="114">
        <v>17595</v>
      </c>
      <c r="I61" s="114">
        <v>17523</v>
      </c>
      <c r="J61" s="140">
        <v>17517</v>
      </c>
      <c r="K61" s="114">
        <v>-10</v>
      </c>
      <c r="L61" s="116">
        <v>-5.7087400810641092E-2</v>
      </c>
    </row>
    <row r="62" spans="1:12" s="110" customFormat="1" ht="15" customHeight="1" x14ac:dyDescent="0.2">
      <c r="A62" s="120"/>
      <c r="B62" s="119"/>
      <c r="C62" s="258"/>
      <c r="D62" s="258" t="s">
        <v>200</v>
      </c>
      <c r="E62" s="113">
        <v>12.407865194021726</v>
      </c>
      <c r="F62" s="115">
        <v>5471</v>
      </c>
      <c r="G62" s="114">
        <v>5483</v>
      </c>
      <c r="H62" s="114">
        <v>5510</v>
      </c>
      <c r="I62" s="114">
        <v>5419</v>
      </c>
      <c r="J62" s="140">
        <v>5429</v>
      </c>
      <c r="K62" s="114">
        <v>42</v>
      </c>
      <c r="L62" s="116">
        <v>0.7736231350156566</v>
      </c>
    </row>
    <row r="63" spans="1:12" s="110" customFormat="1" ht="15" customHeight="1" x14ac:dyDescent="0.2">
      <c r="A63" s="120"/>
      <c r="B63" s="119"/>
      <c r="C63" s="258"/>
      <c r="D63" s="267" t="s">
        <v>198</v>
      </c>
      <c r="E63" s="113">
        <v>80.972399926887221</v>
      </c>
      <c r="F63" s="115">
        <v>4430</v>
      </c>
      <c r="G63" s="114">
        <v>4452</v>
      </c>
      <c r="H63" s="114">
        <v>4491</v>
      </c>
      <c r="I63" s="114">
        <v>4418</v>
      </c>
      <c r="J63" s="140">
        <v>4439</v>
      </c>
      <c r="K63" s="114">
        <v>-9</v>
      </c>
      <c r="L63" s="116">
        <v>-0.20274836674926786</v>
      </c>
    </row>
    <row r="64" spans="1:12" s="110" customFormat="1" ht="15" customHeight="1" x14ac:dyDescent="0.2">
      <c r="A64" s="120"/>
      <c r="B64" s="119"/>
      <c r="C64" s="258"/>
      <c r="D64" s="267" t="s">
        <v>199</v>
      </c>
      <c r="E64" s="113">
        <v>19.027600073112776</v>
      </c>
      <c r="F64" s="115">
        <v>1041</v>
      </c>
      <c r="G64" s="114">
        <v>1031</v>
      </c>
      <c r="H64" s="114">
        <v>1019</v>
      </c>
      <c r="I64" s="114">
        <v>1001</v>
      </c>
      <c r="J64" s="140">
        <v>990</v>
      </c>
      <c r="K64" s="114">
        <v>51</v>
      </c>
      <c r="L64" s="116">
        <v>5.1515151515151514</v>
      </c>
    </row>
    <row r="65" spans="1:12" s="110" customFormat="1" ht="15" customHeight="1" x14ac:dyDescent="0.2">
      <c r="A65" s="120"/>
      <c r="B65" s="119" t="s">
        <v>201</v>
      </c>
      <c r="C65" s="258"/>
      <c r="E65" s="113">
        <v>11.73428798727128</v>
      </c>
      <c r="F65" s="115">
        <v>7965</v>
      </c>
      <c r="G65" s="114">
        <v>7904</v>
      </c>
      <c r="H65" s="114">
        <v>7835</v>
      </c>
      <c r="I65" s="114">
        <v>7721</v>
      </c>
      <c r="J65" s="140">
        <v>7589</v>
      </c>
      <c r="K65" s="114">
        <v>376</v>
      </c>
      <c r="L65" s="116">
        <v>4.9545394650151531</v>
      </c>
    </row>
    <row r="66" spans="1:12" s="110" customFormat="1" ht="15" customHeight="1" x14ac:dyDescent="0.2">
      <c r="A66" s="120"/>
      <c r="B66" s="119"/>
      <c r="C66" s="258" t="s">
        <v>106</v>
      </c>
      <c r="E66" s="113">
        <v>60.552416823603266</v>
      </c>
      <c r="F66" s="115">
        <v>4823</v>
      </c>
      <c r="G66" s="114">
        <v>4817</v>
      </c>
      <c r="H66" s="114">
        <v>4783</v>
      </c>
      <c r="I66" s="114">
        <v>4723</v>
      </c>
      <c r="J66" s="140">
        <v>4676</v>
      </c>
      <c r="K66" s="114">
        <v>147</v>
      </c>
      <c r="L66" s="116">
        <v>3.1437125748502992</v>
      </c>
    </row>
    <row r="67" spans="1:12" s="110" customFormat="1" ht="15" customHeight="1" x14ac:dyDescent="0.2">
      <c r="A67" s="120"/>
      <c r="B67" s="119"/>
      <c r="C67" s="258" t="s">
        <v>107</v>
      </c>
      <c r="E67" s="113">
        <v>39.447583176396734</v>
      </c>
      <c r="F67" s="115">
        <v>3142</v>
      </c>
      <c r="G67" s="114">
        <v>3087</v>
      </c>
      <c r="H67" s="114">
        <v>3052</v>
      </c>
      <c r="I67" s="114">
        <v>2998</v>
      </c>
      <c r="J67" s="140">
        <v>2913</v>
      </c>
      <c r="K67" s="114">
        <v>229</v>
      </c>
      <c r="L67" s="116">
        <v>7.8613113628561617</v>
      </c>
    </row>
    <row r="68" spans="1:12" s="110" customFormat="1" ht="15" customHeight="1" x14ac:dyDescent="0.2">
      <c r="A68" s="120"/>
      <c r="B68" s="119"/>
      <c r="C68" s="258" t="s">
        <v>105</v>
      </c>
      <c r="D68" s="110" t="s">
        <v>202</v>
      </c>
      <c r="E68" s="113">
        <v>30.069052102950408</v>
      </c>
      <c r="F68" s="115">
        <v>2395</v>
      </c>
      <c r="G68" s="114">
        <v>2357</v>
      </c>
      <c r="H68" s="114">
        <v>2348</v>
      </c>
      <c r="I68" s="114">
        <v>2292</v>
      </c>
      <c r="J68" s="140">
        <v>2177</v>
      </c>
      <c r="K68" s="114">
        <v>218</v>
      </c>
      <c r="L68" s="116">
        <v>10.013780431786863</v>
      </c>
    </row>
    <row r="69" spans="1:12" s="110" customFormat="1" ht="15" customHeight="1" x14ac:dyDescent="0.2">
      <c r="A69" s="120"/>
      <c r="B69" s="119"/>
      <c r="C69" s="258"/>
      <c r="D69" s="267" t="s">
        <v>198</v>
      </c>
      <c r="E69" s="113">
        <v>55.198329853862212</v>
      </c>
      <c r="F69" s="115">
        <v>1322</v>
      </c>
      <c r="G69" s="114">
        <v>1314</v>
      </c>
      <c r="H69" s="114">
        <v>1316</v>
      </c>
      <c r="I69" s="114">
        <v>1291</v>
      </c>
      <c r="J69" s="140">
        <v>1240</v>
      </c>
      <c r="K69" s="114">
        <v>82</v>
      </c>
      <c r="L69" s="116">
        <v>6.612903225806452</v>
      </c>
    </row>
    <row r="70" spans="1:12" s="110" customFormat="1" ht="15" customHeight="1" x14ac:dyDescent="0.2">
      <c r="A70" s="120"/>
      <c r="B70" s="119"/>
      <c r="C70" s="258"/>
      <c r="D70" s="267" t="s">
        <v>199</v>
      </c>
      <c r="E70" s="113">
        <v>44.801670146137788</v>
      </c>
      <c r="F70" s="115">
        <v>1073</v>
      </c>
      <c r="G70" s="114">
        <v>1043</v>
      </c>
      <c r="H70" s="114">
        <v>1032</v>
      </c>
      <c r="I70" s="114">
        <v>1001</v>
      </c>
      <c r="J70" s="140">
        <v>937</v>
      </c>
      <c r="K70" s="114">
        <v>136</v>
      </c>
      <c r="L70" s="116">
        <v>14.514407684098186</v>
      </c>
    </row>
    <row r="71" spans="1:12" s="110" customFormat="1" ht="15" customHeight="1" x14ac:dyDescent="0.2">
      <c r="A71" s="120"/>
      <c r="B71" s="119"/>
      <c r="C71" s="258"/>
      <c r="D71" s="110" t="s">
        <v>203</v>
      </c>
      <c r="E71" s="113">
        <v>64.896421845574395</v>
      </c>
      <c r="F71" s="115">
        <v>5169</v>
      </c>
      <c r="G71" s="114">
        <v>5152</v>
      </c>
      <c r="H71" s="114">
        <v>5085</v>
      </c>
      <c r="I71" s="114">
        <v>5032</v>
      </c>
      <c r="J71" s="140">
        <v>5022</v>
      </c>
      <c r="K71" s="114">
        <v>147</v>
      </c>
      <c r="L71" s="116">
        <v>2.9271206690561531</v>
      </c>
    </row>
    <row r="72" spans="1:12" s="110" customFormat="1" ht="15" customHeight="1" x14ac:dyDescent="0.2">
      <c r="A72" s="120"/>
      <c r="B72" s="119"/>
      <c r="C72" s="258"/>
      <c r="D72" s="267" t="s">
        <v>198</v>
      </c>
      <c r="E72" s="113">
        <v>62.855484619849101</v>
      </c>
      <c r="F72" s="115">
        <v>3249</v>
      </c>
      <c r="G72" s="114">
        <v>3254</v>
      </c>
      <c r="H72" s="114">
        <v>3217</v>
      </c>
      <c r="I72" s="114">
        <v>3186</v>
      </c>
      <c r="J72" s="140">
        <v>3196</v>
      </c>
      <c r="K72" s="114">
        <v>53</v>
      </c>
      <c r="L72" s="116">
        <v>1.6583229036295368</v>
      </c>
    </row>
    <row r="73" spans="1:12" s="110" customFormat="1" ht="15" customHeight="1" x14ac:dyDescent="0.2">
      <c r="A73" s="120"/>
      <c r="B73" s="119"/>
      <c r="C73" s="258"/>
      <c r="D73" s="267" t="s">
        <v>199</v>
      </c>
      <c r="E73" s="113">
        <v>37.144515380150899</v>
      </c>
      <c r="F73" s="115">
        <v>1920</v>
      </c>
      <c r="G73" s="114">
        <v>1898</v>
      </c>
      <c r="H73" s="114">
        <v>1868</v>
      </c>
      <c r="I73" s="114">
        <v>1846</v>
      </c>
      <c r="J73" s="140">
        <v>1826</v>
      </c>
      <c r="K73" s="114">
        <v>94</v>
      </c>
      <c r="L73" s="116">
        <v>5.1478641840087622</v>
      </c>
    </row>
    <row r="74" spans="1:12" s="110" customFormat="1" ht="15" customHeight="1" x14ac:dyDescent="0.2">
      <c r="A74" s="120"/>
      <c r="B74" s="119"/>
      <c r="C74" s="258"/>
      <c r="D74" s="110" t="s">
        <v>204</v>
      </c>
      <c r="E74" s="113">
        <v>5.0345260514752042</v>
      </c>
      <c r="F74" s="115">
        <v>401</v>
      </c>
      <c r="G74" s="114">
        <v>395</v>
      </c>
      <c r="H74" s="114">
        <v>402</v>
      </c>
      <c r="I74" s="114">
        <v>397</v>
      </c>
      <c r="J74" s="140">
        <v>390</v>
      </c>
      <c r="K74" s="114">
        <v>11</v>
      </c>
      <c r="L74" s="116">
        <v>2.8205128205128207</v>
      </c>
    </row>
    <row r="75" spans="1:12" s="110" customFormat="1" ht="15" customHeight="1" x14ac:dyDescent="0.2">
      <c r="A75" s="120"/>
      <c r="B75" s="119"/>
      <c r="C75" s="258"/>
      <c r="D75" s="267" t="s">
        <v>198</v>
      </c>
      <c r="E75" s="113">
        <v>62.8428927680798</v>
      </c>
      <c r="F75" s="115">
        <v>252</v>
      </c>
      <c r="G75" s="114">
        <v>249</v>
      </c>
      <c r="H75" s="114">
        <v>250</v>
      </c>
      <c r="I75" s="114">
        <v>246</v>
      </c>
      <c r="J75" s="140">
        <v>240</v>
      </c>
      <c r="K75" s="114">
        <v>12</v>
      </c>
      <c r="L75" s="116">
        <v>5</v>
      </c>
    </row>
    <row r="76" spans="1:12" s="110" customFormat="1" ht="15" customHeight="1" x14ac:dyDescent="0.2">
      <c r="A76" s="120"/>
      <c r="B76" s="119"/>
      <c r="C76" s="258"/>
      <c r="D76" s="267" t="s">
        <v>199</v>
      </c>
      <c r="E76" s="113">
        <v>37.1571072319202</v>
      </c>
      <c r="F76" s="115">
        <v>149</v>
      </c>
      <c r="G76" s="114">
        <v>146</v>
      </c>
      <c r="H76" s="114">
        <v>152</v>
      </c>
      <c r="I76" s="114">
        <v>151</v>
      </c>
      <c r="J76" s="140">
        <v>150</v>
      </c>
      <c r="K76" s="114">
        <v>-1</v>
      </c>
      <c r="L76" s="116">
        <v>-0.66666666666666663</v>
      </c>
    </row>
    <row r="77" spans="1:12" s="110" customFormat="1" ht="15" customHeight="1" x14ac:dyDescent="0.2">
      <c r="A77" s="534"/>
      <c r="B77" s="119" t="s">
        <v>205</v>
      </c>
      <c r="C77" s="268"/>
      <c r="D77" s="182"/>
      <c r="E77" s="113">
        <v>5.5997524971271986</v>
      </c>
      <c r="F77" s="115">
        <v>3801</v>
      </c>
      <c r="G77" s="114">
        <v>3775</v>
      </c>
      <c r="H77" s="114">
        <v>3861</v>
      </c>
      <c r="I77" s="114">
        <v>3825</v>
      </c>
      <c r="J77" s="140">
        <v>3829</v>
      </c>
      <c r="K77" s="114">
        <v>-28</v>
      </c>
      <c r="L77" s="116">
        <v>-0.73126142595978061</v>
      </c>
    </row>
    <row r="78" spans="1:12" s="110" customFormat="1" ht="15" customHeight="1" x14ac:dyDescent="0.2">
      <c r="A78" s="120"/>
      <c r="B78" s="119"/>
      <c r="C78" s="268" t="s">
        <v>106</v>
      </c>
      <c r="D78" s="182"/>
      <c r="E78" s="113">
        <v>59.510655090765589</v>
      </c>
      <c r="F78" s="115">
        <v>2262</v>
      </c>
      <c r="G78" s="114">
        <v>2246</v>
      </c>
      <c r="H78" s="114">
        <v>2297</v>
      </c>
      <c r="I78" s="114">
        <v>2250</v>
      </c>
      <c r="J78" s="140">
        <v>2257</v>
      </c>
      <c r="K78" s="114">
        <v>5</v>
      </c>
      <c r="L78" s="116">
        <v>0.22153300841825432</v>
      </c>
    </row>
    <row r="79" spans="1:12" s="110" customFormat="1" ht="15" customHeight="1" x14ac:dyDescent="0.2">
      <c r="A79" s="123"/>
      <c r="B79" s="124"/>
      <c r="C79" s="260" t="s">
        <v>107</v>
      </c>
      <c r="D79" s="261"/>
      <c r="E79" s="125">
        <v>40.489344909234411</v>
      </c>
      <c r="F79" s="143">
        <v>1539</v>
      </c>
      <c r="G79" s="144">
        <v>1529</v>
      </c>
      <c r="H79" s="144">
        <v>1564</v>
      </c>
      <c r="I79" s="144">
        <v>1575</v>
      </c>
      <c r="J79" s="145">
        <v>1572</v>
      </c>
      <c r="K79" s="144">
        <v>-33</v>
      </c>
      <c r="L79" s="146">
        <v>-2.0992366412213741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67878</v>
      </c>
      <c r="E11" s="114">
        <v>68348</v>
      </c>
      <c r="F11" s="114">
        <v>68791</v>
      </c>
      <c r="G11" s="114">
        <v>67708</v>
      </c>
      <c r="H11" s="140">
        <v>67854</v>
      </c>
      <c r="I11" s="115">
        <v>24</v>
      </c>
      <c r="J11" s="116">
        <v>3.5370059244849233E-2</v>
      </c>
    </row>
    <row r="12" spans="1:15" s="110" customFormat="1" ht="24.95" customHeight="1" x14ac:dyDescent="0.2">
      <c r="A12" s="193" t="s">
        <v>132</v>
      </c>
      <c r="B12" s="194" t="s">
        <v>133</v>
      </c>
      <c r="C12" s="113">
        <v>0.16647514658652288</v>
      </c>
      <c r="D12" s="115">
        <v>113</v>
      </c>
      <c r="E12" s="114">
        <v>109</v>
      </c>
      <c r="F12" s="114">
        <v>114</v>
      </c>
      <c r="G12" s="114">
        <v>109</v>
      </c>
      <c r="H12" s="140">
        <v>103</v>
      </c>
      <c r="I12" s="115">
        <v>10</v>
      </c>
      <c r="J12" s="116">
        <v>9.7087378640776691</v>
      </c>
    </row>
    <row r="13" spans="1:15" s="110" customFormat="1" ht="24.95" customHeight="1" x14ac:dyDescent="0.2">
      <c r="A13" s="193" t="s">
        <v>134</v>
      </c>
      <c r="B13" s="199" t="s">
        <v>214</v>
      </c>
      <c r="C13" s="113">
        <v>0.65706119803176288</v>
      </c>
      <c r="D13" s="115">
        <v>446</v>
      </c>
      <c r="E13" s="114">
        <v>442</v>
      </c>
      <c r="F13" s="114">
        <v>439</v>
      </c>
      <c r="G13" s="114">
        <v>427</v>
      </c>
      <c r="H13" s="140">
        <v>434</v>
      </c>
      <c r="I13" s="115">
        <v>12</v>
      </c>
      <c r="J13" s="116">
        <v>2.7649769585253456</v>
      </c>
    </row>
    <row r="14" spans="1:15" s="287" customFormat="1" ht="24" customHeight="1" x14ac:dyDescent="0.2">
      <c r="A14" s="193" t="s">
        <v>215</v>
      </c>
      <c r="B14" s="199" t="s">
        <v>137</v>
      </c>
      <c r="C14" s="113">
        <v>57.553257314593829</v>
      </c>
      <c r="D14" s="115">
        <v>39066</v>
      </c>
      <c r="E14" s="114">
        <v>39529</v>
      </c>
      <c r="F14" s="114">
        <v>39642</v>
      </c>
      <c r="G14" s="114">
        <v>39156</v>
      </c>
      <c r="H14" s="140">
        <v>39134</v>
      </c>
      <c r="I14" s="115">
        <v>-68</v>
      </c>
      <c r="J14" s="116">
        <v>-0.1737619461337967</v>
      </c>
      <c r="K14" s="110"/>
      <c r="L14" s="110"/>
      <c r="M14" s="110"/>
      <c r="N14" s="110"/>
      <c r="O14" s="110"/>
    </row>
    <row r="15" spans="1:15" s="110" customFormat="1" ht="24.75" customHeight="1" x14ac:dyDescent="0.2">
      <c r="A15" s="193" t="s">
        <v>216</v>
      </c>
      <c r="B15" s="199" t="s">
        <v>217</v>
      </c>
      <c r="C15" s="113">
        <v>2.6459235687557086</v>
      </c>
      <c r="D15" s="115">
        <v>1796</v>
      </c>
      <c r="E15" s="114">
        <v>1859</v>
      </c>
      <c r="F15" s="114">
        <v>1854</v>
      </c>
      <c r="G15" s="114">
        <v>1843</v>
      </c>
      <c r="H15" s="140">
        <v>1795</v>
      </c>
      <c r="I15" s="115">
        <v>1</v>
      </c>
      <c r="J15" s="116">
        <v>5.5710306406685235E-2</v>
      </c>
    </row>
    <row r="16" spans="1:15" s="287" customFormat="1" ht="24.95" customHeight="1" x14ac:dyDescent="0.2">
      <c r="A16" s="193" t="s">
        <v>218</v>
      </c>
      <c r="B16" s="199" t="s">
        <v>141</v>
      </c>
      <c r="C16" s="113">
        <v>53.167447479301096</v>
      </c>
      <c r="D16" s="115">
        <v>36089</v>
      </c>
      <c r="E16" s="114">
        <v>36467</v>
      </c>
      <c r="F16" s="114">
        <v>36547</v>
      </c>
      <c r="G16" s="114">
        <v>36065</v>
      </c>
      <c r="H16" s="140">
        <v>36080</v>
      </c>
      <c r="I16" s="115">
        <v>9</v>
      </c>
      <c r="J16" s="116">
        <v>2.4944567627494457E-2</v>
      </c>
      <c r="K16" s="110"/>
      <c r="L16" s="110"/>
      <c r="M16" s="110"/>
      <c r="N16" s="110"/>
      <c r="O16" s="110"/>
    </row>
    <row r="17" spans="1:15" s="110" customFormat="1" ht="24.95" customHeight="1" x14ac:dyDescent="0.2">
      <c r="A17" s="193" t="s">
        <v>219</v>
      </c>
      <c r="B17" s="199" t="s">
        <v>220</v>
      </c>
      <c r="C17" s="113">
        <v>1.7398862665370223</v>
      </c>
      <c r="D17" s="115">
        <v>1181</v>
      </c>
      <c r="E17" s="114">
        <v>1203</v>
      </c>
      <c r="F17" s="114">
        <v>1241</v>
      </c>
      <c r="G17" s="114">
        <v>1248</v>
      </c>
      <c r="H17" s="140">
        <v>1259</v>
      </c>
      <c r="I17" s="115">
        <v>-78</v>
      </c>
      <c r="J17" s="116">
        <v>-6.19539316918189</v>
      </c>
    </row>
    <row r="18" spans="1:15" s="287" customFormat="1" ht="24.95" customHeight="1" x14ac:dyDescent="0.2">
      <c r="A18" s="201" t="s">
        <v>144</v>
      </c>
      <c r="B18" s="202" t="s">
        <v>145</v>
      </c>
      <c r="C18" s="113">
        <v>4.7938949291375703</v>
      </c>
      <c r="D18" s="115">
        <v>3254</v>
      </c>
      <c r="E18" s="114">
        <v>3274</v>
      </c>
      <c r="F18" s="114">
        <v>3288</v>
      </c>
      <c r="G18" s="114">
        <v>3147</v>
      </c>
      <c r="H18" s="140">
        <v>3107</v>
      </c>
      <c r="I18" s="115">
        <v>147</v>
      </c>
      <c r="J18" s="116">
        <v>4.73125201158674</v>
      </c>
      <c r="K18" s="110"/>
      <c r="L18" s="110"/>
      <c r="M18" s="110"/>
      <c r="N18" s="110"/>
      <c r="O18" s="110"/>
    </row>
    <row r="19" spans="1:15" s="110" customFormat="1" ht="24.95" customHeight="1" x14ac:dyDescent="0.2">
      <c r="A19" s="193" t="s">
        <v>146</v>
      </c>
      <c r="B19" s="199" t="s">
        <v>147</v>
      </c>
      <c r="C19" s="113">
        <v>9.9369456966911223</v>
      </c>
      <c r="D19" s="115">
        <v>6745</v>
      </c>
      <c r="E19" s="114">
        <v>6712</v>
      </c>
      <c r="F19" s="114">
        <v>6693</v>
      </c>
      <c r="G19" s="114">
        <v>6519</v>
      </c>
      <c r="H19" s="140">
        <v>6791</v>
      </c>
      <c r="I19" s="115">
        <v>-46</v>
      </c>
      <c r="J19" s="116">
        <v>-0.67736710351936391</v>
      </c>
    </row>
    <row r="20" spans="1:15" s="287" customFormat="1" ht="24.95" customHeight="1" x14ac:dyDescent="0.2">
      <c r="A20" s="193" t="s">
        <v>148</v>
      </c>
      <c r="B20" s="199" t="s">
        <v>149</v>
      </c>
      <c r="C20" s="113">
        <v>3.4282094345737941</v>
      </c>
      <c r="D20" s="115">
        <v>2327</v>
      </c>
      <c r="E20" s="114">
        <v>2248</v>
      </c>
      <c r="F20" s="114">
        <v>2304</v>
      </c>
      <c r="G20" s="114">
        <v>2306</v>
      </c>
      <c r="H20" s="140">
        <v>2272</v>
      </c>
      <c r="I20" s="115">
        <v>55</v>
      </c>
      <c r="J20" s="116">
        <v>2.420774647887324</v>
      </c>
      <c r="K20" s="110"/>
      <c r="L20" s="110"/>
      <c r="M20" s="110"/>
      <c r="N20" s="110"/>
      <c r="O20" s="110"/>
    </row>
    <row r="21" spans="1:15" s="110" customFormat="1" ht="24.95" customHeight="1" x14ac:dyDescent="0.2">
      <c r="A21" s="201" t="s">
        <v>150</v>
      </c>
      <c r="B21" s="202" t="s">
        <v>151</v>
      </c>
      <c r="C21" s="113">
        <v>1.1888977282772033</v>
      </c>
      <c r="D21" s="115">
        <v>807</v>
      </c>
      <c r="E21" s="114">
        <v>774</v>
      </c>
      <c r="F21" s="114">
        <v>790</v>
      </c>
      <c r="G21" s="114">
        <v>820</v>
      </c>
      <c r="H21" s="140">
        <v>811</v>
      </c>
      <c r="I21" s="115">
        <v>-4</v>
      </c>
      <c r="J21" s="116">
        <v>-0.49321824907521578</v>
      </c>
    </row>
    <row r="22" spans="1:15" s="110" customFormat="1" ht="24.95" customHeight="1" x14ac:dyDescent="0.2">
      <c r="A22" s="201" t="s">
        <v>152</v>
      </c>
      <c r="B22" s="199" t="s">
        <v>153</v>
      </c>
      <c r="C22" s="113">
        <v>0.82353634461828573</v>
      </c>
      <c r="D22" s="115">
        <v>559</v>
      </c>
      <c r="E22" s="114">
        <v>554</v>
      </c>
      <c r="F22" s="114">
        <v>554</v>
      </c>
      <c r="G22" s="114">
        <v>515</v>
      </c>
      <c r="H22" s="140">
        <v>515</v>
      </c>
      <c r="I22" s="115">
        <v>44</v>
      </c>
      <c r="J22" s="116">
        <v>8.5436893203883493</v>
      </c>
    </row>
    <row r="23" spans="1:15" s="110" customFormat="1" ht="24.95" customHeight="1" x14ac:dyDescent="0.2">
      <c r="A23" s="193" t="s">
        <v>154</v>
      </c>
      <c r="B23" s="199" t="s">
        <v>155</v>
      </c>
      <c r="C23" s="113">
        <v>1.4010430478210907</v>
      </c>
      <c r="D23" s="115">
        <v>951</v>
      </c>
      <c r="E23" s="114">
        <v>959</v>
      </c>
      <c r="F23" s="114">
        <v>988</v>
      </c>
      <c r="G23" s="114">
        <v>960</v>
      </c>
      <c r="H23" s="140">
        <v>960</v>
      </c>
      <c r="I23" s="115">
        <v>-9</v>
      </c>
      <c r="J23" s="116">
        <v>-0.9375</v>
      </c>
    </row>
    <row r="24" spans="1:15" s="110" customFormat="1" ht="24.95" customHeight="1" x14ac:dyDescent="0.2">
      <c r="A24" s="193" t="s">
        <v>156</v>
      </c>
      <c r="B24" s="199" t="s">
        <v>221</v>
      </c>
      <c r="C24" s="113">
        <v>2.9862400188573619</v>
      </c>
      <c r="D24" s="115">
        <v>2027</v>
      </c>
      <c r="E24" s="114">
        <v>1989</v>
      </c>
      <c r="F24" s="114">
        <v>2151</v>
      </c>
      <c r="G24" s="114">
        <v>2114</v>
      </c>
      <c r="H24" s="140">
        <v>2084</v>
      </c>
      <c r="I24" s="115">
        <v>-57</v>
      </c>
      <c r="J24" s="116">
        <v>-2.7351247600767756</v>
      </c>
    </row>
    <row r="25" spans="1:15" s="110" customFormat="1" ht="24.95" customHeight="1" x14ac:dyDescent="0.2">
      <c r="A25" s="193" t="s">
        <v>222</v>
      </c>
      <c r="B25" s="204" t="s">
        <v>159</v>
      </c>
      <c r="C25" s="113">
        <v>1.2493002150917822</v>
      </c>
      <c r="D25" s="115">
        <v>848</v>
      </c>
      <c r="E25" s="114">
        <v>852</v>
      </c>
      <c r="F25" s="114">
        <v>860</v>
      </c>
      <c r="G25" s="114">
        <v>853</v>
      </c>
      <c r="H25" s="140">
        <v>793</v>
      </c>
      <c r="I25" s="115">
        <v>55</v>
      </c>
      <c r="J25" s="116">
        <v>6.9356872635561162</v>
      </c>
    </row>
    <row r="26" spans="1:15" s="110" customFormat="1" ht="24.95" customHeight="1" x14ac:dyDescent="0.2">
      <c r="A26" s="201">
        <v>782.78300000000002</v>
      </c>
      <c r="B26" s="203" t="s">
        <v>160</v>
      </c>
      <c r="C26" s="113">
        <v>0.98264533427620138</v>
      </c>
      <c r="D26" s="115">
        <v>667</v>
      </c>
      <c r="E26" s="114">
        <v>692</v>
      </c>
      <c r="F26" s="114">
        <v>805</v>
      </c>
      <c r="G26" s="114">
        <v>763</v>
      </c>
      <c r="H26" s="140">
        <v>829</v>
      </c>
      <c r="I26" s="115">
        <v>-162</v>
      </c>
      <c r="J26" s="116">
        <v>-19.5416164053076</v>
      </c>
    </row>
    <row r="27" spans="1:15" s="110" customFormat="1" ht="24.95" customHeight="1" x14ac:dyDescent="0.2">
      <c r="A27" s="193" t="s">
        <v>161</v>
      </c>
      <c r="B27" s="199" t="s">
        <v>223</v>
      </c>
      <c r="C27" s="113">
        <v>4.1604054332773508</v>
      </c>
      <c r="D27" s="115">
        <v>2824</v>
      </c>
      <c r="E27" s="114">
        <v>2957</v>
      </c>
      <c r="F27" s="114">
        <v>2952</v>
      </c>
      <c r="G27" s="114">
        <v>2875</v>
      </c>
      <c r="H27" s="140">
        <v>2877</v>
      </c>
      <c r="I27" s="115">
        <v>-53</v>
      </c>
      <c r="J27" s="116">
        <v>-1.8421967327076816</v>
      </c>
    </row>
    <row r="28" spans="1:15" s="110" customFormat="1" ht="24.95" customHeight="1" x14ac:dyDescent="0.2">
      <c r="A28" s="193" t="s">
        <v>163</v>
      </c>
      <c r="B28" s="199" t="s">
        <v>164</v>
      </c>
      <c r="C28" s="113">
        <v>2.1126138071245468</v>
      </c>
      <c r="D28" s="115">
        <v>1434</v>
      </c>
      <c r="E28" s="114">
        <v>1437</v>
      </c>
      <c r="F28" s="114">
        <v>1416</v>
      </c>
      <c r="G28" s="114">
        <v>1412</v>
      </c>
      <c r="H28" s="140">
        <v>1405</v>
      </c>
      <c r="I28" s="115">
        <v>29</v>
      </c>
      <c r="J28" s="116">
        <v>2.0640569395017794</v>
      </c>
    </row>
    <row r="29" spans="1:15" s="110" customFormat="1" ht="24.95" customHeight="1" x14ac:dyDescent="0.2">
      <c r="A29" s="193">
        <v>86</v>
      </c>
      <c r="B29" s="199" t="s">
        <v>165</v>
      </c>
      <c r="C29" s="113">
        <v>3.6005775067032029</v>
      </c>
      <c r="D29" s="115">
        <v>2444</v>
      </c>
      <c r="E29" s="114">
        <v>2443</v>
      </c>
      <c r="F29" s="114">
        <v>2434</v>
      </c>
      <c r="G29" s="114">
        <v>2393</v>
      </c>
      <c r="H29" s="140">
        <v>2412</v>
      </c>
      <c r="I29" s="115">
        <v>32</v>
      </c>
      <c r="J29" s="116">
        <v>1.3266998341625207</v>
      </c>
    </row>
    <row r="30" spans="1:15" s="110" customFormat="1" ht="24.95" customHeight="1" x14ac:dyDescent="0.2">
      <c r="A30" s="193">
        <v>87.88</v>
      </c>
      <c r="B30" s="204" t="s">
        <v>166</v>
      </c>
      <c r="C30" s="113">
        <v>3.478299301688323</v>
      </c>
      <c r="D30" s="115">
        <v>2361</v>
      </c>
      <c r="E30" s="114">
        <v>2369</v>
      </c>
      <c r="F30" s="114">
        <v>2360</v>
      </c>
      <c r="G30" s="114">
        <v>2337</v>
      </c>
      <c r="H30" s="140">
        <v>2332</v>
      </c>
      <c r="I30" s="115">
        <v>29</v>
      </c>
      <c r="J30" s="116">
        <v>1.2435677530017153</v>
      </c>
    </row>
    <row r="31" spans="1:15" s="110" customFormat="1" ht="24.95" customHeight="1" x14ac:dyDescent="0.2">
      <c r="A31" s="193" t="s">
        <v>167</v>
      </c>
      <c r="B31" s="199" t="s">
        <v>168</v>
      </c>
      <c r="C31" s="113">
        <v>1.4805975426500486</v>
      </c>
      <c r="D31" s="115">
        <v>1005</v>
      </c>
      <c r="E31" s="114">
        <v>1006</v>
      </c>
      <c r="F31" s="114">
        <v>999</v>
      </c>
      <c r="G31" s="114">
        <v>999</v>
      </c>
      <c r="H31" s="140">
        <v>992</v>
      </c>
      <c r="I31" s="115">
        <v>13</v>
      </c>
      <c r="J31" s="116">
        <v>1.310483870967742</v>
      </c>
    </row>
    <row r="32" spans="1:15" s="110" customFormat="1" ht="24.95" customHeight="1" x14ac:dyDescent="0.2">
      <c r="A32" s="193"/>
      <c r="B32" s="288" t="s">
        <v>224</v>
      </c>
      <c r="C32" s="113">
        <v>0</v>
      </c>
      <c r="D32" s="115">
        <v>0</v>
      </c>
      <c r="E32" s="114" t="s">
        <v>513</v>
      </c>
      <c r="F32" s="114" t="s">
        <v>513</v>
      </c>
      <c r="G32" s="114">
        <v>3</v>
      </c>
      <c r="H32" s="140">
        <v>3</v>
      </c>
      <c r="I32" s="115">
        <v>-3</v>
      </c>
      <c r="J32" s="116">
        <v>-100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0.16647514658652288</v>
      </c>
      <c r="D34" s="115">
        <v>113</v>
      </c>
      <c r="E34" s="114">
        <v>109</v>
      </c>
      <c r="F34" s="114">
        <v>114</v>
      </c>
      <c r="G34" s="114">
        <v>109</v>
      </c>
      <c r="H34" s="140">
        <v>103</v>
      </c>
      <c r="I34" s="115">
        <v>10</v>
      </c>
      <c r="J34" s="116">
        <v>9.7087378640776691</v>
      </c>
    </row>
    <row r="35" spans="1:10" s="110" customFormat="1" ht="24.95" customHeight="1" x14ac:dyDescent="0.2">
      <c r="A35" s="292" t="s">
        <v>171</v>
      </c>
      <c r="B35" s="293" t="s">
        <v>172</v>
      </c>
      <c r="C35" s="113">
        <v>63.004213441763163</v>
      </c>
      <c r="D35" s="115">
        <v>42766</v>
      </c>
      <c r="E35" s="114">
        <v>43245</v>
      </c>
      <c r="F35" s="114">
        <v>43369</v>
      </c>
      <c r="G35" s="114">
        <v>42730</v>
      </c>
      <c r="H35" s="140">
        <v>42675</v>
      </c>
      <c r="I35" s="115">
        <v>91</v>
      </c>
      <c r="J35" s="116">
        <v>0.21323960164030462</v>
      </c>
    </row>
    <row r="36" spans="1:10" s="110" customFormat="1" ht="24.95" customHeight="1" x14ac:dyDescent="0.2">
      <c r="A36" s="294" t="s">
        <v>173</v>
      </c>
      <c r="B36" s="295" t="s">
        <v>174</v>
      </c>
      <c r="C36" s="125">
        <v>36.829311411650316</v>
      </c>
      <c r="D36" s="143">
        <v>24999</v>
      </c>
      <c r="E36" s="144">
        <v>24992</v>
      </c>
      <c r="F36" s="144">
        <v>25306</v>
      </c>
      <c r="G36" s="144">
        <v>24866</v>
      </c>
      <c r="H36" s="145">
        <v>25073</v>
      </c>
      <c r="I36" s="143">
        <v>-74</v>
      </c>
      <c r="J36" s="146">
        <v>-0.29513819646631834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2020-09-25T10:18:49Z</dcterms:created>
  <dcterms:modified xsi:type="dcterms:W3CDTF">2020-09-28T08:10:11Z</dcterms:modified>
</cp:coreProperties>
</file>