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c r="G75" i="24"/>
  <c r="F75" i="24"/>
  <c r="E75" i="24"/>
  <c r="L74" i="24"/>
  <c r="H74" i="24" s="1"/>
  <c r="G74" i="24"/>
  <c r="F74" i="24"/>
  <c r="E74" i="24"/>
  <c r="L73" i="24"/>
  <c r="H73" i="24" s="1"/>
  <c r="I73" i="24" s="1"/>
  <c r="G73" i="24"/>
  <c r="F73" i="24"/>
  <c r="E73" i="24"/>
  <c r="L72" i="24"/>
  <c r="H72" i="24" s="1"/>
  <c r="I72" i="24" s="1"/>
  <c r="G72" i="24"/>
  <c r="F72" i="24"/>
  <c r="E72" i="24"/>
  <c r="L71" i="24"/>
  <c r="H71" i="24" s="1"/>
  <c r="I71" i="24"/>
  <c r="G71" i="24"/>
  <c r="F71" i="24"/>
  <c r="E71" i="24"/>
  <c r="L70" i="24"/>
  <c r="H70" i="24" s="1"/>
  <c r="I70" i="24" s="1"/>
  <c r="G70" i="24"/>
  <c r="F70" i="24"/>
  <c r="E70" i="24"/>
  <c r="L69" i="24"/>
  <c r="H69" i="24" s="1"/>
  <c r="I69" i="24"/>
  <c r="G69" i="24"/>
  <c r="F69" i="24"/>
  <c r="E69" i="24"/>
  <c r="L68" i="24"/>
  <c r="H68" i="24" s="1"/>
  <c r="I68" i="24"/>
  <c r="G68" i="24"/>
  <c r="F68" i="24"/>
  <c r="E68" i="24"/>
  <c r="L67" i="24"/>
  <c r="H67" i="24" s="1"/>
  <c r="I67" i="24"/>
  <c r="G67" i="24"/>
  <c r="F67" i="24"/>
  <c r="E67" i="24"/>
  <c r="L66" i="24"/>
  <c r="H66" i="24" s="1"/>
  <c r="G66" i="24"/>
  <c r="F66" i="24"/>
  <c r="E66" i="24"/>
  <c r="L65" i="24"/>
  <c r="H65" i="24" s="1"/>
  <c r="I65" i="24"/>
  <c r="G65" i="24"/>
  <c r="F65" i="24"/>
  <c r="E65" i="24"/>
  <c r="L64" i="24"/>
  <c r="H64" i="24" s="1"/>
  <c r="I64" i="24" s="1"/>
  <c r="G64" i="24"/>
  <c r="F64" i="24"/>
  <c r="E64" i="24"/>
  <c r="L63" i="24"/>
  <c r="H63" i="24" s="1"/>
  <c r="I63" i="24"/>
  <c r="G63" i="24"/>
  <c r="F63" i="24"/>
  <c r="E63" i="24"/>
  <c r="L62" i="24"/>
  <c r="H62" i="24" s="1"/>
  <c r="I62" i="24" s="1"/>
  <c r="G62" i="24"/>
  <c r="F62" i="24"/>
  <c r="E62" i="24"/>
  <c r="L61" i="24"/>
  <c r="H61" i="24" s="1"/>
  <c r="I61" i="24"/>
  <c r="G61" i="24"/>
  <c r="F61" i="24"/>
  <c r="E61" i="24"/>
  <c r="L60" i="24"/>
  <c r="H60" i="24" s="1"/>
  <c r="I60" i="24"/>
  <c r="G60" i="24"/>
  <c r="F60" i="24"/>
  <c r="E60" i="24"/>
  <c r="L59" i="24"/>
  <c r="H59" i="24" s="1"/>
  <c r="I59" i="24"/>
  <c r="G59" i="24"/>
  <c r="F59" i="24"/>
  <c r="E59" i="24"/>
  <c r="L58" i="24"/>
  <c r="H58" i="24" s="1"/>
  <c r="G58" i="24"/>
  <c r="F58" i="24"/>
  <c r="E58" i="24"/>
  <c r="L57" i="24"/>
  <c r="H57" i="24" s="1"/>
  <c r="I57" i="24"/>
  <c r="G57" i="24"/>
  <c r="F57" i="24"/>
  <c r="E57" i="24"/>
  <c r="L56" i="24"/>
  <c r="H56" i="24" s="1"/>
  <c r="I56" i="24" s="1"/>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c r="G52" i="24"/>
  <c r="F52" i="24"/>
  <c r="E52" i="24"/>
  <c r="L51" i="24"/>
  <c r="H51" i="24" s="1"/>
  <c r="I51" i="24"/>
  <c r="G51" i="24"/>
  <c r="F51" i="24"/>
  <c r="E51" i="24"/>
  <c r="L44" i="24"/>
  <c r="I44" i="24"/>
  <c r="F44" i="24"/>
  <c r="D44" i="24"/>
  <c r="C44" i="24"/>
  <c r="M44" i="24" s="1"/>
  <c r="B44" i="24"/>
  <c r="K44" i="24" s="1"/>
  <c r="M43" i="24"/>
  <c r="I43" i="24"/>
  <c r="G43" i="24"/>
  <c r="E43" i="24"/>
  <c r="C43" i="24"/>
  <c r="L43" i="24" s="1"/>
  <c r="B43" i="24"/>
  <c r="J43" i="24" s="1"/>
  <c r="L42" i="24"/>
  <c r="I42" i="24"/>
  <c r="F42" i="24"/>
  <c r="D42" i="24"/>
  <c r="C42" i="24"/>
  <c r="M42" i="24" s="1"/>
  <c r="B42" i="24"/>
  <c r="K42" i="24" s="1"/>
  <c r="M41" i="24"/>
  <c r="I41" i="24"/>
  <c r="G41" i="24"/>
  <c r="E41" i="24"/>
  <c r="C41" i="24"/>
  <c r="L41" i="24" s="1"/>
  <c r="B41" i="24"/>
  <c r="J41" i="24" s="1"/>
  <c r="L40" i="24"/>
  <c r="I40" i="24"/>
  <c r="F40" i="24"/>
  <c r="D40" i="24"/>
  <c r="C40" i="24"/>
  <c r="M40" i="24" s="1"/>
  <c r="B40" i="24"/>
  <c r="K40" i="24" s="1"/>
  <c r="M36" i="24"/>
  <c r="L36" i="24"/>
  <c r="K36" i="24"/>
  <c r="J36" i="24"/>
  <c r="I36" i="24"/>
  <c r="H36" i="24"/>
  <c r="G36" i="24"/>
  <c r="F36" i="24"/>
  <c r="E36" i="24"/>
  <c r="D36" i="24"/>
  <c r="L57" i="15"/>
  <c r="K57" i="15"/>
  <c r="C38" i="24"/>
  <c r="C37" i="24"/>
  <c r="C35" i="24"/>
  <c r="C34" i="24"/>
  <c r="C33" i="24"/>
  <c r="C32" i="24"/>
  <c r="C31" i="24"/>
  <c r="C30" i="24"/>
  <c r="C29" i="24"/>
  <c r="C28" i="24"/>
  <c r="C27" i="24"/>
  <c r="C26" i="24"/>
  <c r="C25" i="24"/>
  <c r="C24" i="24"/>
  <c r="C23" i="24"/>
  <c r="C22" i="24"/>
  <c r="C21" i="24"/>
  <c r="C20" i="24"/>
  <c r="C19" i="24"/>
  <c r="C18" i="24"/>
  <c r="C17" i="24"/>
  <c r="C16" i="24"/>
  <c r="C15" i="24"/>
  <c r="C9" i="24"/>
  <c r="C8" i="24"/>
  <c r="C7" i="24"/>
  <c r="B38" i="24"/>
  <c r="B37" i="24"/>
  <c r="B35" i="24"/>
  <c r="B34" i="24"/>
  <c r="B33" i="24"/>
  <c r="B32" i="24"/>
  <c r="B31" i="24"/>
  <c r="B30" i="24"/>
  <c r="B29" i="24"/>
  <c r="K29" i="24" s="1"/>
  <c r="B28" i="24"/>
  <c r="B27" i="24"/>
  <c r="B26" i="24"/>
  <c r="B25" i="24"/>
  <c r="B24" i="24"/>
  <c r="B23" i="24"/>
  <c r="B22" i="24"/>
  <c r="B21" i="24"/>
  <c r="K21" i="24" s="1"/>
  <c r="B20" i="24"/>
  <c r="B19" i="24"/>
  <c r="B18" i="24"/>
  <c r="B17" i="24"/>
  <c r="B16" i="24"/>
  <c r="B15" i="24"/>
  <c r="B9" i="24"/>
  <c r="B8" i="24"/>
  <c r="B7" i="24"/>
  <c r="F9" i="24" l="1"/>
  <c r="D9" i="24"/>
  <c r="J9" i="24"/>
  <c r="H9" i="24"/>
  <c r="K9" i="24"/>
  <c r="G27" i="24"/>
  <c r="M27" i="24"/>
  <c r="E27" i="24"/>
  <c r="L27" i="24"/>
  <c r="I27" i="24"/>
  <c r="G7" i="24"/>
  <c r="M7" i="24"/>
  <c r="E7" i="24"/>
  <c r="L7" i="24"/>
  <c r="I7" i="24"/>
  <c r="G35" i="24"/>
  <c r="M35" i="24"/>
  <c r="E35" i="24"/>
  <c r="L35" i="24"/>
  <c r="I35" i="24"/>
  <c r="K20" i="24"/>
  <c r="J20" i="24"/>
  <c r="H20" i="24"/>
  <c r="F20" i="24"/>
  <c r="D20" i="24"/>
  <c r="G19" i="24"/>
  <c r="M19" i="24"/>
  <c r="E19" i="24"/>
  <c r="L19" i="24"/>
  <c r="I19" i="24"/>
  <c r="F7" i="24"/>
  <c r="D7" i="24"/>
  <c r="J7" i="24"/>
  <c r="K7" i="24"/>
  <c r="H7" i="24"/>
  <c r="H37" i="24"/>
  <c r="F37" i="24"/>
  <c r="D37" i="24"/>
  <c r="K37" i="24"/>
  <c r="J37" i="24"/>
  <c r="I18" i="24"/>
  <c r="M18" i="24"/>
  <c r="E18" i="24"/>
  <c r="G18" i="24"/>
  <c r="L18" i="24"/>
  <c r="K32" i="24"/>
  <c r="J32" i="24"/>
  <c r="H32" i="24"/>
  <c r="F32" i="24"/>
  <c r="D32" i="24"/>
  <c r="G15" i="24"/>
  <c r="M15" i="24"/>
  <c r="E15" i="24"/>
  <c r="L15" i="24"/>
  <c r="I15" i="24"/>
  <c r="I22" i="24"/>
  <c r="M22" i="24"/>
  <c r="E22" i="24"/>
  <c r="L22" i="24"/>
  <c r="G22" i="24"/>
  <c r="G25" i="24"/>
  <c r="M25" i="24"/>
  <c r="E25" i="24"/>
  <c r="L25" i="24"/>
  <c r="I25" i="24"/>
  <c r="I32" i="24"/>
  <c r="M32" i="24"/>
  <c r="E32" i="24"/>
  <c r="L32" i="24"/>
  <c r="G32" i="24"/>
  <c r="K58" i="24"/>
  <c r="J58" i="24"/>
  <c r="I58" i="24"/>
  <c r="F23" i="24"/>
  <c r="D23" i="24"/>
  <c r="J23" i="24"/>
  <c r="K23" i="24"/>
  <c r="H23" i="24"/>
  <c r="F35" i="24"/>
  <c r="D35" i="24"/>
  <c r="J35" i="24"/>
  <c r="K35" i="24"/>
  <c r="H35" i="24"/>
  <c r="G29" i="24"/>
  <c r="M29" i="24"/>
  <c r="E29" i="24"/>
  <c r="L29" i="24"/>
  <c r="I29" i="24"/>
  <c r="I37" i="24"/>
  <c r="G37" i="24"/>
  <c r="L37" i="24"/>
  <c r="E37" i="24"/>
  <c r="K74" i="24"/>
  <c r="J74" i="24"/>
  <c r="I74" i="24"/>
  <c r="F17" i="24"/>
  <c r="D17" i="24"/>
  <c r="J17" i="24"/>
  <c r="K17" i="24"/>
  <c r="H17" i="24"/>
  <c r="B39" i="24"/>
  <c r="B45" i="24"/>
  <c r="B14" i="24"/>
  <c r="B6" i="24"/>
  <c r="F29" i="24"/>
  <c r="D29" i="24"/>
  <c r="J29" i="24"/>
  <c r="H29" i="24"/>
  <c r="I16" i="24"/>
  <c r="M16" i="24"/>
  <c r="E16" i="24"/>
  <c r="L16" i="24"/>
  <c r="I26" i="24"/>
  <c r="M26" i="24"/>
  <c r="E26" i="24"/>
  <c r="G26" i="24"/>
  <c r="L26" i="24"/>
  <c r="G16" i="24"/>
  <c r="K22" i="24"/>
  <c r="J22" i="24"/>
  <c r="H22" i="24"/>
  <c r="F22" i="24"/>
  <c r="D22" i="24"/>
  <c r="K24" i="24"/>
  <c r="J24" i="24"/>
  <c r="H24" i="24"/>
  <c r="F24" i="24"/>
  <c r="D24" i="24"/>
  <c r="F33" i="24"/>
  <c r="D33" i="24"/>
  <c r="J33" i="24"/>
  <c r="K33" i="24"/>
  <c r="H33" i="24"/>
  <c r="I20" i="24"/>
  <c r="M20" i="24"/>
  <c r="E20" i="24"/>
  <c r="L20" i="24"/>
  <c r="G20" i="24"/>
  <c r="G23" i="24"/>
  <c r="M23" i="24"/>
  <c r="E23" i="24"/>
  <c r="L23" i="24"/>
  <c r="I23" i="24"/>
  <c r="I30" i="24"/>
  <c r="M30" i="24"/>
  <c r="E30" i="24"/>
  <c r="L30" i="24"/>
  <c r="G30" i="24"/>
  <c r="G33" i="24"/>
  <c r="M33" i="24"/>
  <c r="E33" i="24"/>
  <c r="L33" i="24"/>
  <c r="I33" i="24"/>
  <c r="F19" i="24"/>
  <c r="D19" i="24"/>
  <c r="J19" i="24"/>
  <c r="K19" i="24"/>
  <c r="H19" i="24"/>
  <c r="K28" i="24"/>
  <c r="J28" i="24"/>
  <c r="H28" i="24"/>
  <c r="F28" i="24"/>
  <c r="D28" i="24"/>
  <c r="F15" i="24"/>
  <c r="D15" i="24"/>
  <c r="J15" i="24"/>
  <c r="K15" i="24"/>
  <c r="H15" i="24"/>
  <c r="F27" i="24"/>
  <c r="D27" i="24"/>
  <c r="J27" i="24"/>
  <c r="K27" i="24"/>
  <c r="H27" i="24"/>
  <c r="K30" i="24"/>
  <c r="J30" i="24"/>
  <c r="H30" i="24"/>
  <c r="F30" i="24"/>
  <c r="D30" i="24"/>
  <c r="I8" i="24"/>
  <c r="M8" i="24"/>
  <c r="E8" i="24"/>
  <c r="L8" i="24"/>
  <c r="G8" i="24"/>
  <c r="M38" i="24"/>
  <c r="E38" i="24"/>
  <c r="L38" i="24"/>
  <c r="G38" i="24"/>
  <c r="I38" i="24"/>
  <c r="M37" i="24"/>
  <c r="K8" i="24"/>
  <c r="J8" i="24"/>
  <c r="H8" i="24"/>
  <c r="F8" i="24"/>
  <c r="D8" i="24"/>
  <c r="F21" i="24"/>
  <c r="D21" i="24"/>
  <c r="J21" i="24"/>
  <c r="H21" i="24"/>
  <c r="G9" i="24"/>
  <c r="M9" i="24"/>
  <c r="E9" i="24"/>
  <c r="L9" i="24"/>
  <c r="I9" i="24"/>
  <c r="C14" i="24"/>
  <c r="C6" i="24"/>
  <c r="G17" i="24"/>
  <c r="M17" i="24"/>
  <c r="E17" i="24"/>
  <c r="L17" i="24"/>
  <c r="I17" i="24"/>
  <c r="I24" i="24"/>
  <c r="M24" i="24"/>
  <c r="E24" i="24"/>
  <c r="L24" i="24"/>
  <c r="I34" i="24"/>
  <c r="M34" i="24"/>
  <c r="E34" i="24"/>
  <c r="G34" i="24"/>
  <c r="L34" i="24"/>
  <c r="G24" i="24"/>
  <c r="K66" i="24"/>
  <c r="J66" i="24"/>
  <c r="I66" i="24"/>
  <c r="D38" i="24"/>
  <c r="K38" i="24"/>
  <c r="J38" i="24"/>
  <c r="H38" i="24"/>
  <c r="F38" i="24"/>
  <c r="K16" i="24"/>
  <c r="J16" i="24"/>
  <c r="H16" i="24"/>
  <c r="F16" i="24"/>
  <c r="D16" i="24"/>
  <c r="F25" i="24"/>
  <c r="D25" i="24"/>
  <c r="J25" i="24"/>
  <c r="K25" i="24"/>
  <c r="H25" i="24"/>
  <c r="F31" i="24"/>
  <c r="D31" i="24"/>
  <c r="J31" i="24"/>
  <c r="K31" i="24"/>
  <c r="H31" i="24"/>
  <c r="G21" i="24"/>
  <c r="M21" i="24"/>
  <c r="E21" i="24"/>
  <c r="L21" i="24"/>
  <c r="I21" i="24"/>
  <c r="I28" i="24"/>
  <c r="M28" i="24"/>
  <c r="E28" i="24"/>
  <c r="L28" i="24"/>
  <c r="G28" i="24"/>
  <c r="G31" i="24"/>
  <c r="M31" i="24"/>
  <c r="E31" i="24"/>
  <c r="L31" i="24"/>
  <c r="I31" i="24"/>
  <c r="C45" i="24"/>
  <c r="C39" i="24"/>
  <c r="K53" i="24"/>
  <c r="J53" i="24"/>
  <c r="K61" i="24"/>
  <c r="J61" i="24"/>
  <c r="K69" i="24"/>
  <c r="J69" i="24"/>
  <c r="K55" i="24"/>
  <c r="J55" i="24"/>
  <c r="K63" i="24"/>
  <c r="J63" i="24"/>
  <c r="K71" i="24"/>
  <c r="J71" i="24"/>
  <c r="H43" i="24"/>
  <c r="F43" i="24"/>
  <c r="D43" i="24"/>
  <c r="K43" i="24"/>
  <c r="K52" i="24"/>
  <c r="J52" i="24"/>
  <c r="K60" i="24"/>
  <c r="J60" i="24"/>
  <c r="K68" i="24"/>
  <c r="J68" i="24"/>
  <c r="K18" i="24"/>
  <c r="J18" i="24"/>
  <c r="H18" i="24"/>
  <c r="F18" i="24"/>
  <c r="K26" i="24"/>
  <c r="J26" i="24"/>
  <c r="H26" i="24"/>
  <c r="F26" i="24"/>
  <c r="K34" i="24"/>
  <c r="J34" i="24"/>
  <c r="H34" i="24"/>
  <c r="F34" i="24"/>
  <c r="K57" i="24"/>
  <c r="J57" i="24"/>
  <c r="K65" i="24"/>
  <c r="J65" i="24"/>
  <c r="K73" i="24"/>
  <c r="J73" i="24"/>
  <c r="K54" i="24"/>
  <c r="J54" i="24"/>
  <c r="K62" i="24"/>
  <c r="J62" i="24"/>
  <c r="K70" i="24"/>
  <c r="J70" i="24"/>
  <c r="I77" i="24"/>
  <c r="D18" i="24"/>
  <c r="D26" i="24"/>
  <c r="D34" i="24"/>
  <c r="H41" i="24"/>
  <c r="F41" i="24"/>
  <c r="D41" i="24"/>
  <c r="K41" i="24"/>
  <c r="K51" i="24"/>
  <c r="J51" i="24"/>
  <c r="K59" i="24"/>
  <c r="J59" i="24"/>
  <c r="K67" i="24"/>
  <c r="J67" i="24"/>
  <c r="K75" i="24"/>
  <c r="K77" i="24" s="1"/>
  <c r="J75" i="24"/>
  <c r="J77" i="24" s="1"/>
  <c r="K56" i="24"/>
  <c r="J56" i="24"/>
  <c r="K64" i="24"/>
  <c r="J64" i="24"/>
  <c r="K72" i="24"/>
  <c r="J72" i="24"/>
  <c r="G40" i="24"/>
  <c r="G42" i="24"/>
  <c r="G44" i="24"/>
  <c r="H40" i="24"/>
  <c r="H42" i="24"/>
  <c r="H44" i="24"/>
  <c r="J40" i="24"/>
  <c r="J42" i="24"/>
  <c r="J44" i="24"/>
  <c r="E40" i="24"/>
  <c r="E42" i="24"/>
  <c r="E44" i="24"/>
  <c r="K6" i="24" l="1"/>
  <c r="J6" i="24"/>
  <c r="H6" i="24"/>
  <c r="F6" i="24"/>
  <c r="D6" i="24"/>
  <c r="K14" i="24"/>
  <c r="J14" i="24"/>
  <c r="H14" i="24"/>
  <c r="F14" i="24"/>
  <c r="D14" i="24"/>
  <c r="H45" i="24"/>
  <c r="F45" i="24"/>
  <c r="D45" i="24"/>
  <c r="K45" i="24"/>
  <c r="J45" i="24"/>
  <c r="I6" i="24"/>
  <c r="M6" i="24"/>
  <c r="E6" i="24"/>
  <c r="G6" i="24"/>
  <c r="L6" i="24"/>
  <c r="H39" i="24"/>
  <c r="F39" i="24"/>
  <c r="D39" i="24"/>
  <c r="K39" i="24"/>
  <c r="J39" i="24"/>
  <c r="I39" i="24"/>
  <c r="G39" i="24"/>
  <c r="L39" i="24"/>
  <c r="M39" i="24"/>
  <c r="E39" i="24"/>
  <c r="I14" i="24"/>
  <c r="M14" i="24"/>
  <c r="E14" i="24"/>
  <c r="L14" i="24"/>
  <c r="G14" i="24"/>
  <c r="I78" i="24"/>
  <c r="I79" i="24"/>
  <c r="I45" i="24"/>
  <c r="G45" i="24"/>
  <c r="M45" i="24"/>
  <c r="E45" i="24"/>
  <c r="L45" i="24"/>
  <c r="J79" i="24"/>
  <c r="J78" i="24"/>
  <c r="K79" i="24"/>
  <c r="K78" i="24"/>
  <c r="I83" i="24" l="1"/>
  <c r="I82" i="24"/>
  <c r="I81" i="24"/>
</calcChain>
</file>

<file path=xl/sharedStrings.xml><?xml version="1.0" encoding="utf-8"?>
<sst xmlns="http://schemas.openxmlformats.org/spreadsheetml/2006/main" count="1681" uniqueCount="520">
  <si>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</si>
  <si>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</si>
  <si>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</si>
  <si>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</si>
  <si>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</si>
  <si>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</si>
  <si>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</si>
  <si>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</si>
  <si>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</si>
  <si>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</si>
  <si>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</si>
  <si>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</si>
  <si>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</si>
  <si>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Lörrach (08336)</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</si>
  <si>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</si>
  <si>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</si>
  <si>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</si>
  <si>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</si>
  <si>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</si>
  <si>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</si>
  <si>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</si>
  <si>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</si>
  <si>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</si>
  <si>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</si>
  <si>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</si>
  <si>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</si>
  <si>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</si>
  <si>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</si>
  <si>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</si>
  <si>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</si>
  <si>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</si>
  <si>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</si>
  <si>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</si>
  <si>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</si>
  <si>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</si>
  <si>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</si>
  <si>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</si>
  <si>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</si>
  <si>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</si>
  <si>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</si>
  <si>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</si>
  <si>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</si>
  <si>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</si>
  <si>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</si>
  <si>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</si>
  <si>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</si>
  <si>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</si>
  <si>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</si>
  <si>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</si>
  <si>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</si>
  <si>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</si>
  <si>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</si>
  <si>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</si>
  <si>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</si>
  <si>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</si>
  <si>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</si>
  <si>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</si>
  <si>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</si>
  <si>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</si>
  <si>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</si>
  <si>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</si>
  <si>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</si>
  <si>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</si>
  <si>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</si>
  <si>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</si>
  <si>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</si>
  <si>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</si>
  <si>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</si>
  <si>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</si>
  <si>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</si>
  <si>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</si>
  <si>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</si>
  <si>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</si>
  <si>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</si>
  <si>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</si>
  <si>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</si>
  <si>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</si>
  <si>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</si>
  <si>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</si>
  <si>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</si>
  <si>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</si>
  <si>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</si>
  <si>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</si>
  <si>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</si>
  <si>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</si>
  <si>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</si>
  <si>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</si>
  <si>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</si>
  <si>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</si>
  <si>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</si>
  <si>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</si>
  <si>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</si>
  <si>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Lörrach (08336);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</si>
  <si>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</si>
  <si>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</si>
  <si>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</si>
  <si>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</si>
  <si>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</si>
  <si>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</si>
  <si>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</si>
  <si>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</si>
  <si>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</si>
  <si>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</si>
  <si>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</si>
  <si>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</si>
  <si>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</si>
  <si>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</si>
  <si>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</si>
  <si>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</si>
  <si>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</si>
  <si>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</si>
  <si>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</si>
  <si>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</si>
  <si>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</si>
  <si>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</si>
  <si>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</si>
  <si>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</si>
  <si>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</si>
  <si>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</si>
  <si>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</si>
  <si>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</si>
  <si>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</si>
  <si>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</si>
  <si>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</si>
  <si>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</si>
  <si>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</si>
  <si>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</si>
  <si>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</si>
  <si>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</si>
  <si>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Baden-Württemberg</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</si>
  <si>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</si>
  <si>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</si>
  <si>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</si>
  <si>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</si>
  <si>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</si>
  <si>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</si>
  <si>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</si>
  <si>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</si>
  <si>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</si>
  <si>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</si>
  <si>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</si>
  <si>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</si>
  <si>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</si>
  <si>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</si>
  <si>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</si>
  <si>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</si>
  <si>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</si>
  <si>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</si>
  <si>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</si>
  <si>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</si>
  <si>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</si>
  <si>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</si>
  <si>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</si>
  <si>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</si>
  <si>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</si>
  <si>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</si>
  <si>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</si>
  <si>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</si>
  <si>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</si>
  <si>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</si>
  <si>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</si>
  <si>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</si>
  <si>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</si>
  <si>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</si>
  <si>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</si>
  <si>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</si>
  <si>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</si>
  <si>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</si>
  <si>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</si>
  <si>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</si>
  <si>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</si>
  <si>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</si>
  <si>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</si>
  <si>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</si>
  <si>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</si>
  <si>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</si>
  <si>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</si>
  <si>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</si>
  <si>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</si>
  <si>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</si>
  <si>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</si>
  <si>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</si>
  <si>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</si>
  <si>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Lörrach (08336)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</si>
  <si>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</si>
  <si>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</si>
  <si>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</si>
  <si>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</si>
  <si>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</si>
  <si>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</si>
  <si>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</si>
  <si>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</si>
  <si>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</si>
  <si>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</si>
  <si>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</si>
  <si>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</si>
  <si>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</si>
  <si>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</si>
  <si>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</si>
  <si>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</si>
  <si>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</si>
  <si>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</si>
  <si>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</si>
  <si>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</si>
  <si>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</si>
  <si>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</si>
  <si>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</si>
  <si>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</si>
  <si>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</si>
  <si>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</si>
  <si>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</si>
  <si>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</si>
  <si>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</si>
  <si>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</si>
  <si>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</si>
  <si>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</si>
  <si>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</si>
  <si>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</si>
  <si>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</si>
  <si>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</si>
  <si>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</si>
  <si>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</si>
  <si>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</si>
  <si>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</si>
  <si>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</si>
  <si>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</si>
  <si>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</si>
  <si>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</si>
  <si>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</si>
  <si>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</si>
  <si>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</si>
  <si>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</si>
  <si>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</si>
  <si>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</si>
  <si>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</si>
  <si>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</si>
  <si>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</si>
  <si>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</si>
  <si>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</si>
  <si>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</si>
  <si>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</si>
  <si>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</si>
  <si>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</si>
  <si>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</si>
  <si>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</si>
  <si>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</si>
  <si>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</si>
  <si>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</si>
  <si>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</si>
  <si>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</si>
  <si>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</si>
  <si>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</si>
  <si>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</si>
  <si>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</si>
  <si>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</si>
  <si>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</si>
  <si>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</si>
  <si>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</si>
  <si>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</si>
  <si>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</si>
  <si>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</si>
  <si>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</si>
  <si>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</si>
  <si>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</si>
  <si>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</si>
  <si>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</si>
  <si>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</si>
  <si>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</si>
  <si>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</si>
  <si>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</si>
  <si>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</si>
  <si>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</si>
  <si>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</si>
  <si>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</si>
  <si>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</si>
  <si>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</si>
  <si>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</si>
  <si>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</si>
  <si>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</si>
  <si>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</si>
  <si>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</si>
  <si>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</si>
  <si>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</si>
  <si>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</si>
  <si>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</si>
  <si>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</si>
  <si>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</si>
  <si>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</si>
  <si>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</si>
  <si>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</si>
  <si>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</si>
  <si>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</si>
  <si>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</si>
  <si>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</si>
  <si>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</si>
  <si>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</si>
  <si>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</si>
  <si>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</si>
  <si>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</si>
  <si>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</si>
  <si>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</si>
  <si>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</si>
  <si>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</si>
  <si>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</si>
  <si>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</si>
  <si>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</si>
  <si>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</si>
  <si>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</si>
  <si>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</si>
  <si>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</si>
  <si>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</si>
  <si>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</si>
  <si>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</si>
  <si>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</si>
  <si>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</si>
  <si>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</si>
  <si>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</si>
  <si>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</si>
  <si>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</si>
  <si>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</si>
  <si>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</si>
  <si>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</si>
  <si>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</si>
  <si>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</si>
  <si>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</si>
  <si>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</si>
  <si>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</si>
  <si>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</si>
  <si>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</si>
  <si>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</si>
  <si>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</si>
  <si>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</si>
  <si>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</si>
  <si>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</si>
  <si>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</si>
  <si>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</si>
  <si>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</si>
  <si>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</si>
  <si>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</si>
  <si>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</si>
  <si>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</si>
  <si>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</si>
  <si>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</si>
  <si>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</si>
  <si>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</si>
  <si>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</si>
  <si>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</si>
  <si>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</si>
  <si>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</si>
  <si>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</si>
  <si>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</si>
  <si>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</si>
  <si>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</si>
  <si>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</si>
  <si>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</si>
  <si>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</si>
  <si>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</si>
  <si>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</si>
  <si>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</si>
  <si>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</si>
  <si>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</si>
  <si>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</si>
  <si>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</si>
  <si>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</si>
  <si>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</si>
  <si>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</si>
  <si>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</si>
  <si>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</si>
  <si>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</si>
  <si>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</si>
  <si>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</si>
  <si>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</si>
  <si>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</si>
  <si>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Lörrach (08336);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</si>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</sst>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{9E655F43-C96A-4376-BBEF-B6A3532CDCCE}</c15:txfldGUID>
                      <c15:f>Daten_Diagramme!$D$6</c15:f>
                      <c15:dlblFieldTableCache>
                        <c:ptCount val="1"/>
                        <c:pt idx="0">
                          <c:v>-0.2</c:v>
                        </c:pt>
                      </c15:dlblFieldTableCache>
                    </c15:dlblFTEntry>
                  </c15:dlblFieldTable>
                  <c15:showDataLabelsRange val="0"/>
                </c:ext>
                <c:ext xmlns:c16="http://schemas.microsoft.com/office/drawing/2014/chart" uri="{C3380CC4-5D6E-409C-BE32-E72D297353CC}">
                  <c16:uniqueId val="{00000000-755A-4B03-979A-A93E202298D1}"/>
                </c:ext>
              </c:extLst>
            </c:dLbl>
            <c:dLbl>
              <c:idx val="1"/>
              <c:tx>
                <c:strRef>
                  <c:f>Daten_Diagramme!$D$7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{E8F9F54F-686B-466D-B83A-706BB736B8F1}</c15:txfldGUID>
                      <c15:f>Daten_Diagramme!$D$7</c15:f>
                      <c15:dlblFieldTableCache>
                        <c:ptCount val="1"/>
                        <c:pt idx="0">
                          <c:v>0.8</c:v>
                        </c:pt>
                      </c15:dlblFieldTableCache>
                    </c15:dlblFTEntry>
                  </c15:dlblFieldTable>
                  <c15:showDataLabelsRange val="0"/>
                </c:ext>
                <c:ext xmlns:c16="http://schemas.microsoft.com/office/drawing/2014/chart" uri="{C3380CC4-5D6E-409C-BE32-E72D297353CC}">
                  <c16:uniqueId val="{00000001-755A-4B03-979A-A93E202298D1}"/>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{C9141AB5-EC1D-471E-92E5-851DB1174833}</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755A-4B03-979A-A93E202298D1}"/>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{6D27D9CB-B2DE-43A8-9A8B-9FF7CC3B6755}</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755A-4B03-979A-A93E202298D1}"/>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-0.24066638401875451</c:v>
                </c:pt>
                <c:pt idx="1">
                  <c:v>0.77822269034374059</c:v>
                </c:pt>
                <c:pt idx="2">
                  <c:v>1.1186464311118853</c:v>
                </c:pt>
                <c:pt idx="3">
                  <c:v>1.0875687030768</c:v>
                </c:pt>
              </c:numCache>
            </c:numRef>
          </c:val>
          <c:extLst>
            <c:ext xmlns:c16="http://schemas.microsoft.com/office/drawing/2014/chart" uri="{C3380CC4-5D6E-409C-BE32-E72D297353CC}">
              <c16:uniqueId val="{00000004-755A-4B03-979A-A93E202298D1}"/>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{55C82BA8-982D-481D-BB21-7175F59E7A1B}</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755A-4B03-979A-A93E202298D1}"/>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{249681D6-539C-480D-8C3F-69BB7C35EB42}</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755A-4B03-979A-A93E202298D1}"/>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{90A43447-4EFA-466D-BC23-97C1B2765008}</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755A-4B03-979A-A93E202298D1}"/>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{5B0D9D8A-526C-4B53-9E16-AA6CC6201948}</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755A-4B03-979A-A93E202298D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755A-4B03-979A-A93E202298D1}"/>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755A-4B03-979A-A93E202298D1}"/>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{4EEDA7AD-08E7-4F08-AA48-2F6359D478E7}</c15:txfldGUID>
                      <c15:f>Daten_Diagramme!$E$6</c15:f>
                      <c15:dlblFieldTableCache>
                        <c:ptCount val="1"/>
                        <c:pt idx="0">
                          <c:v>-6.4</c:v>
                        </c:pt>
                      </c15:dlblFieldTableCache>
                    </c15:dlblFTEntry>
                  </c15:dlblFieldTable>
                  <c15:showDataLabelsRange val="0"/>
                </c:ext>
                <c:ext xmlns:c16="http://schemas.microsoft.com/office/drawing/2014/chart" uri="{C3380CC4-5D6E-409C-BE32-E72D297353CC}">
                  <c16:uniqueId val="{00000000-295E-4E53-859B-29B661D8CD7F}"/>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{92A15300-A0A1-4C0F-B189-365B784CA512}</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295E-4E53-859B-29B661D8CD7F}"/>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{9ADFDCEF-3F30-46F9-8F18-0CD74B7A8A24}</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295E-4E53-859B-29B661D8CD7F}"/>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{71382DAF-6B45-4CF8-A367-1D8D51AA7E9F}</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295E-4E53-859B-29B661D8CD7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-6.4086948374402697</c:v>
                </c:pt>
                <c:pt idx="1">
                  <c:v>-2.6975865719528453</c:v>
                </c:pt>
                <c:pt idx="2">
                  <c:v>-2.7637010795899166</c:v>
                </c:pt>
                <c:pt idx="3">
                  <c:v>-2.8655893304673015</c:v>
                </c:pt>
              </c:numCache>
            </c:numRef>
          </c:val>
          <c:extLst>
            <c:ext xmlns:c16="http://schemas.microsoft.com/office/drawing/2014/chart" uri="{C3380CC4-5D6E-409C-BE32-E72D297353CC}">
              <c16:uniqueId val="{00000004-295E-4E53-859B-29B661D8CD7F}"/>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{C2402402-7459-4A36-85CF-5145C2C75942}</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295E-4E53-859B-29B661D8CD7F}"/>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{F9C65D5C-3CDB-419C-A8E1-88FEB6ADFE2B}</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295E-4E53-859B-29B661D8CD7F}"/>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{1CB047C5-54E8-4940-97D8-8765CC6C7FE4}</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295E-4E53-859B-29B661D8CD7F}"/>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{568466C7-384E-4364-9A6F-EE82BE0941A5}</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295E-4E53-859B-29B661D8CD7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295E-4E53-859B-29B661D8CD7F}"/>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95E-4E53-859B-29B661D8CD7F}"/>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{3D6112C8-B03C-43DB-B62D-24F9D7450B4F}</c15:txfldGUID>
                      <c15:f>Daten_Diagramme!$D$14</c15:f>
                      <c15:dlblFieldTableCache>
                        <c:ptCount val="1"/>
                        <c:pt idx="0">
                          <c:v>-0.2</c:v>
                        </c:pt>
                      </c15:dlblFieldTableCache>
                    </c15:dlblFTEntry>
                  </c15:dlblFieldTable>
                  <c15:showDataLabelsRange val="0"/>
                </c:ext>
                <c:ext xmlns:c16="http://schemas.microsoft.com/office/drawing/2014/chart" uri="{C3380CC4-5D6E-409C-BE32-E72D297353CC}">
                  <c16:uniqueId val="{00000000-E399-4C12-AC9B-758FE46AF29A}"/>
                </c:ext>
              </c:extLst>
            </c:dLbl>
            <c:dLbl>
              <c:idx val="1"/>
              <c:tx>
                <c:strRef>
                  <c:f>Daten_Diagramme!$D$15</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{2A37EDED-9AFF-47F0-9B5D-612CF51DAD3F}</c15:txfldGUID>
                      <c15:f>Daten_Diagramme!$D$15</c15:f>
                      <c15:dlblFieldTableCache>
                        <c:ptCount val="1"/>
                        <c:pt idx="0">
                          <c:v>1.4</c:v>
                        </c:pt>
                      </c15:dlblFieldTableCache>
                    </c15:dlblFTEntry>
                  </c15:dlblFieldTable>
                  <c15:showDataLabelsRange val="0"/>
                </c:ext>
                <c:ext xmlns:c16="http://schemas.microsoft.com/office/drawing/2014/chart" uri="{C3380CC4-5D6E-409C-BE32-E72D297353CC}">
                  <c16:uniqueId val="{00000001-E399-4C12-AC9B-758FE46AF29A}"/>
                </c:ext>
              </c:extLst>
            </c:dLbl>
            <c:dLbl>
              <c:idx val="2"/>
              <c:tx>
                <c:strRef>
                  <c:f>Daten_Diagramme!$D$16</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{0B400C18-6A26-42F1-AF1D-FED361744A2E}</c15:txfldGUID>
                      <c15:f>Daten_Diagramme!$D$16</c15:f>
                      <c15:dlblFieldTableCache>
                        <c:ptCount val="1"/>
                        <c:pt idx="0">
                          <c:v>6.4</c:v>
                        </c:pt>
                      </c15:dlblFieldTableCache>
                    </c15:dlblFTEntry>
                  </c15:dlblFieldTable>
                  <c15:showDataLabelsRange val="0"/>
                </c:ext>
                <c:ext xmlns:c16="http://schemas.microsoft.com/office/drawing/2014/chart" uri="{C3380CC4-5D6E-409C-BE32-E72D297353CC}">
                  <c16:uniqueId val="{00000002-E399-4C12-AC9B-758FE46AF29A}"/>
                </c:ext>
              </c:extLst>
            </c:dLbl>
            <c:dLbl>
              <c:idx val="3"/>
              <c:tx>
                <c:strRef>
                  <c:f>Daten_Diagramme!$D$17</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{29EA9EFC-2DA7-460D-A39B-5751A8595917}</c15:txfldGUID>
                      <c15:f>Daten_Diagramme!$D$17</c15:f>
                      <c15:dlblFieldTableCache>
                        <c:ptCount val="1"/>
                        <c:pt idx="0">
                          <c:v>-2.0</c:v>
                        </c:pt>
                      </c15:dlblFieldTableCache>
                    </c15:dlblFTEntry>
                  </c15:dlblFieldTable>
                  <c15:showDataLabelsRange val="0"/>
                </c:ext>
                <c:ext xmlns:c16="http://schemas.microsoft.com/office/drawing/2014/chart" uri="{C3380CC4-5D6E-409C-BE32-E72D297353CC}">
                  <c16:uniqueId val="{00000003-E399-4C12-AC9B-758FE46AF29A}"/>
                </c:ext>
              </c:extLst>
            </c:dLbl>
            <c:dLbl>
              <c:idx val="4"/>
              <c:tx>
                <c:strRef>
                  <c:f>Daten_Diagramme!$D$18</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{9E6AE96F-10C8-48D7-B1CA-0F1255BE9392}</c15:txfldGUID>
                      <c15:f>Daten_Diagramme!$D$18</c15:f>
                      <c15:dlblFieldTableCache>
                        <c:ptCount val="1"/>
                        <c:pt idx="0">
                          <c:v>-3.0</c:v>
                        </c:pt>
                      </c15:dlblFieldTableCache>
                    </c15:dlblFTEntry>
                  </c15:dlblFieldTable>
                  <c15:showDataLabelsRange val="0"/>
                </c:ext>
                <c:ext xmlns:c16="http://schemas.microsoft.com/office/drawing/2014/chart" uri="{C3380CC4-5D6E-409C-BE32-E72D297353CC}">
                  <c16:uniqueId val="{00000004-E399-4C12-AC9B-758FE46AF29A}"/>
                </c:ext>
              </c:extLst>
            </c:dLbl>
            <c:dLbl>
              <c:idx val="5"/>
              <c:tx>
                <c:strRef>
                  <c:f>Daten_Diagramme!$D$19</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{43C6BFD7-0A18-448A-B485-1723A698DB4B}</c15:txfldGUID>
                      <c15:f>Daten_Diagramme!$D$19</c15:f>
                      <c15:dlblFieldTableCache>
                        <c:ptCount val="1"/>
                        <c:pt idx="0">
                          <c:v>-1.7</c:v>
                        </c:pt>
                      </c15:dlblFieldTableCache>
                    </c15:dlblFTEntry>
                  </c15:dlblFieldTable>
                  <c15:showDataLabelsRange val="0"/>
                </c:ext>
                <c:ext xmlns:c16="http://schemas.microsoft.com/office/drawing/2014/chart" uri="{C3380CC4-5D6E-409C-BE32-E72D297353CC}">
                  <c16:uniqueId val="{00000005-E399-4C12-AC9B-758FE46AF29A}"/>
                </c:ext>
              </c:extLst>
            </c:dLbl>
            <c:dLbl>
              <c:idx val="6"/>
              <c:tx>
                <c:strRef>
                  <c:f>Daten_Diagramme!$D$20</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{53DF2B5A-ECFB-41C1-8541-F61266C3C00B}</c15:txfldGUID>
                      <c15:f>Daten_Diagramme!$D$20</c15:f>
                      <c15:dlblFieldTableCache>
                        <c:ptCount val="1"/>
                        <c:pt idx="0">
                          <c:v>-1.4</c:v>
                        </c:pt>
                      </c15:dlblFieldTableCache>
                    </c15:dlblFTEntry>
                  </c15:dlblFieldTable>
                  <c15:showDataLabelsRange val="0"/>
                </c:ext>
                <c:ext xmlns:c16="http://schemas.microsoft.com/office/drawing/2014/chart" uri="{C3380CC4-5D6E-409C-BE32-E72D297353CC}">
                  <c16:uniqueId val="{00000006-E399-4C12-AC9B-758FE46AF29A}"/>
                </c:ext>
              </c:extLst>
            </c:dLbl>
            <c:dLbl>
              <c:idx val="7"/>
              <c:tx>
                <c:strRef>
                  <c:f>Daten_Diagramme!$D$21</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{D1FD68E7-5F54-4EB0-A6A0-11BF5F662A85}</c15:txfldGUID>
                      <c15:f>Daten_Diagramme!$D$21</c15:f>
                      <c15:dlblFieldTableCache>
                        <c:ptCount val="1"/>
                        <c:pt idx="0">
                          <c:v>-4.6</c:v>
                        </c:pt>
                      </c15:dlblFieldTableCache>
                    </c15:dlblFTEntry>
                  </c15:dlblFieldTable>
                  <c15:showDataLabelsRange val="0"/>
                </c:ext>
                <c:ext xmlns:c16="http://schemas.microsoft.com/office/drawing/2014/chart" uri="{C3380CC4-5D6E-409C-BE32-E72D297353CC}">
                  <c16:uniqueId val="{00000007-E399-4C12-AC9B-758FE46AF29A}"/>
                </c:ext>
              </c:extLst>
            </c:dLbl>
            <c:dLbl>
              <c:idx val="8"/>
              <c:tx>
                <c:strRef>
                  <c:f>Daten_Diagramme!$D$22</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{3F856441-AC36-45E0-AC8A-74C3F354008A}</c15:txfldGUID>
                      <c15:f>Daten_Diagramme!$D$22</c15:f>
                      <c15:dlblFieldTableCache>
                        <c:ptCount val="1"/>
                        <c:pt idx="0">
                          <c:v>0.3</c:v>
                        </c:pt>
                      </c15:dlblFieldTableCache>
                    </c15:dlblFTEntry>
                  </c15:dlblFieldTable>
                  <c15:showDataLabelsRange val="0"/>
                </c:ext>
                <c:ext xmlns:c16="http://schemas.microsoft.com/office/drawing/2014/chart" uri="{C3380CC4-5D6E-409C-BE32-E72D297353CC}">
                  <c16:uniqueId val="{00000008-E399-4C12-AC9B-758FE46AF29A}"/>
                </c:ext>
              </c:extLst>
            </c:dLbl>
            <c:dLbl>
              <c:idx val="9"/>
              <c:tx>
                <c:strRef>
                  <c:f>Daten_Diagramme!$D$23</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{5B2D0D9B-43FC-4E9D-931C-D480D94085CB}</c15:txfldGUID>
                      <c15:f>Daten_Diagramme!$D$23</c15:f>
                      <c15:dlblFieldTableCache>
                        <c:ptCount val="1"/>
                        <c:pt idx="0">
                          <c:v>3.7</c:v>
                        </c:pt>
                      </c15:dlblFieldTableCache>
                    </c15:dlblFTEntry>
                  </c15:dlblFieldTable>
                  <c15:showDataLabelsRange val="0"/>
                </c:ext>
                <c:ext xmlns:c16="http://schemas.microsoft.com/office/drawing/2014/chart" uri="{C3380CC4-5D6E-409C-BE32-E72D297353CC}">
                  <c16:uniqueId val="{00000009-E399-4C12-AC9B-758FE46AF29A}"/>
                </c:ext>
              </c:extLst>
            </c:dLbl>
            <c:dLbl>
              <c:idx val="10"/>
              <c:tx>
                <c:strRef>
                  <c:f>Daten_Diagramme!$D$24</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{108C140D-E61E-4544-99FC-F8056CBB16B5}</c15:txfldGUID>
                      <c15:f>Daten_Diagramme!$D$24</c15:f>
                      <c15:dlblFieldTableCache>
                        <c:ptCount val="1"/>
                        <c:pt idx="0">
                          <c:v>-3.6</c:v>
                        </c:pt>
                      </c15:dlblFieldTableCache>
                    </c15:dlblFTEntry>
                  </c15:dlblFieldTable>
                  <c15:showDataLabelsRange val="0"/>
                </c:ext>
                <c:ext xmlns:c16="http://schemas.microsoft.com/office/drawing/2014/chart" uri="{C3380CC4-5D6E-409C-BE32-E72D297353CC}">
                  <c16:uniqueId val="{0000000A-E399-4C12-AC9B-758FE46AF29A}"/>
                </c:ext>
              </c:extLst>
            </c:dLbl>
            <c:dLbl>
              <c:idx val="11"/>
              <c:tx>
                <c:strRef>
                  <c:f>Daten_Diagramme!$D$25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{E1C02AEC-16B3-4966-B0E6-BE296AF2F4E9}</c15:txfldGUID>
                      <c15:f>Daten_Diagramme!$D$25</c15:f>
                      <c15:dlblFieldTableCache>
                        <c:ptCount val="1"/>
                        <c:pt idx="0">
                          <c:v>0.0</c:v>
                        </c:pt>
                      </c15:dlblFieldTableCache>
                    </c15:dlblFTEntry>
                  </c15:dlblFieldTable>
                  <c15:showDataLabelsRange val="0"/>
                </c:ext>
                <c:ext xmlns:c16="http://schemas.microsoft.com/office/drawing/2014/chart" uri="{C3380CC4-5D6E-409C-BE32-E72D297353CC}">
                  <c16:uniqueId val="{0000000B-E399-4C12-AC9B-758FE46AF29A}"/>
                </c:ext>
              </c:extLst>
            </c:dLbl>
            <c:dLbl>
              <c:idx val="12"/>
              <c:tx>
                <c:strRef>
                  <c:f>Daten_Diagramme!$D$26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{8B4DF1AA-E977-4EC5-B0D3-2E4C649684C4}</c15:txfldGUID>
                      <c15:f>Daten_Diagramme!$D$26</c15:f>
                      <c15:dlblFieldTableCache>
                        <c:ptCount val="1"/>
                        <c:pt idx="0">
                          <c:v>0.9</c:v>
                        </c:pt>
                      </c15:dlblFieldTableCache>
                    </c15:dlblFTEntry>
                  </c15:dlblFieldTable>
                  <c15:showDataLabelsRange val="0"/>
                </c:ext>
                <c:ext xmlns:c16="http://schemas.microsoft.com/office/drawing/2014/chart" uri="{C3380CC4-5D6E-409C-BE32-E72D297353CC}">
                  <c16:uniqueId val="{0000000C-E399-4C12-AC9B-758FE46AF29A}"/>
                </c:ext>
              </c:extLst>
            </c:dLbl>
            <c:dLbl>
              <c:idx val="13"/>
              <c:tx>
                <c:strRef>
                  <c:f>Daten_Diagramme!$D$27</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{AAFCA25C-6F19-49AA-940C-27C119CC26E5}</c15:txfldGUID>
                      <c15:f>Daten_Diagramme!$D$27</c15:f>
                      <c15:dlblFieldTableCache>
                        <c:ptCount val="1"/>
                        <c:pt idx="0">
                          <c:v>-1.2</c:v>
                        </c:pt>
                      </c15:dlblFieldTableCache>
                    </c15:dlblFTEntry>
                  </c15:dlblFieldTable>
                  <c15:showDataLabelsRange val="0"/>
                </c:ext>
                <c:ext xmlns:c16="http://schemas.microsoft.com/office/drawing/2014/chart" uri="{C3380CC4-5D6E-409C-BE32-E72D297353CC}">
                  <c16:uniqueId val="{0000000D-E399-4C12-AC9B-758FE46AF29A}"/>
                </c:ext>
              </c:extLst>
            </c:dLbl>
            <c:dLbl>
              <c:idx val="14"/>
              <c:tx>
                <c:strRef>
                  <c:f>Daten_Diagramme!$D$28</c:f>
                  <c:strCache>
                    <c:ptCount val="1"/>
                    <c:pt idx="0">
                      <c:v>21.5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{0DAEE0C1-C58B-49A6-B6DA-C8DE45522CB8}</c15:txfldGUID>
                      <c15:f>Daten_Diagramme!$D$28</c15:f>
                      <c15:dlblFieldTableCache>
                        <c:ptCount val="1"/>
                        <c:pt idx="0">
                          <c:v>21.5</c:v>
                        </c:pt>
                      </c15:dlblFieldTableCache>
                    </c15:dlblFTEntry>
                  </c15:dlblFieldTable>
                  <c15:showDataLabelsRange val="0"/>
                </c:ext>
                <c:ext xmlns:c16="http://schemas.microsoft.com/office/drawing/2014/chart" uri="{C3380CC4-5D6E-409C-BE32-E72D297353CC}">
                  <c16:uniqueId val="{0000000E-E399-4C12-AC9B-758FE46AF29A}"/>
                </c:ext>
              </c:extLst>
            </c:dLbl>
            <c:dLbl>
              <c:idx val="15"/>
              <c:tx>
                <c:strRef>
                  <c:f>Daten_Diagramme!$D$29</c:f>
                  <c:strCache>
                    <c:ptCount val="1"/>
                    <c:pt idx="0">
                      <c:v>-37.1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{9C2B88C8-C839-4E1B-A931-4D516247F6AB}</c15:txfldGUID>
                      <c15:f>Daten_Diagramme!$D$29</c15:f>
                      <c15:dlblFieldTableCache>
                        <c:ptCount val="1"/>
                        <c:pt idx="0">
                          <c:v>-37.1</c:v>
                        </c:pt>
                      </c15:dlblFieldTableCache>
                    </c15:dlblFTEntry>
                  </c15:dlblFieldTable>
                  <c15:showDataLabelsRange val="0"/>
                </c:ext>
                <c:ext xmlns:c16="http://schemas.microsoft.com/office/drawing/2014/chart" uri="{C3380CC4-5D6E-409C-BE32-E72D297353CC}">
                  <c16:uniqueId val="{0000000F-E399-4C12-AC9B-758FE46AF29A}"/>
                </c:ext>
              </c:extLst>
            </c:dLbl>
            <c:dLbl>
              <c:idx val="16"/>
              <c:tx>
                <c:strRef>
                  <c:f>Daten_Diagramme!$D$30</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{24CB98FF-2C58-4412-959E-4A789773A79C}</c15:txfldGUID>
                      <c15:f>Daten_Diagramme!$D$30</c15:f>
                      <c15:dlblFieldTableCache>
                        <c:ptCount val="1"/>
                        <c:pt idx="0">
                          <c:v>3.2</c:v>
                        </c:pt>
                      </c15:dlblFieldTableCache>
                    </c15:dlblFTEntry>
                  </c15:dlblFieldTable>
                  <c15:showDataLabelsRange val="0"/>
                </c:ext>
                <c:ext xmlns:c16="http://schemas.microsoft.com/office/drawing/2014/chart" uri="{C3380CC4-5D6E-409C-BE32-E72D297353CC}">
                  <c16:uniqueId val="{00000010-E399-4C12-AC9B-758FE46AF29A}"/>
                </c:ext>
              </c:extLst>
            </c:dLbl>
            <c:dLbl>
              <c:idx val="17"/>
              <c:tx>
                <c:strRef>
                  <c:f>Daten_Diagramme!$D$31</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{9754AFA2-368B-4C11-8B5D-2731B594D720}</c15:txfldGUID>
                      <c15:f>Daten_Diagramme!$D$31</c15:f>
                      <c15:dlblFieldTableCache>
                        <c:ptCount val="1"/>
                        <c:pt idx="0">
                          <c:v>3.6</c:v>
                        </c:pt>
                      </c15:dlblFieldTableCache>
                    </c15:dlblFTEntry>
                  </c15:dlblFieldTable>
                  <c15:showDataLabelsRange val="0"/>
                </c:ext>
                <c:ext xmlns:c16="http://schemas.microsoft.com/office/drawing/2014/chart" uri="{C3380CC4-5D6E-409C-BE32-E72D297353CC}">
                  <c16:uniqueId val="{00000011-E399-4C12-AC9B-758FE46AF29A}"/>
                </c:ext>
              </c:extLst>
            </c:dLbl>
            <c:dLbl>
              <c:idx val="18"/>
              <c:tx>
                <c:strRef>
                  <c:f>Daten_Diagramme!$D$32</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{75083BBA-7D68-421F-9292-6F883A92DD0E}</c15:txfldGUID>
                      <c15:f>Daten_Diagramme!$D$32</c15:f>
                      <c15:dlblFieldTableCache>
                        <c:ptCount val="1"/>
                        <c:pt idx="0">
                          <c:v>3.6</c:v>
                        </c:pt>
                      </c15:dlblFieldTableCache>
                    </c15:dlblFTEntry>
                  </c15:dlblFieldTable>
                  <c15:showDataLabelsRange val="0"/>
                </c:ext>
                <c:ext xmlns:c16="http://schemas.microsoft.com/office/drawing/2014/chart" uri="{C3380CC4-5D6E-409C-BE32-E72D297353CC}">
                  <c16:uniqueId val="{00000012-E399-4C12-AC9B-758FE46AF29A}"/>
                </c:ext>
              </c:extLst>
            </c:dLbl>
            <c:dLbl>
              <c:idx val="19"/>
              <c:tx>
                <c:strRef>
                  <c:f>Daten_Diagramme!$D$33</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{6ED02EA3-FDF5-4A3C-9D2D-4A7E80BB700E}</c15:txfldGUID>
                      <c15:f>Daten_Diagramme!$D$33</c15:f>
                      <c15:dlblFieldTableCache>
                        <c:ptCount val="1"/>
                        <c:pt idx="0">
                          <c:v>2.1</c:v>
                        </c:pt>
                      </c15:dlblFieldTableCache>
                    </c15:dlblFTEntry>
                  </c15:dlblFieldTable>
                  <c15:showDataLabelsRange val="0"/>
                </c:ext>
                <c:ext xmlns:c16="http://schemas.microsoft.com/office/drawing/2014/chart" uri="{C3380CC4-5D6E-409C-BE32-E72D297353CC}">
                  <c16:uniqueId val="{00000013-E399-4C12-AC9B-758FE46AF29A}"/>
                </c:ext>
              </c:extLst>
            </c:dLbl>
            <c:dLbl>
              <c:idx val="20"/>
              <c:tx>
                <c:strRef>
                  <c:f>Daten_Diagramme!$D$34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{3EAB2411-DC67-4250-A37A-1C457B6791D4}</c15:txfldGUID>
                      <c15:f>Daten_Diagramme!$D$34</c15:f>
                      <c15:dlblFieldTableCache>
                        <c:ptCount val="1"/>
                        <c:pt idx="0">
                          <c:v>0.5</c:v>
                        </c:pt>
                      </c15:dlblFieldTableCache>
                    </c15:dlblFTEntry>
                  </c15:dlblFieldTable>
                  <c15:showDataLabelsRange val="0"/>
                </c:ext>
                <c:ext xmlns:c16="http://schemas.microsoft.com/office/drawing/2014/chart" uri="{C3380CC4-5D6E-409C-BE32-E72D297353CC}">
                  <c16:uniqueId val="{00000014-E399-4C12-AC9B-758FE46AF29A}"/>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{0DB95ECC-83D2-4C48-B2AF-9C5DB83C5FC5}</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E399-4C12-AC9B-758FE46AF29A}"/>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{DDF32095-76FD-4931-9936-4691EED17739}</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E399-4C12-AC9B-758FE46AF29A}"/>
                </c:ext>
              </c:extLst>
            </c:dLbl>
            <c:dLbl>
              <c:idx val="23"/>
              <c:tx>
                <c:strRef>
                  <c:f>Daten_Diagramme!$D$37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{4C8919EE-4782-4798-ABFB-874B76351234}</c15:txfldGUID>
                      <c15:f>Daten_Diagramme!$D$37</c15:f>
                      <c15:dlblFieldTableCache>
                        <c:ptCount val="1"/>
                        <c:pt idx="0">
                          <c:v>1.4</c:v>
                        </c:pt>
                      </c15:dlblFieldTableCache>
                    </c15:dlblFTEntry>
                  </c15:dlblFieldTable>
                  <c15:showDataLabelsRange val="0"/>
                </c:ext>
                <c:ext xmlns:c16="http://schemas.microsoft.com/office/drawing/2014/chart" uri="{C3380CC4-5D6E-409C-BE32-E72D297353CC}">
                  <c16:uniqueId val="{00000017-E399-4C12-AC9B-758FE46AF29A}"/>
                </c:ext>
              </c:extLst>
            </c:dLbl>
            <c:dLbl>
              <c:idx val="24"/>
              <c:layout>
                <c:manualLayout>
                  <c:x val="4.7769028871392123E-3"/>
                  <c:y val="-4.6876052205785108E-5"/>
                </c:manualLayout>
              </c:layout>
              <c:tx>
                <c:strRef>
                  <c:f>Daten_Diagramme!$D$38</c:f>
                  <c:strCache>
                    <c:ptCount val="1"/>
                    <c:pt idx="0">
                      <c:v>-2.1</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{EF35DE7E-9662-4ED2-B276-544BAA4F01BB}</c15:txfldGUID>
                      <c15:f>Daten_Diagramme!$D$38</c15:f>
                      <c15:dlblFieldTableCache>
                        <c:ptCount val="1"/>
                        <c:pt idx="0">
                          <c:v>-2.1</c:v>
                        </c:pt>
                      </c15:dlblFieldTableCache>
                    </c15:dlblFTEntry>
                  </c15:dlblFieldTable>
                  <c15:showDataLabelsRange val="0"/>
                </c:ext>
                <c:ext xmlns:c16="http://schemas.microsoft.com/office/drawing/2014/chart" uri="{C3380CC4-5D6E-409C-BE32-E72D297353CC}">
                  <c16:uniqueId val="{00000018-E399-4C12-AC9B-758FE46AF29A}"/>
                </c:ext>
              </c:extLst>
            </c:dLbl>
            <c:dLbl>
              <c:idx val="25"/>
              <c:tx>
                <c:strRef>
                  <c:f>Daten_Diagramme!$D$39</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{D3F7477F-6578-4B07-A8BB-DC9C261931C6}</c15:txfldGUID>
                      <c15:f>Daten_Diagramme!$D$39</c15:f>
                      <c15:dlblFieldTableCache>
                        <c:ptCount val="1"/>
                        <c:pt idx="0">
                          <c:v>0.9</c:v>
                        </c:pt>
                      </c15:dlblFieldTableCache>
                    </c15:dlblFTEntry>
                  </c15:dlblFieldTable>
                  <c15:showDataLabelsRange val="0"/>
                </c:ext>
                <c:ext xmlns:c16="http://schemas.microsoft.com/office/drawing/2014/chart" uri="{C3380CC4-5D6E-409C-BE32-E72D297353CC}">
                  <c16:uniqueId val="{00000019-E399-4C12-AC9B-758FE46AF29A}"/>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{08AC9462-E3AA-49E2-9483-63E5071906CF}</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E399-4C12-AC9B-758FE46AF29A}"/>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{EA402E18-85D8-42B5-93B6-DD4683DF78BC}</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E399-4C12-AC9B-758FE46AF29A}"/>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{D2D85CB6-C47F-4269-B210-DD049E6690DE}</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E399-4C12-AC9B-758FE46AF29A}"/>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{6A511E53-4BDB-4368-8E3F-226BD74869C3}</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E399-4C12-AC9B-758FE46AF29A}"/>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{D37E1D94-4C5E-4E33-94EF-A7113C23C553}</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E399-4C12-AC9B-758FE46AF29A}"/>
                </c:ext>
              </c:extLst>
            </c:dLbl>
            <c:dLbl>
              <c:idx val="31"/>
              <c:tx>
                <c:strRef>
                  <c:f>Daten_Diagramme!$D$45</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{21B2B31A-CC6C-4C8F-B62A-6D1573E5BE73}</c15:txfldGUID>
                      <c15:f>Daten_Diagramme!$D$45</c15:f>
                      <c15:dlblFieldTableCache>
                        <c:ptCount val="1"/>
                        <c:pt idx="0">
                          <c:v>0.9</c:v>
                        </c:pt>
                      </c15:dlblFieldTableCache>
                    </c15:dlblFTEntry>
                  </c15:dlblFieldTable>
                  <c15:showDataLabelsRange val="0"/>
                </c:ext>
                <c:ext xmlns:c16="http://schemas.microsoft.com/office/drawing/2014/chart" uri="{C3380CC4-5D6E-409C-BE32-E72D297353CC}">
                  <c16:uniqueId val="{0000001F-E399-4C12-AC9B-758FE46AF29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-0.24066638401875451</c:v>
                </c:pt>
                <c:pt idx="1">
                  <c:v>1.4492753623188406</c:v>
                </c:pt>
                <c:pt idx="2">
                  <c:v>6.4017660044150109</c:v>
                </c:pt>
                <c:pt idx="3">
                  <c:v>-2.0275783289817233</c:v>
                </c:pt>
                <c:pt idx="4">
                  <c:v>-2.9551201011378003</c:v>
                </c:pt>
                <c:pt idx="5">
                  <c:v>-1.7476097005002216</c:v>
                </c:pt>
                <c:pt idx="6">
                  <c:v>-1.4219991635299039</c:v>
                </c:pt>
                <c:pt idx="7">
                  <c:v>-4.64521627956531</c:v>
                </c:pt>
                <c:pt idx="8">
                  <c:v>0.31081798195739518</c:v>
                </c:pt>
                <c:pt idx="9">
                  <c:v>3.6908881199538639</c:v>
                </c:pt>
                <c:pt idx="10">
                  <c:v>-3.6373656654725819</c:v>
                </c:pt>
                <c:pt idx="11">
                  <c:v>0</c:v>
                </c:pt>
                <c:pt idx="12">
                  <c:v>0.86956521739130432</c:v>
                </c:pt>
                <c:pt idx="13">
                  <c:v>-1.1505273250239694</c:v>
                </c:pt>
                <c:pt idx="14">
                  <c:v>21.501210653753027</c:v>
                </c:pt>
                <c:pt idx="15">
                  <c:v>-37.09792709077913</c:v>
                </c:pt>
                <c:pt idx="16">
                  <c:v>3.2251352476071578</c:v>
                </c:pt>
                <c:pt idx="17">
                  <c:v>3.5950804162724692</c:v>
                </c:pt>
                <c:pt idx="18">
                  <c:v>3.6465036465036467</c:v>
                </c:pt>
                <c:pt idx="19">
                  <c:v>2.1172353455818023</c:v>
                </c:pt>
                <c:pt idx="20">
                  <c:v>0.48975957257346392</c:v>
                </c:pt>
                <c:pt idx="21">
                  <c:v>0</c:v>
                </c:pt>
                <c:pt idx="23">
                  <c:v>1.4492753623188406</c:v>
                </c:pt>
                <c:pt idx="24">
                  <c:v>-2.0547048815600051</c:v>
                </c:pt>
                <c:pt idx="25">
                  <c:v>0.87085681730319242</c:v>
                </c:pt>
              </c:numCache>
            </c:numRef>
          </c:val>
          <c:extLst>
            <c:ext xmlns:c16="http://schemas.microsoft.com/office/drawing/2014/chart" uri="{C3380CC4-5D6E-409C-BE32-E72D297353CC}">
              <c16:uniqueId val="{00000020-E399-4C12-AC9B-758FE46AF29A}"/>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{7747DD29-FA8B-4C7A-A341-4EA40C159F9D}</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E399-4C12-AC9B-758FE46AF29A}"/>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{7A36A925-562A-44AB-9B32-08C8E9FCF974}</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E399-4C12-AC9B-758FE46AF29A}"/>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{D7C0C1C0-2A13-4273-99C2-CA86A75F54F8}</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E399-4C12-AC9B-758FE46AF29A}"/>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{E9092172-0292-4EAA-83BA-DEEBD1C5C39D}</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E399-4C12-AC9B-758FE46AF29A}"/>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{A80D6260-4671-4452-945F-8458241701BD}</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E399-4C12-AC9B-758FE46AF29A}"/>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{DA422FD0-9472-4007-802A-520497F1499D}</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E399-4C12-AC9B-758FE46AF29A}"/>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{2C3BE3BC-D3F1-4DFE-89E0-9FB0FE42936F}</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E399-4C12-AC9B-758FE46AF29A}"/>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{DAEC5E2E-A980-4262-8CB6-7A6352AA3AAD}</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E399-4C12-AC9B-758FE46AF29A}"/>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{1EF0B17F-C422-419A-87E6-812E57D531C3}</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E399-4C12-AC9B-758FE46AF29A}"/>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{D4A1A902-E670-4380-B0FA-73E10113C89A}</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E399-4C12-AC9B-758FE46AF29A}"/>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{49B15C69-ECE1-4DE5-B3F9-E55B49865902}</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E399-4C12-AC9B-758FE46AF29A}"/>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{4896BF51-D593-4235-9F9B-F70CCB512D39}</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E399-4C12-AC9B-758FE46AF29A}"/>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{67A3FCA3-1D7B-4B0E-91B4-A03C5BF787DE}</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E399-4C12-AC9B-758FE46AF29A}"/>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{CB08CCE6-D9CF-45CE-BC95-3AE1CB8A2316}</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E399-4C12-AC9B-758FE46AF29A}"/>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{0C966F7E-477F-46AF-BDD7-2AD842685FAF}</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E399-4C12-AC9B-758FE46AF29A}"/>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{A0703289-2DD2-4B94-9E65-B1A510A91DB0}</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E399-4C12-AC9B-758FE46AF29A}"/>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{6A117591-D0CE-44AB-9B25-77B8DFB4B666}</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E399-4C12-AC9B-758FE46AF29A}"/>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{D1F7CAD5-219A-48F5-85CA-07DCEAFBCFB2}</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E399-4C12-AC9B-758FE46AF29A}"/>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{34012DEF-30A7-48DC-B888-C13AEB2AEF3F}</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E399-4C12-AC9B-758FE46AF29A}"/>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{3B28B9D3-F1D1-47AE-87B9-5C3B3D3096EC}</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E399-4C12-AC9B-758FE46AF29A}"/>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{B2BC5904-5084-435C-B2D7-9D0DACAA5DE5}</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E399-4C12-AC9B-758FE46AF29A}"/>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{62FBF8D6-E6BE-4AA7-A253-64B8ADCCDC3E}</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E399-4C12-AC9B-758FE46AF29A}"/>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{EE033035-599F-497C-AA13-C2CF2EB6D704}</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E399-4C12-AC9B-758FE46AF29A}"/>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{475DBEAE-6FA2-4B96-AD44-847015FE6C4F}</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E399-4C12-AC9B-758FE46AF29A}"/>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{3ED47CA6-1429-4B10-BFCA-63C21B772AC4}</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E399-4C12-AC9B-758FE46AF29A}"/>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{A6819CBA-828F-4763-AAC9-429347635BB0}</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E399-4C12-AC9B-758FE46AF29A}"/>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{176A74DB-1AAB-462B-AFD8-8633387635B9}</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E399-4C12-AC9B-758FE46AF29A}"/>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{41C9ED2A-0C50-41C1-B0F0-5E2557C92309}</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E399-4C12-AC9B-758FE46AF29A}"/>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{9836FC07-0842-4B66-ADFF-A13E359A5875}</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E399-4C12-AC9B-758FE46AF29A}"/>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{9C97A92F-3F39-451F-86BD-8AA79896D105}</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E399-4C12-AC9B-758FE46AF29A}"/>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{683068BD-5405-4FC2-8D25-F07A83722E7F}</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E399-4C12-AC9B-758FE46AF29A}"/>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{AE801750-1050-422D-93D4-915B33022986}</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E399-4C12-AC9B-758FE46AF29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E399-4C12-AC9B-758FE46AF29A}"/>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E399-4C12-AC9B-758FE46AF29A}"/>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{2C43B3EB-DCB2-4E87-906A-8916118D97F9}</c15:txfldGUID>
                      <c15:f>Daten_Diagramme!$E$14</c15:f>
                      <c15:dlblFieldTableCache>
                        <c:ptCount val="1"/>
                        <c:pt idx="0">
                          <c:v>-6.4</c:v>
                        </c:pt>
                      </c15:dlblFieldTableCache>
                    </c15:dlblFTEntry>
                  </c15:dlblFieldTable>
                  <c15:showDataLabelsRange val="0"/>
                </c:ext>
                <c:ext xmlns:c16="http://schemas.microsoft.com/office/drawing/2014/chart" uri="{C3380CC4-5D6E-409C-BE32-E72D297353CC}">
                  <c16:uniqueId val="{00000000-7C3C-4302-88F7-F4D678E48D08}"/>
                </c:ext>
              </c:extLst>
            </c:dLbl>
            <c:dLbl>
              <c:idx val="1"/>
              <c:tx>
                <c:strRef>
                  <c:f>Daten_Diagramme!$E$15</c:f>
                  <c:strCache>
                    <c:ptCount val="1"/>
                    <c:pt idx="0">
                      <c:v>10.9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{2BCDC5FE-D7BC-4F6B-BDBD-BC7128895768}</c15:txfldGUID>
                      <c15:f>Daten_Diagramme!$E$15</c15:f>
                      <c15:dlblFieldTableCache>
                        <c:ptCount val="1"/>
                        <c:pt idx="0">
                          <c:v>10.9</c:v>
                        </c:pt>
                      </c15:dlblFieldTableCache>
                    </c15:dlblFTEntry>
                  </c15:dlblFieldTable>
                  <c15:showDataLabelsRange val="0"/>
                </c:ext>
                <c:ext xmlns:c16="http://schemas.microsoft.com/office/drawing/2014/chart" uri="{C3380CC4-5D6E-409C-BE32-E72D297353CC}">
                  <c16:uniqueId val="{00000001-7C3C-4302-88F7-F4D678E48D08}"/>
                </c:ext>
              </c:extLst>
            </c:dLbl>
            <c:dLbl>
              <c:idx val="2"/>
              <c:tx>
                <c:strRef>
                  <c:f>Daten_Diagramme!$E$16</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{F2CDDBBB-116F-4D86-B74C-491D6E3ADFA8}</c15:txfldGUID>
                      <c15:f>Daten_Diagramme!$E$16</c15:f>
                      <c15:dlblFieldTableCache>
                        <c:ptCount val="1"/>
                        <c:pt idx="0">
                          <c:v>1.9</c:v>
                        </c:pt>
                      </c15:dlblFieldTableCache>
                    </c15:dlblFTEntry>
                  </c15:dlblFieldTable>
                  <c15:showDataLabelsRange val="0"/>
                </c:ext>
                <c:ext xmlns:c16="http://schemas.microsoft.com/office/drawing/2014/chart" uri="{C3380CC4-5D6E-409C-BE32-E72D297353CC}">
                  <c16:uniqueId val="{00000002-7C3C-4302-88F7-F4D678E48D08}"/>
                </c:ext>
              </c:extLst>
            </c:dLbl>
            <c:dLbl>
              <c:idx val="3"/>
              <c:tx>
                <c:strRef>
                  <c:f>Daten_Diagramme!$E$17</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{24CC83BD-7033-4BCF-A97B-CFFD14168B8D}</c15:txfldGUID>
                      <c15:f>Daten_Diagramme!$E$17</c15:f>
                      <c15:dlblFieldTableCache>
                        <c:ptCount val="1"/>
                        <c:pt idx="0">
                          <c:v>-8.2</c:v>
                        </c:pt>
                      </c15:dlblFieldTableCache>
                    </c15:dlblFTEntry>
                  </c15:dlblFieldTable>
                  <c15:showDataLabelsRange val="0"/>
                </c:ext>
                <c:ext xmlns:c16="http://schemas.microsoft.com/office/drawing/2014/chart" uri="{C3380CC4-5D6E-409C-BE32-E72D297353CC}">
                  <c16:uniqueId val="{00000003-7C3C-4302-88F7-F4D678E48D08}"/>
                </c:ext>
              </c:extLst>
            </c:dLbl>
            <c:dLbl>
              <c:idx val="4"/>
              <c:tx>
                <c:strRef>
                  <c:f>Daten_Diagramme!$E$18</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{12F9C04A-5202-4A47-8C5A-A353D2DC63CF}</c15:txfldGUID>
                      <c15:f>Daten_Diagramme!$E$18</c15:f>
                      <c15:dlblFieldTableCache>
                        <c:ptCount val="1"/>
                        <c:pt idx="0">
                          <c:v>-8.1</c:v>
                        </c:pt>
                      </c15:dlblFieldTableCache>
                    </c15:dlblFTEntry>
                  </c15:dlblFieldTable>
                  <c15:showDataLabelsRange val="0"/>
                </c:ext>
                <c:ext xmlns:c16="http://schemas.microsoft.com/office/drawing/2014/chart" uri="{C3380CC4-5D6E-409C-BE32-E72D297353CC}">
                  <c16:uniqueId val="{00000004-7C3C-4302-88F7-F4D678E48D08}"/>
                </c:ext>
              </c:extLst>
            </c:dLbl>
            <c:dLbl>
              <c:idx val="5"/>
              <c:tx>
                <c:strRef>
                  <c:f>Daten_Diagramme!$E$19</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{5171AEED-C9D9-44FA-AA39-E0F3A3E9848E}</c15:txfldGUID>
                      <c15:f>Daten_Diagramme!$E$19</c15:f>
                      <c15:dlblFieldTableCache>
                        <c:ptCount val="1"/>
                        <c:pt idx="0">
                          <c:v>-8.5</c:v>
                        </c:pt>
                      </c15:dlblFieldTableCache>
                    </c15:dlblFTEntry>
                  </c15:dlblFieldTable>
                  <c15:showDataLabelsRange val="0"/>
                </c:ext>
                <c:ext xmlns:c16="http://schemas.microsoft.com/office/drawing/2014/chart" uri="{C3380CC4-5D6E-409C-BE32-E72D297353CC}">
                  <c16:uniqueId val="{00000005-7C3C-4302-88F7-F4D678E48D08}"/>
                </c:ext>
              </c:extLst>
            </c:dLbl>
            <c:dLbl>
              <c:idx val="6"/>
              <c:tx>
                <c:strRef>
                  <c:f>Daten_Diagramme!$E$20</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{5F40B095-453B-4F9D-A490-E66617483722}</c15:txfldGUID>
                      <c15:f>Daten_Diagramme!$E$20</c15:f>
                      <c15:dlblFieldTableCache>
                        <c:ptCount val="1"/>
                        <c:pt idx="0">
                          <c:v>-7.0</c:v>
                        </c:pt>
                      </c15:dlblFieldTableCache>
                    </c15:dlblFTEntry>
                  </c15:dlblFieldTable>
                  <c15:showDataLabelsRange val="0"/>
                </c:ext>
                <c:ext xmlns:c16="http://schemas.microsoft.com/office/drawing/2014/chart" uri="{C3380CC4-5D6E-409C-BE32-E72D297353CC}">
                  <c16:uniqueId val="{00000006-7C3C-4302-88F7-F4D678E48D08}"/>
                </c:ext>
              </c:extLst>
            </c:dLbl>
            <c:dLbl>
              <c:idx val="7"/>
              <c:tx>
                <c:strRef>
                  <c:f>Daten_Diagramme!$E$21</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{C0454304-339C-4145-AF0C-ED5666F129A3}</c15:txfldGUID>
                      <c15:f>Daten_Diagramme!$E$21</c15:f>
                      <c15:dlblFieldTableCache>
                        <c:ptCount val="1"/>
                        <c:pt idx="0">
                          <c:v>-2.4</c:v>
                        </c:pt>
                      </c15:dlblFieldTableCache>
                    </c15:dlblFTEntry>
                  </c15:dlblFieldTable>
                  <c15:showDataLabelsRange val="0"/>
                </c:ext>
                <c:ext xmlns:c16="http://schemas.microsoft.com/office/drawing/2014/chart" uri="{C3380CC4-5D6E-409C-BE32-E72D297353CC}">
                  <c16:uniqueId val="{00000007-7C3C-4302-88F7-F4D678E48D08}"/>
                </c:ext>
              </c:extLst>
            </c:dLbl>
            <c:dLbl>
              <c:idx val="8"/>
              <c:tx>
                <c:strRef>
                  <c:f>Daten_Diagramme!$E$22</c:f>
                  <c:strCache>
                    <c:ptCount val="1"/>
                    <c:pt idx="0">
                      <c:v>-7.8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{5EE9D35A-570F-40C9-81D6-5F925B2CB88C}</c15:txfldGUID>
                      <c15:f>Daten_Diagramme!$E$22</c15:f>
                      <c15:dlblFieldTableCache>
                        <c:ptCount val="1"/>
                        <c:pt idx="0">
                          <c:v>-7.8</c:v>
                        </c:pt>
                      </c15:dlblFieldTableCache>
                    </c15:dlblFTEntry>
                  </c15:dlblFieldTable>
                  <c15:showDataLabelsRange val="0"/>
                </c:ext>
                <c:ext xmlns:c16="http://schemas.microsoft.com/office/drawing/2014/chart" uri="{C3380CC4-5D6E-409C-BE32-E72D297353CC}">
                  <c16:uniqueId val="{00000008-7C3C-4302-88F7-F4D678E48D08}"/>
                </c:ext>
              </c:extLst>
            </c:dLbl>
            <c:dLbl>
              <c:idx val="9"/>
              <c:tx>
                <c:strRef>
                  <c:f>Daten_Diagramme!$E$23</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{DC1A799C-66E5-4680-BE4E-9784F8F629CE}</c15:txfldGUID>
                      <c15:f>Daten_Diagramme!$E$23</c15:f>
                      <c15:dlblFieldTableCache>
                        <c:ptCount val="1"/>
                        <c:pt idx="0">
                          <c:v>4.3</c:v>
                        </c:pt>
                      </c15:dlblFieldTableCache>
                    </c15:dlblFTEntry>
                  </c15:dlblFieldTable>
                  <c15:showDataLabelsRange val="0"/>
                </c:ext>
                <c:ext xmlns:c16="http://schemas.microsoft.com/office/drawing/2014/chart" uri="{C3380CC4-5D6E-409C-BE32-E72D297353CC}">
                  <c16:uniqueId val="{00000009-7C3C-4302-88F7-F4D678E48D08}"/>
                </c:ext>
              </c:extLst>
            </c:dLbl>
            <c:dLbl>
              <c:idx val="10"/>
              <c:tx>
                <c:strRef>
                  <c:f>Daten_Diagramme!$E$24</c:f>
                  <c:strCache>
                    <c:ptCount val="1"/>
                    <c:pt idx="0">
                      <c:v>-13.5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{7709D7B6-8816-4763-806A-7140CFC1362A}</c15:txfldGUID>
                      <c15:f>Daten_Diagramme!$E$24</c15:f>
                      <c15:dlblFieldTableCache>
                        <c:ptCount val="1"/>
                        <c:pt idx="0">
                          <c:v>-13.5</c:v>
                        </c:pt>
                      </c15:dlblFieldTableCache>
                    </c15:dlblFTEntry>
                  </c15:dlblFieldTable>
                  <c15:showDataLabelsRange val="0"/>
                </c:ext>
                <c:ext xmlns:c16="http://schemas.microsoft.com/office/drawing/2014/chart" uri="{C3380CC4-5D6E-409C-BE32-E72D297353CC}">
                  <c16:uniqueId val="{0000000A-7C3C-4302-88F7-F4D678E48D08}"/>
                </c:ext>
              </c:extLst>
            </c:dLbl>
            <c:dLbl>
              <c:idx val="11"/>
              <c:tx>
                <c:strRef>
                  <c:f>Daten_Diagramme!$E$25</c:f>
                  <c:strCache>
                    <c:ptCount val="1"/>
                    <c:pt idx="0">
                      <c:v>-13.2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{55F3FE91-59EE-47F7-AC0E-85C34EF5968A}</c15:txfldGUID>
                      <c15:f>Daten_Diagramme!$E$25</c15:f>
                      <c15:dlblFieldTableCache>
                        <c:ptCount val="1"/>
                        <c:pt idx="0">
                          <c:v>-13.2</c:v>
                        </c:pt>
                      </c15:dlblFieldTableCache>
                    </c15:dlblFTEntry>
                  </c15:dlblFieldTable>
                  <c15:showDataLabelsRange val="0"/>
                </c:ext>
                <c:ext xmlns:c16="http://schemas.microsoft.com/office/drawing/2014/chart" uri="{C3380CC4-5D6E-409C-BE32-E72D297353CC}">
                  <c16:uniqueId val="{0000000B-7C3C-4302-88F7-F4D678E48D08}"/>
                </c:ext>
              </c:extLst>
            </c:dLbl>
            <c:dLbl>
              <c:idx val="12"/>
              <c:tx>
                <c:strRef>
                  <c:f>Daten_Diagramme!$E$26</c:f>
                  <c:strCache>
                    <c:ptCount val="1"/>
                    <c:pt idx="0">
                      <c:v>14.5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{97A801CB-33CC-48C1-BBCA-F8CBC0F4FFE4}</c15:txfldGUID>
                      <c15:f>Daten_Diagramme!$E$26</c15:f>
                      <c15:dlblFieldTableCache>
                        <c:ptCount val="1"/>
                        <c:pt idx="0">
                          <c:v>14.5</c:v>
                        </c:pt>
                      </c15:dlblFieldTableCache>
                    </c15:dlblFTEntry>
                  </c15:dlblFieldTable>
                  <c15:showDataLabelsRange val="0"/>
                </c:ext>
                <c:ext xmlns:c16="http://schemas.microsoft.com/office/drawing/2014/chart" uri="{C3380CC4-5D6E-409C-BE32-E72D297353CC}">
                  <c16:uniqueId val="{0000000C-7C3C-4302-88F7-F4D678E48D08}"/>
                </c:ext>
              </c:extLst>
            </c:dLbl>
            <c:dLbl>
              <c:idx val="13"/>
              <c:tx>
                <c:strRef>
                  <c:f>Daten_Diagramme!$E$27</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{E36D0548-4930-4EBC-9994-9697FBEF6AE8}</c15:txfldGUID>
                      <c15:f>Daten_Diagramme!$E$27</c15:f>
                      <c15:dlblFieldTableCache>
                        <c:ptCount val="1"/>
                        <c:pt idx="0">
                          <c:v>-7.2</c:v>
                        </c:pt>
                      </c15:dlblFieldTableCache>
                    </c15:dlblFTEntry>
                  </c15:dlblFieldTable>
                  <c15:showDataLabelsRange val="0"/>
                </c:ext>
                <c:ext xmlns:c16="http://schemas.microsoft.com/office/drawing/2014/chart" uri="{C3380CC4-5D6E-409C-BE32-E72D297353CC}">
                  <c16:uniqueId val="{0000000D-7C3C-4302-88F7-F4D678E48D08}"/>
                </c:ext>
              </c:extLst>
            </c:dLbl>
            <c:dLbl>
              <c:idx val="14"/>
              <c:tx>
                <c:strRef>
                  <c:f>Daten_Diagramme!$E$28</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{1760E035-C5C4-4077-BB68-D97B688AC357}</c15:txfldGUID>
                      <c15:f>Daten_Diagramme!$E$28</c15:f>
                      <c15:dlblFieldTableCache>
                        <c:ptCount val="1"/>
                        <c:pt idx="0">
                          <c:v>-3.1</c:v>
                        </c:pt>
                      </c15:dlblFieldTableCache>
                    </c15:dlblFTEntry>
                  </c15:dlblFieldTable>
                  <c15:showDataLabelsRange val="0"/>
                </c:ext>
                <c:ext xmlns:c16="http://schemas.microsoft.com/office/drawing/2014/chart" uri="{C3380CC4-5D6E-409C-BE32-E72D297353CC}">
                  <c16:uniqueId val="{0000000E-7C3C-4302-88F7-F4D678E48D08}"/>
                </c:ext>
              </c:extLst>
            </c:dLbl>
            <c:dLbl>
              <c:idx val="15"/>
              <c:tx>
                <c:strRef>
                  <c:f>Daten_Diagramme!$E$29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{C86D2B7B-4861-440B-B76C-AE62B82881B8}</c15:txfldGUID>
                      <c15:f>Daten_Diagramme!$E$29</c15:f>
                      <c15:dlblFieldTableCache>
                        <c:ptCount val="1"/>
                      </c15:dlblFieldTableCache>
                    </c15:dlblFTEntry>
                  </c15:dlblFieldTable>
                  <c15:showDataLabelsRange val="0"/>
                </c:ext>
                <c:ext xmlns:c16="http://schemas.microsoft.com/office/drawing/2014/chart" uri="{C3380CC4-5D6E-409C-BE32-E72D297353CC}">
                  <c16:uniqueId val="{0000000F-7C3C-4302-88F7-F4D678E48D08}"/>
                </c:ext>
              </c:extLst>
            </c:dLbl>
            <c:dLbl>
              <c:idx val="16"/>
              <c:tx>
                <c:strRef>
                  <c:f>Daten_Diagramme!$E$30</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{98A65A91-5A6A-4F9F-91FC-C24DB827A337}</c15:txfldGUID>
                      <c15:f>Daten_Diagramme!$E$30</c15:f>
                      <c15:dlblFieldTableCache>
                        <c:ptCount val="1"/>
                        <c:pt idx="0">
                          <c:v>-1.4</c:v>
                        </c:pt>
                      </c15:dlblFieldTableCache>
                    </c15:dlblFTEntry>
                  </c15:dlblFieldTable>
                  <c15:showDataLabelsRange val="0"/>
                </c:ext>
                <c:ext xmlns:c16="http://schemas.microsoft.com/office/drawing/2014/chart" uri="{C3380CC4-5D6E-409C-BE32-E72D297353CC}">
                  <c16:uniqueId val="{00000010-7C3C-4302-88F7-F4D678E48D08}"/>
                </c:ext>
              </c:extLst>
            </c:dLbl>
            <c:dLbl>
              <c:idx val="17"/>
              <c:tx>
                <c:strRef>
                  <c:f>Daten_Diagramme!$E$31</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{D3F597F5-8500-49E4-B6C9-F8E5164D19A0}</c15:txfldGUID>
                      <c15:f>Daten_Diagramme!$E$31</c15:f>
                      <c15:dlblFieldTableCache>
                        <c:ptCount val="1"/>
                        <c:pt idx="0">
                          <c:v>-1.5</c:v>
                        </c:pt>
                      </c15:dlblFieldTableCache>
                    </c15:dlblFTEntry>
                  </c15:dlblFieldTable>
                  <c15:showDataLabelsRange val="0"/>
                </c:ext>
                <c:ext xmlns:c16="http://schemas.microsoft.com/office/drawing/2014/chart" uri="{C3380CC4-5D6E-409C-BE32-E72D297353CC}">
                  <c16:uniqueId val="{00000011-7C3C-4302-88F7-F4D678E48D08}"/>
                </c:ext>
              </c:extLst>
            </c:dLbl>
            <c:dLbl>
              <c:idx val="18"/>
              <c:tx>
                <c:strRef>
                  <c:f>Daten_Diagramme!$E$32</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{82191927-C98F-472D-9699-6B3D354E8213}</c15:txfldGUID>
                      <c15:f>Daten_Diagramme!$E$32</c15:f>
                      <c15:dlblFieldTableCache>
                        <c:ptCount val="1"/>
                        <c:pt idx="0">
                          <c:v>-4.3</c:v>
                        </c:pt>
                      </c15:dlblFieldTableCache>
                    </c15:dlblFTEntry>
                  </c15:dlblFieldTable>
                  <c15:showDataLabelsRange val="0"/>
                </c:ext>
                <c:ext xmlns:c16="http://schemas.microsoft.com/office/drawing/2014/chart" uri="{C3380CC4-5D6E-409C-BE32-E72D297353CC}">
                  <c16:uniqueId val="{00000012-7C3C-4302-88F7-F4D678E48D08}"/>
                </c:ext>
              </c:extLst>
            </c:dLbl>
            <c:dLbl>
              <c:idx val="19"/>
              <c:tx>
                <c:strRef>
                  <c:f>Daten_Diagramme!$E$33</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{7CAED565-3F40-4400-B60A-878F3EC22C83}</c15:txfldGUID>
                      <c15:f>Daten_Diagramme!$E$33</c15:f>
                      <c15:dlblFieldTableCache>
                        <c:ptCount val="1"/>
                        <c:pt idx="0">
                          <c:v>6.1</c:v>
                        </c:pt>
                      </c15:dlblFieldTableCache>
                    </c15:dlblFTEntry>
                  </c15:dlblFieldTable>
                  <c15:showDataLabelsRange val="0"/>
                </c:ext>
                <c:ext xmlns:c16="http://schemas.microsoft.com/office/drawing/2014/chart" uri="{C3380CC4-5D6E-409C-BE32-E72D297353CC}">
                  <c16:uniqueId val="{00000013-7C3C-4302-88F7-F4D678E48D08}"/>
                </c:ext>
              </c:extLst>
            </c:dLbl>
            <c:dLbl>
              <c:idx val="20"/>
              <c:tx>
                <c:strRef>
                  <c:f>Daten_Diagramme!$E$34</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{3BC7CEFF-C3C0-4326-A447-DFE7965C7967}</c15:txfldGUID>
                      <c15:f>Daten_Diagramme!$E$34</c15:f>
                      <c15:dlblFieldTableCache>
                        <c:ptCount val="1"/>
                        <c:pt idx="0">
                          <c:v>-5.0</c:v>
                        </c:pt>
                      </c15:dlblFieldTableCache>
                    </c15:dlblFTEntry>
                  </c15:dlblFieldTable>
                  <c15:showDataLabelsRange val="0"/>
                </c:ext>
                <c:ext xmlns:c16="http://schemas.microsoft.com/office/drawing/2014/chart" uri="{C3380CC4-5D6E-409C-BE32-E72D297353CC}">
                  <c16:uniqueId val="{00000014-7C3C-4302-88F7-F4D678E48D08}"/>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{E7AC8529-BFF6-4B0E-948D-32CF792802A3}</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7C3C-4302-88F7-F4D678E48D08}"/>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{E99D0512-F38D-46E6-A6CB-6858415549F6}</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7C3C-4302-88F7-F4D678E48D08}"/>
                </c:ext>
              </c:extLst>
            </c:dLbl>
            <c:dLbl>
              <c:idx val="23"/>
              <c:tx>
                <c:strRef>
                  <c:f>Daten_Diagramme!$E$37</c:f>
                  <c:strCache>
                    <c:ptCount val="1"/>
                    <c:pt idx="0">
                      <c:v>10.9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{CB2BECB2-0273-43D9-B84A-D4F26920F9F6}</c15:txfldGUID>
                      <c15:f>Daten_Diagramme!$E$37</c15:f>
                      <c15:dlblFieldTableCache>
                        <c:ptCount val="1"/>
                        <c:pt idx="0">
                          <c:v>10.9</c:v>
                        </c:pt>
                      </c15:dlblFieldTableCache>
                    </c15:dlblFTEntry>
                  </c15:dlblFieldTable>
                  <c15:showDataLabelsRange val="0"/>
                </c:ext>
                <c:ext xmlns:c16="http://schemas.microsoft.com/office/drawing/2014/chart" uri="{C3380CC4-5D6E-409C-BE32-E72D297353CC}">
                  <c16:uniqueId val="{00000017-7C3C-4302-88F7-F4D678E48D08}"/>
                </c:ext>
              </c:extLst>
            </c:dLbl>
            <c:dLbl>
              <c:idx val="24"/>
              <c:tx>
                <c:strRef>
                  <c:f>Daten_Diagramme!$E$38</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{1E593546-3A72-4F70-91F2-FF95E0B9975A}</c15:txfldGUID>
                      <c15:f>Daten_Diagramme!$E$38</c15:f>
                      <c15:dlblFieldTableCache>
                        <c:ptCount val="1"/>
                        <c:pt idx="0">
                          <c:v>-5.8</c:v>
                        </c:pt>
                      </c15:dlblFieldTableCache>
                    </c15:dlblFTEntry>
                  </c15:dlblFieldTable>
                  <c15:showDataLabelsRange val="0"/>
                </c:ext>
                <c:ext xmlns:c16="http://schemas.microsoft.com/office/drawing/2014/chart" uri="{C3380CC4-5D6E-409C-BE32-E72D297353CC}">
                  <c16:uniqueId val="{00000018-7C3C-4302-88F7-F4D678E48D08}"/>
                </c:ext>
              </c:extLst>
            </c:dLbl>
            <c:dLbl>
              <c:idx val="25"/>
              <c:tx>
                <c:strRef>
                  <c:f>Daten_Diagramme!$E$39</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{24EED031-1AF7-4529-8E09-6D898DEA7806}</c15:txfldGUID>
                      <c15:f>Daten_Diagramme!$E$39</c15:f>
                      <c15:dlblFieldTableCache>
                        <c:ptCount val="1"/>
                        <c:pt idx="0">
                          <c:v>-6.7</c:v>
                        </c:pt>
                      </c15:dlblFieldTableCache>
                    </c15:dlblFTEntry>
                  </c15:dlblFieldTable>
                  <c15:showDataLabelsRange val="0"/>
                </c:ext>
                <c:ext xmlns:c16="http://schemas.microsoft.com/office/drawing/2014/chart" uri="{C3380CC4-5D6E-409C-BE32-E72D297353CC}">
                  <c16:uniqueId val="{00000019-7C3C-4302-88F7-F4D678E48D08}"/>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{360913C2-EF87-41B2-A2F7-489DE1D98A7D}</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7C3C-4302-88F7-F4D678E48D08}"/>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{C07C696E-335C-4B38-904D-E2F5C755BD4E}</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7C3C-4302-88F7-F4D678E48D08}"/>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{8FC895F4-DED7-4E86-A357-2A4C4E6DEA4E}</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7C3C-4302-88F7-F4D678E48D08}"/>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{EBA861CD-F0F8-401C-A93D-0BDC5971AF7B}</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7C3C-4302-88F7-F4D678E48D08}"/>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{B9A1BA4B-B60E-4A16-A70F-686DAF570133}</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7C3C-4302-88F7-F4D678E48D08}"/>
                </c:ext>
              </c:extLst>
            </c:dLbl>
            <c:dLbl>
              <c:idx val="31"/>
              <c:tx>
                <c:strRef>
                  <c:f>Daten_Diagramme!$E$45</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{0DBD63ED-1E1D-49B1-98B8-C817E74ACA4A}</c15:txfldGUID>
                      <c15:f>Daten_Diagramme!$E$45</c15:f>
                      <c15:dlblFieldTableCache>
                        <c:ptCount val="1"/>
                        <c:pt idx="0">
                          <c:v>-6.7</c:v>
                        </c:pt>
                      </c15:dlblFieldTableCache>
                    </c15:dlblFTEntry>
                  </c15:dlblFieldTable>
                  <c15:showDataLabelsRange val="0"/>
                </c:ext>
                <c:ext xmlns:c16="http://schemas.microsoft.com/office/drawing/2014/chart" uri="{C3380CC4-5D6E-409C-BE32-E72D297353CC}">
                  <c16:uniqueId val="{0000001F-7C3C-4302-88F7-F4D678E48D0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-6.4086948374402697</c:v>
                </c:pt>
                <c:pt idx="1">
                  <c:v>10.887096774193548</c:v>
                </c:pt>
                <c:pt idx="2">
                  <c:v>1.875</c:v>
                </c:pt>
                <c:pt idx="3">
                  <c:v>-8.2136703044227453</c:v>
                </c:pt>
                <c:pt idx="4">
                  <c:v>-8.125</c:v>
                </c:pt>
                <c:pt idx="5">
                  <c:v>-8.4551148225469728</c:v>
                </c:pt>
                <c:pt idx="6">
                  <c:v>-6.9930069930069934</c:v>
                </c:pt>
                <c:pt idx="7">
                  <c:v>-2.402745995423341</c:v>
                </c:pt>
                <c:pt idx="8">
                  <c:v>-7.8413494415317988</c:v>
                </c:pt>
                <c:pt idx="9">
                  <c:v>4.329004329004329</c:v>
                </c:pt>
                <c:pt idx="10">
                  <c:v>-13.545004369356247</c:v>
                </c:pt>
                <c:pt idx="11">
                  <c:v>-13.172043010752688</c:v>
                </c:pt>
                <c:pt idx="12">
                  <c:v>14.525139664804469</c:v>
                </c:pt>
                <c:pt idx="13">
                  <c:v>-7.1772428884026258</c:v>
                </c:pt>
                <c:pt idx="14">
                  <c:v>-3.1051964512040557</c:v>
                </c:pt>
                <c:pt idx="15">
                  <c:v>-59.223300970873787</c:v>
                </c:pt>
                <c:pt idx="16">
                  <c:v>-1.3888888888888888</c:v>
                </c:pt>
                <c:pt idx="17">
                  <c:v>-1.4522821576763485</c:v>
                </c:pt>
                <c:pt idx="18">
                  <c:v>-4.3303121852970792</c:v>
                </c:pt>
                <c:pt idx="19">
                  <c:v>6.0606060606060606</c:v>
                </c:pt>
                <c:pt idx="20">
                  <c:v>-5</c:v>
                </c:pt>
                <c:pt idx="21">
                  <c:v>0</c:v>
                </c:pt>
                <c:pt idx="23">
                  <c:v>10.887096774193548</c:v>
                </c:pt>
                <c:pt idx="24">
                  <c:v>-5.801801801801802</c:v>
                </c:pt>
                <c:pt idx="25">
                  <c:v>-6.7350725903285671</c:v>
                </c:pt>
              </c:numCache>
            </c:numRef>
          </c:val>
          <c:extLst>
            <c:ext xmlns:c16="http://schemas.microsoft.com/office/drawing/2014/chart" uri="{C3380CC4-5D6E-409C-BE32-E72D297353CC}">
              <c16:uniqueId val="{00000020-7C3C-4302-88F7-F4D678E48D08}"/>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{04F44EA8-7D95-4DB2-8E14-89DEEEAAD6F4}</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7C3C-4302-88F7-F4D678E48D08}"/>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{CE717340-8491-4408-913D-CD5A25AAE2FA}</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7C3C-4302-88F7-F4D678E48D08}"/>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{6B06F472-2614-4C09-B073-B558B9E30536}</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7C3C-4302-88F7-F4D678E48D08}"/>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{79C2598C-A405-409B-80A5-A7F199F42F70}</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7C3C-4302-88F7-F4D678E48D08}"/>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{25BF52CD-DD1D-41A9-ADBD-02048271CA08}</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7C3C-4302-88F7-F4D678E48D08}"/>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{28466CC0-87FE-4CB2-8E09-9E50B15D5BBD}</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7C3C-4302-88F7-F4D678E48D08}"/>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{110D3707-A916-4324-B353-9ECADD02D1A6}</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7C3C-4302-88F7-F4D678E48D08}"/>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{A09E0E5D-8E1E-4687-84C3-CE6F459BA5E8}</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7C3C-4302-88F7-F4D678E48D08}"/>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{0F9D1674-129C-405D-A4ED-1AA2475F3D3A}</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7C3C-4302-88F7-F4D678E48D08}"/>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{FCA85C4F-E33E-480B-AD76-F2A1E2C5A2F5}</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7C3C-4302-88F7-F4D678E48D08}"/>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{BB52BDE8-68BF-44CF-BBD9-566ACA83BDE9}</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7C3C-4302-88F7-F4D678E48D08}"/>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{39EE537D-377E-4C12-A30C-123565FEC8EC}</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7C3C-4302-88F7-F4D678E48D08}"/>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{6A2F5A85-C1B3-4FB0-AB47-8C3226B92D83}</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7C3C-4302-88F7-F4D678E48D08}"/>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{0EE55043-4983-4DB9-8A0E-969C5D96BB92}</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7C3C-4302-88F7-F4D678E48D08}"/>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{7450018B-4862-4421-A4B0-C989A9C8466F}</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7C3C-4302-88F7-F4D678E48D08}"/>
                </c:ext>
              </c:extLst>
            </c:dLbl>
            <c:dLbl>
              <c:idx val="15"/>
              <c:tx>
                <c:strRef>
                  <c:f>Daten_Diagramme!$G$29</c:f>
                  <c:strCache>
                    <c:ptCount val="1"/>
                    <c:pt idx="0">
                      <c:v>&lt;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{53683717-6068-4E23-A629-E278B47B0B34}</c15:txfldGUID>
                      <c15:f>Daten_Diagramme!$G$29</c15:f>
                      <c15:dlblFieldTableCache>
                        <c:ptCount val="1"/>
                        <c:pt idx="0">
                          <c:v>&lt; -50</c:v>
                        </c:pt>
                      </c15:dlblFieldTableCache>
                    </c15:dlblFTEntry>
                  </c15:dlblFieldTable>
                  <c15:showDataLabelsRange val="0"/>
                </c:ext>
                <c:ext xmlns:c16="http://schemas.microsoft.com/office/drawing/2014/chart" uri="{C3380CC4-5D6E-409C-BE32-E72D297353CC}">
                  <c16:uniqueId val="{00000030-7C3C-4302-88F7-F4D678E48D08}"/>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{4A6CB7B0-3749-4216-9D73-46411C1EF93F}</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7C3C-4302-88F7-F4D678E48D08}"/>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{D051DAA0-FD61-4F42-8965-5F5B8397AFA8}</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7C3C-4302-88F7-F4D678E48D08}"/>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{EBBC5554-D74D-46E6-9D1A-3A39669D35F6}</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7C3C-4302-88F7-F4D678E48D08}"/>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{D49C6638-2C9E-4E01-BB63-7B051F1E4EAB}</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7C3C-4302-88F7-F4D678E48D08}"/>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{5A2F9AD9-6FD6-41B9-AF56-858245327F99}</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7C3C-4302-88F7-F4D678E48D08}"/>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{59662168-E3EE-4414-B522-21AB5E071D8E}</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7C3C-4302-88F7-F4D678E48D08}"/>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{69798D3D-936B-4076-8858-416A1C9590A0}</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7C3C-4302-88F7-F4D678E48D08}"/>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{013FEE54-EDA4-4484-967D-FEE0FFC30FE4}</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7C3C-4302-88F7-F4D678E48D08}"/>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{C2E85D43-8B63-470F-B336-0EC2654640B2}</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7C3C-4302-88F7-F4D678E48D08}"/>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{B5AF3831-900A-4BB9-A6AB-D39CB5D3C346}</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7C3C-4302-88F7-F4D678E48D08}"/>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{D7CFA30B-EC5B-4CCF-9E12-1C6CD67F05F4}</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7C3C-4302-88F7-F4D678E48D08}"/>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{635CDB29-EFE2-4979-93D9-340618A95227}</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7C3C-4302-88F7-F4D678E48D08}"/>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{BF352F25-5722-4645-9870-F89161EB53B5}</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7C3C-4302-88F7-F4D678E48D08}"/>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{E6B154FF-E1D2-438B-AF71-D936FF41437E}</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7C3C-4302-88F7-F4D678E48D08}"/>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{3F5D2B99-B746-44C0-AF2E-E11B0351009D}</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7C3C-4302-88F7-F4D678E48D08}"/>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{2A3CC9B6-91FA-47F2-9E62-BBF4001B491C}</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7C3C-4302-88F7-F4D678E48D0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0.75</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7C3C-4302-88F7-F4D678E48D08}"/>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-45</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160</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7C3C-4302-88F7-F4D678E48D08}"/>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{7B8429CD-265A-4E63-9810-05AC9F6C4821}</c15:txfldGUID>
                      <c15:f>Diagramm!$I$46</c15:f>
                      <c15:dlblFieldTableCache>
                        <c:ptCount val="1"/>
                      </c15:dlblFieldTableCache>
                    </c15:dlblFTEntry>
                  </c15:dlblFieldTable>
                  <c15:showDataLabelsRange val="0"/>
                </c:ext>
                <c:ext xmlns:c16="http://schemas.microsoft.com/office/drawing/2014/chart" uri="{C3380CC4-5D6E-409C-BE32-E72D297353CC}">
                  <c16:uniqueId val="{00000000-99B5-4CA3-9E88-32E317C94561}"/>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{ACC1EC14-E087-40B2-9F61-1C610895B0FA}</c15:txfldGUID>
                      <c15:f>Diagramm!$I$47</c15:f>
                      <c15:dlblFieldTableCache>
                        <c:ptCount val="1"/>
                      </c15:dlblFieldTableCache>
                    </c15:dlblFTEntry>
                  </c15:dlblFieldTable>
                  <c15:showDataLabelsRange val="0"/>
                </c:ext>
                <c:ext xmlns:c16="http://schemas.microsoft.com/office/drawing/2014/chart" uri="{C3380CC4-5D6E-409C-BE32-E72D297353CC}">
                  <c16:uniqueId val="{00000001-99B5-4CA3-9E88-32E317C94561}"/>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{4ABA3ED3-BA7E-47E1-9877-363965FE41A0}</c15:txfldGUID>
                      <c15:f>Diagramm!$I$48</c15:f>
                      <c15:dlblFieldTableCache>
                        <c:ptCount val="1"/>
                      </c15:dlblFieldTableCache>
                    </c15:dlblFTEntry>
                  </c15:dlblFieldTable>
                  <c15:showDataLabelsRange val="0"/>
                </c:ext>
                <c:ext xmlns:c16="http://schemas.microsoft.com/office/drawing/2014/chart" uri="{C3380CC4-5D6E-409C-BE32-E72D297353CC}">
                  <c16:uniqueId val="{00000002-99B5-4CA3-9E88-32E317C94561}"/>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{1B4ACBBC-8777-4B6B-A47F-703B82FE929E}</c15:txfldGUID>
                      <c15:f>Diagramm!$I$49</c15:f>
                      <c15:dlblFieldTableCache>
                        <c:ptCount val="1"/>
                      </c15:dlblFieldTableCache>
                    </c15:dlblFTEntry>
                  </c15:dlblFieldTable>
                  <c15:showDataLabelsRange val="0"/>
                </c:ext>
                <c:ext xmlns:c16="http://schemas.microsoft.com/office/drawing/2014/chart" uri="{C3380CC4-5D6E-409C-BE32-E72D297353CC}">
                  <c16:uniqueId val="{00000003-99B5-4CA3-9E88-32E317C94561}"/>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{16D10FF4-8C4A-4558-A6D2-C4ECD2591EB2}</c15:txfldGUID>
                      <c15:f>Diagramm!$I$50</c15:f>
                      <c15:dlblFieldTableCache>
                        <c:ptCount val="1"/>
                      </c15:dlblFieldTableCache>
                    </c15:dlblFTEntry>
                  </c15:dlblFieldTable>
                  <c15:showDataLabelsRange val="0"/>
                </c:ext>
                <c:ext xmlns:c16="http://schemas.microsoft.com/office/drawing/2014/chart" uri="{C3380CC4-5D6E-409C-BE32-E72D297353CC}">
                  <c16:uniqueId val="{00000004-99B5-4CA3-9E88-32E317C94561}"/>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{E86781EE-6CE2-4758-A2C2-F68E671305B4}</c15:txfldGUID>
                      <c15:f>Diagramm!$I$51</c15:f>
                      <c15:dlblFieldTableCache>
                        <c:ptCount val="1"/>
                      </c15:dlblFieldTableCache>
                    </c15:dlblFTEntry>
                  </c15:dlblFieldTable>
                  <c15:showDataLabelsRange val="0"/>
                </c:ext>
                <c:ext xmlns:c16="http://schemas.microsoft.com/office/drawing/2014/chart" uri="{C3380CC4-5D6E-409C-BE32-E72D297353CC}">
                  <c16:uniqueId val="{00000005-99B5-4CA3-9E88-32E317C94561}"/>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{DC035F11-FE1F-4CAD-8651-C367EE35B134}</c15:txfldGUID>
                      <c15:f>Diagramm!$I$52</c15:f>
                      <c15:dlblFieldTableCache>
                        <c:ptCount val="1"/>
                      </c15:dlblFieldTableCache>
                    </c15:dlblFTEntry>
                  </c15:dlblFieldTable>
                  <c15:showDataLabelsRange val="0"/>
                </c:ext>
                <c:ext xmlns:c16="http://schemas.microsoft.com/office/drawing/2014/chart" uri="{C3380CC4-5D6E-409C-BE32-E72D297353CC}">
                  <c16:uniqueId val="{00000006-99B5-4CA3-9E88-32E317C94561}"/>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{684312A2-EFA2-459E-9845-9B5034313617}</c15:txfldGUID>
                      <c15:f>Diagramm!$I$53</c15:f>
                      <c15:dlblFieldTableCache>
                        <c:ptCount val="1"/>
                      </c15:dlblFieldTableCache>
                    </c15:dlblFTEntry>
                  </c15:dlblFieldTable>
                  <c15:showDataLabelsRange val="0"/>
                </c:ext>
                <c:ext xmlns:c16="http://schemas.microsoft.com/office/drawing/2014/chart" uri="{C3380CC4-5D6E-409C-BE32-E72D297353CC}">
                  <c16:uniqueId val="{00000007-99B5-4CA3-9E88-32E317C94561}"/>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{95E39BB9-2099-434F-8BDB-8995E5B643BF}</c15:txfldGUID>
                      <c15:f>Diagramm!$I$54</c15:f>
                      <c15:dlblFieldTableCache>
                        <c:ptCount val="1"/>
                      </c15:dlblFieldTableCache>
                    </c15:dlblFTEntry>
                  </c15:dlblFieldTable>
                  <c15:showDataLabelsRange val="0"/>
                </c:ext>
                <c:ext xmlns:c16="http://schemas.microsoft.com/office/drawing/2014/chart" uri="{C3380CC4-5D6E-409C-BE32-E72D297353CC}">
                  <c16:uniqueId val="{00000008-99B5-4CA3-9E88-32E317C94561}"/>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{C5ED9F1F-DD1C-4EB9-BFE1-A7ECF671F302}</c15:txfldGUID>
                      <c15:f>Diagramm!$I$55</c15:f>
                      <c15:dlblFieldTableCache>
                        <c:ptCount val="1"/>
                      </c15:dlblFieldTableCache>
                    </c15:dlblFTEntry>
                  </c15:dlblFieldTable>
                  <c15:showDataLabelsRange val="0"/>
                </c:ext>
                <c:ext xmlns:c16="http://schemas.microsoft.com/office/drawing/2014/chart" uri="{C3380CC4-5D6E-409C-BE32-E72D297353CC}">
                  <c16:uniqueId val="{00000009-99B5-4CA3-9E88-32E317C94561}"/>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{FD6BB99E-6DF2-4111-BADE-9E34131E641F}</c15:txfldGUID>
                      <c15:f>Diagramm!$I$56</c15:f>
                      <c15:dlblFieldTableCache>
                        <c:ptCount val="1"/>
                      </c15:dlblFieldTableCache>
                    </c15:dlblFTEntry>
                  </c15:dlblFieldTable>
                  <c15:showDataLabelsRange val="0"/>
                </c:ext>
                <c:ext xmlns:c16="http://schemas.microsoft.com/office/drawing/2014/chart" uri="{C3380CC4-5D6E-409C-BE32-E72D297353CC}">
                  <c16:uniqueId val="{0000000A-99B5-4CA3-9E88-32E317C94561}"/>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{36667A5F-BA67-4CE8-8377-B600831506FB}</c15:txfldGUID>
                      <c15:f>Diagramm!$I$57</c15:f>
                      <c15:dlblFieldTableCache>
                        <c:ptCount val="1"/>
                      </c15:dlblFieldTableCache>
                    </c15:dlblFTEntry>
                  </c15:dlblFieldTable>
                  <c15:showDataLabelsRange val="0"/>
                </c:ext>
                <c:ext xmlns:c16="http://schemas.microsoft.com/office/drawing/2014/chart" uri="{C3380CC4-5D6E-409C-BE32-E72D297353CC}">
                  <c16:uniqueId val="{0000000B-99B5-4CA3-9E88-32E317C94561}"/>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{0A82280E-32BE-4644-AD2C-F7D9EB466BA3}</c15:txfldGUID>
                      <c15:f>Diagramm!$I$58</c15:f>
                      <c15:dlblFieldTableCache>
                        <c:ptCount val="1"/>
                      </c15:dlblFieldTableCache>
                    </c15:dlblFTEntry>
                  </c15:dlblFieldTable>
                  <c15:showDataLabelsRange val="0"/>
                </c:ext>
                <c:ext xmlns:c16="http://schemas.microsoft.com/office/drawing/2014/chart" uri="{C3380CC4-5D6E-409C-BE32-E72D297353CC}">
                  <c16:uniqueId val="{0000000C-99B5-4CA3-9E88-32E317C94561}"/>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{93615399-AEB9-4CFC-B23E-61A158DC2C62}</c15:txfldGUID>
                      <c15:f>Diagramm!$I$59</c15:f>
                      <c15:dlblFieldTableCache>
                        <c:ptCount val="1"/>
                      </c15:dlblFieldTableCache>
                    </c15:dlblFTEntry>
                  </c15:dlblFieldTable>
                  <c15:showDataLabelsRange val="0"/>
                </c:ext>
                <c:ext xmlns:c16="http://schemas.microsoft.com/office/drawing/2014/chart" uri="{C3380CC4-5D6E-409C-BE32-E72D297353CC}">
                  <c16:uniqueId val="{0000000D-99B5-4CA3-9E88-32E317C94561}"/>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{0346313B-CD6A-40DB-85D5-AFE79B5EFFC1}</c15:txfldGUID>
                      <c15:f>Diagramm!$I$60</c15:f>
                      <c15:dlblFieldTableCache>
                        <c:ptCount val="1"/>
                      </c15:dlblFieldTableCache>
                    </c15:dlblFTEntry>
                  </c15:dlblFieldTable>
                  <c15:showDataLabelsRange val="0"/>
                </c:ext>
                <c:ext xmlns:c16="http://schemas.microsoft.com/office/drawing/2014/chart" uri="{C3380CC4-5D6E-409C-BE32-E72D297353CC}">
                  <c16:uniqueId val="{0000000E-99B5-4CA3-9E88-32E317C94561}"/>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{0E1E4E55-6F11-4C74-B44B-3887597F1D23}</c15:txfldGUID>
                      <c15:f>Diagramm!$I$61</c15:f>
                      <c15:dlblFieldTableCache>
                        <c:ptCount val="1"/>
                      </c15:dlblFieldTableCache>
                    </c15:dlblFTEntry>
                  </c15:dlblFieldTable>
                  <c15:showDataLabelsRange val="0"/>
                </c:ext>
                <c:ext xmlns:c16="http://schemas.microsoft.com/office/drawing/2014/chart" uri="{C3380CC4-5D6E-409C-BE32-E72D297353CC}">
                  <c16:uniqueId val="{0000000F-99B5-4CA3-9E88-32E317C94561}"/>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{E5215D7A-8BE3-44D7-AA6F-CB930DF2D37B}</c15:txfldGUID>
                      <c15:f>Diagramm!$I$62</c15:f>
                      <c15:dlblFieldTableCache>
                        <c:ptCount val="1"/>
                      </c15:dlblFieldTableCache>
                    </c15:dlblFTEntry>
                  </c15:dlblFieldTable>
                  <c15:showDataLabelsRange val="0"/>
                </c:ext>
                <c:ext xmlns:c16="http://schemas.microsoft.com/office/drawing/2014/chart" uri="{C3380CC4-5D6E-409C-BE32-E72D297353CC}">
                  <c16:uniqueId val="{00000010-99B5-4CA3-9E88-32E317C94561}"/>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{7E16A08F-DE1F-487A-82E5-9A2B800558ED}</c15:txfldGUID>
                      <c15:f>Diagramm!$I$63</c15:f>
                      <c15:dlblFieldTableCache>
                        <c:ptCount val="1"/>
                      </c15:dlblFieldTableCache>
                    </c15:dlblFTEntry>
                  </c15:dlblFieldTable>
                  <c15:showDataLabelsRange val="0"/>
                </c:ext>
                <c:ext xmlns:c16="http://schemas.microsoft.com/office/drawing/2014/chart" uri="{C3380CC4-5D6E-409C-BE32-E72D297353CC}">
                  <c16:uniqueId val="{00000011-99B5-4CA3-9E88-32E317C94561}"/>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{99766052-7CFD-4437-9774-AA0984A8DBB4}</c15:txfldGUID>
                      <c15:f>Diagramm!$I$64</c15:f>
                      <c15:dlblFieldTableCache>
                        <c:ptCount val="1"/>
                      </c15:dlblFieldTableCache>
                    </c15:dlblFTEntry>
                  </c15:dlblFieldTable>
                  <c15:showDataLabelsRange val="0"/>
                </c:ext>
                <c:ext xmlns:c16="http://schemas.microsoft.com/office/drawing/2014/chart" uri="{C3380CC4-5D6E-409C-BE32-E72D297353CC}">
                  <c16:uniqueId val="{00000012-99B5-4CA3-9E88-32E317C94561}"/>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{B32AECF4-D124-40A9-A96B-C621AA8A4CD4}</c15:txfldGUID>
                      <c15:f>Diagramm!$I$65</c15:f>
                      <c15:dlblFieldTableCache>
                        <c:ptCount val="1"/>
                      </c15:dlblFieldTableCache>
                    </c15:dlblFTEntry>
                  </c15:dlblFieldTable>
                  <c15:showDataLabelsRange val="0"/>
                </c:ext>
                <c:ext xmlns:c16="http://schemas.microsoft.com/office/drawing/2014/chart" uri="{C3380CC4-5D6E-409C-BE32-E72D297353CC}">
                  <c16:uniqueId val="{00000013-99B5-4CA3-9E88-32E317C94561}"/>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{2AB356D4-1396-4B2A-96D8-C33C8FB2E9CE}</c15:txfldGUID>
                      <c15:f>Diagramm!$I$66</c15:f>
                      <c15:dlblFieldTableCache>
                        <c:ptCount val="1"/>
                      </c15:dlblFieldTableCache>
                    </c15:dlblFTEntry>
                  </c15:dlblFieldTable>
                  <c15:showDataLabelsRange val="0"/>
                </c:ext>
                <c:ext xmlns:c16="http://schemas.microsoft.com/office/drawing/2014/chart" uri="{C3380CC4-5D6E-409C-BE32-E72D297353CC}">
                  <c16:uniqueId val="{00000014-99B5-4CA3-9E88-32E317C94561}"/>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{11645218-2B0A-4472-9E36-4975D6DB0B71}</c15:txfldGUID>
                      <c15:f>Diagramm!$I$67</c15:f>
                      <c15:dlblFieldTableCache>
                        <c:ptCount val="1"/>
                      </c15:dlblFieldTableCache>
                    </c15:dlblFTEntry>
                  </c15:dlblFieldTable>
                  <c15:showDataLabelsRange val="0"/>
                </c:ext>
                <c:ext xmlns:c16="http://schemas.microsoft.com/office/drawing/2014/chart" uri="{C3380CC4-5D6E-409C-BE32-E72D297353CC}">
                  <c16:uniqueId val="{00000015-99B5-4CA3-9E88-32E317C9456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99B5-4CA3-9E88-32E317C94561}"/>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{A9008FDE-A083-4FBD-9CDD-F546B0947C27}</c15:txfldGUID>
                      <c15:f>Diagramm!$K$46</c15:f>
                      <c15:dlblFieldTableCache>
                        <c:ptCount val="1"/>
                      </c15:dlblFieldTableCache>
                    </c15:dlblFTEntry>
                  </c15:dlblFieldTable>
                  <c15:showDataLabelsRange val="0"/>
                </c:ext>
                <c:ext xmlns:c16="http://schemas.microsoft.com/office/drawing/2014/chart" uri="{C3380CC4-5D6E-409C-BE32-E72D297353CC}">
                  <c16:uniqueId val="{00000017-99B5-4CA3-9E88-32E317C94561}"/>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{84354284-CE94-4298-AB60-85F2FC06AAC1}</c15:txfldGUID>
                      <c15:f>Diagramm!$K$47</c15:f>
                      <c15:dlblFieldTableCache>
                        <c:ptCount val="1"/>
                      </c15:dlblFieldTableCache>
                    </c15:dlblFTEntry>
                  </c15:dlblFieldTable>
                  <c15:showDataLabelsRange val="0"/>
                </c:ext>
                <c:ext xmlns:c16="http://schemas.microsoft.com/office/drawing/2014/chart" uri="{C3380CC4-5D6E-409C-BE32-E72D297353CC}">
                  <c16:uniqueId val="{00000018-99B5-4CA3-9E88-32E317C94561}"/>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{2B462CB7-1016-4813-BE8D-6A89E83A684D}</c15:txfldGUID>
                      <c15:f>Diagramm!$K$48</c15:f>
                      <c15:dlblFieldTableCache>
                        <c:ptCount val="1"/>
                      </c15:dlblFieldTableCache>
                    </c15:dlblFTEntry>
                  </c15:dlblFieldTable>
                  <c15:showDataLabelsRange val="0"/>
                </c:ext>
                <c:ext xmlns:c16="http://schemas.microsoft.com/office/drawing/2014/chart" uri="{C3380CC4-5D6E-409C-BE32-E72D297353CC}">
                  <c16:uniqueId val="{00000019-99B5-4CA3-9E88-32E317C94561}"/>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{686E199B-DBE4-49D5-9F27-EE8B470F8DB4}</c15:txfldGUID>
                      <c15:f>Diagramm!$K$49</c15:f>
                      <c15:dlblFieldTableCache>
                        <c:ptCount val="1"/>
                      </c15:dlblFieldTableCache>
                    </c15:dlblFTEntry>
                  </c15:dlblFieldTable>
                  <c15:showDataLabelsRange val="0"/>
                </c:ext>
                <c:ext xmlns:c16="http://schemas.microsoft.com/office/drawing/2014/chart" uri="{C3380CC4-5D6E-409C-BE32-E72D297353CC}">
                  <c16:uniqueId val="{0000001A-99B5-4CA3-9E88-32E317C94561}"/>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{46BADFC1-DAFF-4358-B2C5-C25AD5F8D8A4}</c15:txfldGUID>
                      <c15:f>Diagramm!$K$50</c15:f>
                      <c15:dlblFieldTableCache>
                        <c:ptCount val="1"/>
                      </c15:dlblFieldTableCache>
                    </c15:dlblFTEntry>
                  </c15:dlblFieldTable>
                  <c15:showDataLabelsRange val="0"/>
                </c:ext>
                <c:ext xmlns:c16="http://schemas.microsoft.com/office/drawing/2014/chart" uri="{C3380CC4-5D6E-409C-BE32-E72D297353CC}">
                  <c16:uniqueId val="{0000001B-99B5-4CA3-9E88-32E317C94561}"/>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{0268659A-D247-4725-BC4E-DC82E74249B6}</c15:txfldGUID>
                      <c15:f>Diagramm!$K$51</c15:f>
                      <c15:dlblFieldTableCache>
                        <c:ptCount val="1"/>
                      </c15:dlblFieldTableCache>
                    </c15:dlblFTEntry>
                  </c15:dlblFieldTable>
                  <c15:showDataLabelsRange val="0"/>
                </c:ext>
                <c:ext xmlns:c16="http://schemas.microsoft.com/office/drawing/2014/chart" uri="{C3380CC4-5D6E-409C-BE32-E72D297353CC}">
                  <c16:uniqueId val="{0000001C-99B5-4CA3-9E88-32E317C94561}"/>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{85B97C80-F9FF-4383-B461-C3C2F192205F}</c15:txfldGUID>
                      <c15:f>Diagramm!$K$52</c15:f>
                      <c15:dlblFieldTableCache>
                        <c:ptCount val="1"/>
                      </c15:dlblFieldTableCache>
                    </c15:dlblFTEntry>
                  </c15:dlblFieldTable>
                  <c15:showDataLabelsRange val="0"/>
                </c:ext>
                <c:ext xmlns:c16="http://schemas.microsoft.com/office/drawing/2014/chart" uri="{C3380CC4-5D6E-409C-BE32-E72D297353CC}">
                  <c16:uniqueId val="{0000001D-99B5-4CA3-9E88-32E317C94561}"/>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{A2D0F4B5-9F73-4B6E-B597-934E5700A4B6}</c15:txfldGUID>
                      <c15:f>Diagramm!$K$53</c15:f>
                      <c15:dlblFieldTableCache>
                        <c:ptCount val="1"/>
                      </c15:dlblFieldTableCache>
                    </c15:dlblFTEntry>
                  </c15:dlblFieldTable>
                  <c15:showDataLabelsRange val="0"/>
                </c:ext>
                <c:ext xmlns:c16="http://schemas.microsoft.com/office/drawing/2014/chart" uri="{C3380CC4-5D6E-409C-BE32-E72D297353CC}">
                  <c16:uniqueId val="{0000001E-99B5-4CA3-9E88-32E317C94561}"/>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{FC44CCB8-1F9F-4295-AF6D-F5BFFE60703B}</c15:txfldGUID>
                      <c15:f>Diagramm!$K$54</c15:f>
                      <c15:dlblFieldTableCache>
                        <c:ptCount val="1"/>
                      </c15:dlblFieldTableCache>
                    </c15:dlblFTEntry>
                  </c15:dlblFieldTable>
                  <c15:showDataLabelsRange val="0"/>
                </c:ext>
                <c:ext xmlns:c16="http://schemas.microsoft.com/office/drawing/2014/chart" uri="{C3380CC4-5D6E-409C-BE32-E72D297353CC}">
                  <c16:uniqueId val="{0000001F-99B5-4CA3-9E88-32E317C94561}"/>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{78610658-EC17-4841-A5BC-8837AF0174BD}</c15:txfldGUID>
                      <c15:f>Diagramm!$K$55</c15:f>
                      <c15:dlblFieldTableCache>
                        <c:ptCount val="1"/>
                      </c15:dlblFieldTableCache>
                    </c15:dlblFTEntry>
                  </c15:dlblFieldTable>
                  <c15:showDataLabelsRange val="0"/>
                </c:ext>
                <c:ext xmlns:c16="http://schemas.microsoft.com/office/drawing/2014/chart" uri="{C3380CC4-5D6E-409C-BE32-E72D297353CC}">
                  <c16:uniqueId val="{00000020-99B5-4CA3-9E88-32E317C94561}"/>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{A31631F8-18D0-41B8-A157-C7C165FABB00}</c15:txfldGUID>
                      <c15:f>Diagramm!$K$56</c15:f>
                      <c15:dlblFieldTableCache>
                        <c:ptCount val="1"/>
                      </c15:dlblFieldTableCache>
                    </c15:dlblFTEntry>
                  </c15:dlblFieldTable>
                  <c15:showDataLabelsRange val="0"/>
                </c:ext>
                <c:ext xmlns:c16="http://schemas.microsoft.com/office/drawing/2014/chart" uri="{C3380CC4-5D6E-409C-BE32-E72D297353CC}">
                  <c16:uniqueId val="{00000021-99B5-4CA3-9E88-32E317C94561}"/>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{46609260-DA92-4FA4-91E1-4BC35F2CCD6D}</c15:txfldGUID>
                      <c15:f>Diagramm!$K$57</c15:f>
                      <c15:dlblFieldTableCache>
                        <c:ptCount val="1"/>
                      </c15:dlblFieldTableCache>
                    </c15:dlblFTEntry>
                  </c15:dlblFieldTable>
                  <c15:showDataLabelsRange val="0"/>
                </c:ext>
                <c:ext xmlns:c16="http://schemas.microsoft.com/office/drawing/2014/chart" uri="{C3380CC4-5D6E-409C-BE32-E72D297353CC}">
                  <c16:uniqueId val="{00000022-99B5-4CA3-9E88-32E317C94561}"/>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{DC646DCD-E309-4891-BA70-721B41FDDEF3}</c15:txfldGUID>
                      <c15:f>Diagramm!$K$58</c15:f>
                      <c15:dlblFieldTableCache>
                        <c:ptCount val="1"/>
                      </c15:dlblFieldTableCache>
                    </c15:dlblFTEntry>
                  </c15:dlblFieldTable>
                  <c15:showDataLabelsRange val="0"/>
                </c:ext>
                <c:ext xmlns:c16="http://schemas.microsoft.com/office/drawing/2014/chart" uri="{C3380CC4-5D6E-409C-BE32-E72D297353CC}">
                  <c16:uniqueId val="{00000023-99B5-4CA3-9E88-32E317C94561}"/>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{A9EA398E-F343-4842-9AA9-C1D98D1CA96C}</c15:txfldGUID>
                      <c15:f>Diagramm!$K$59</c15:f>
                      <c15:dlblFieldTableCache>
                        <c:ptCount val="1"/>
                      </c15:dlblFieldTableCache>
                    </c15:dlblFTEntry>
                  </c15:dlblFieldTable>
                  <c15:showDataLabelsRange val="0"/>
                </c:ext>
                <c:ext xmlns:c16="http://schemas.microsoft.com/office/drawing/2014/chart" uri="{C3380CC4-5D6E-409C-BE32-E72D297353CC}">
                  <c16:uniqueId val="{00000024-99B5-4CA3-9E88-32E317C94561}"/>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{776F887F-99D3-43D7-8060-8F025DB17D26}</c15:txfldGUID>
                      <c15:f>Diagramm!$K$60</c15:f>
                      <c15:dlblFieldTableCache>
                        <c:ptCount val="1"/>
                      </c15:dlblFieldTableCache>
                    </c15:dlblFTEntry>
                  </c15:dlblFieldTable>
                  <c15:showDataLabelsRange val="0"/>
                </c:ext>
                <c:ext xmlns:c16="http://schemas.microsoft.com/office/drawing/2014/chart" uri="{C3380CC4-5D6E-409C-BE32-E72D297353CC}">
                  <c16:uniqueId val="{00000025-99B5-4CA3-9E88-32E317C94561}"/>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{C839F2B5-D6E0-4A77-8A77-ACB589B6977C}</c15:txfldGUID>
                      <c15:f>Diagramm!$K$61</c15:f>
                      <c15:dlblFieldTableCache>
                        <c:ptCount val="1"/>
                      </c15:dlblFieldTableCache>
                    </c15:dlblFTEntry>
                  </c15:dlblFieldTable>
                  <c15:showDataLabelsRange val="0"/>
                </c:ext>
                <c:ext xmlns:c16="http://schemas.microsoft.com/office/drawing/2014/chart" uri="{C3380CC4-5D6E-409C-BE32-E72D297353CC}">
                  <c16:uniqueId val="{00000026-99B5-4CA3-9E88-32E317C94561}"/>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{B93F8BB4-B78F-4834-8FB4-49C7B94A0D79}</c15:txfldGUID>
                      <c15:f>Diagramm!$K$62</c15:f>
                      <c15:dlblFieldTableCache>
                        <c:ptCount val="1"/>
                      </c15:dlblFieldTableCache>
                    </c15:dlblFTEntry>
                  </c15:dlblFieldTable>
                  <c15:showDataLabelsRange val="0"/>
                </c:ext>
                <c:ext xmlns:c16="http://schemas.microsoft.com/office/drawing/2014/chart" uri="{C3380CC4-5D6E-409C-BE32-E72D297353CC}">
                  <c16:uniqueId val="{00000027-99B5-4CA3-9E88-32E317C94561}"/>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{0721CC59-4949-4F4B-8014-6E90A1CAEDAF}</c15:txfldGUID>
                      <c15:f>Diagramm!$K$63</c15:f>
                      <c15:dlblFieldTableCache>
                        <c:ptCount val="1"/>
                      </c15:dlblFieldTableCache>
                    </c15:dlblFTEntry>
                  </c15:dlblFieldTable>
                  <c15:showDataLabelsRange val="0"/>
                </c:ext>
                <c:ext xmlns:c16="http://schemas.microsoft.com/office/drawing/2014/chart" uri="{C3380CC4-5D6E-409C-BE32-E72D297353CC}">
                  <c16:uniqueId val="{00000028-99B5-4CA3-9E88-32E317C94561}"/>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{54DA5B03-2CC1-48FB-833F-B3AE03C8AA6E}</c15:txfldGUID>
                      <c15:f>Diagramm!$K$64</c15:f>
                      <c15:dlblFieldTableCache>
                        <c:ptCount val="1"/>
                      </c15:dlblFieldTableCache>
                    </c15:dlblFTEntry>
                  </c15:dlblFieldTable>
                  <c15:showDataLabelsRange val="0"/>
                </c:ext>
                <c:ext xmlns:c16="http://schemas.microsoft.com/office/drawing/2014/chart" uri="{C3380CC4-5D6E-409C-BE32-E72D297353CC}">
                  <c16:uniqueId val="{00000029-99B5-4CA3-9E88-32E317C94561}"/>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{F189794E-95FB-4D0E-A7EF-FD1F0F322B83}</c15:txfldGUID>
                      <c15:f>Diagramm!$K$65</c15:f>
                      <c15:dlblFieldTableCache>
                        <c:ptCount val="1"/>
                      </c15:dlblFieldTableCache>
                    </c15:dlblFTEntry>
                  </c15:dlblFieldTable>
                  <c15:showDataLabelsRange val="0"/>
                </c:ext>
                <c:ext xmlns:c16="http://schemas.microsoft.com/office/drawing/2014/chart" uri="{C3380CC4-5D6E-409C-BE32-E72D297353CC}">
                  <c16:uniqueId val="{0000002A-99B5-4CA3-9E88-32E317C94561}"/>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{0EAC02F5-6A0C-4824-AD0B-E2C1398843C6}</c15:txfldGUID>
                      <c15:f>Diagramm!$K$66</c15:f>
                      <c15:dlblFieldTableCache>
                        <c:ptCount val="1"/>
                      </c15:dlblFieldTableCache>
                    </c15:dlblFTEntry>
                  </c15:dlblFieldTable>
                  <c15:showDataLabelsRange val="0"/>
                </c:ext>
                <c:ext xmlns:c16="http://schemas.microsoft.com/office/drawing/2014/chart" uri="{C3380CC4-5D6E-409C-BE32-E72D297353CC}">
                  <c16:uniqueId val="{0000002B-99B5-4CA3-9E88-32E317C94561}"/>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{0A345947-1219-40C2-A776-D2897776AF95}</c15:txfldGUID>
                      <c15:f>Diagramm!$K$67</c15:f>
                      <c15:dlblFieldTableCache>
                        <c:ptCount val="1"/>
                      </c15:dlblFieldTableCache>
                    </c15:dlblFTEntry>
                  </c15:dlblFieldTable>
                  <c15:showDataLabelsRange val="0"/>
                </c:ext>
                <c:ext xmlns:c16="http://schemas.microsoft.com/office/drawing/2014/chart" uri="{C3380CC4-5D6E-409C-BE32-E72D297353CC}">
                  <c16:uniqueId val="{0000002C-99B5-4CA3-9E88-32E317C9456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99B5-4CA3-9E88-32E317C94561}"/>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{EA3E43AD-51B0-432B-B4DB-F4199A45697C}</c15:txfldGUID>
                      <c15:f>Diagramm!$J$46</c15:f>
                      <c15:dlblFieldTableCache>
                        <c:ptCount val="1"/>
                      </c15:dlblFieldTableCache>
                    </c15:dlblFTEntry>
                  </c15:dlblFieldTable>
                  <c15:showDataLabelsRange val="0"/>
                </c:ext>
                <c:ext xmlns:c16="http://schemas.microsoft.com/office/drawing/2014/chart" uri="{C3380CC4-5D6E-409C-BE32-E72D297353CC}">
                  <c16:uniqueId val="{0000002E-99B5-4CA3-9E88-32E317C94561}"/>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{D873B159-ADCC-4B32-B8FA-DEFAC25043DF}</c15:txfldGUID>
                      <c15:f>Diagramm!$J$47</c15:f>
                      <c15:dlblFieldTableCache>
                        <c:ptCount val="1"/>
                      </c15:dlblFieldTableCache>
                    </c15:dlblFTEntry>
                  </c15:dlblFieldTable>
                  <c15:showDataLabelsRange val="0"/>
                </c:ext>
                <c:ext xmlns:c16="http://schemas.microsoft.com/office/drawing/2014/chart" uri="{C3380CC4-5D6E-409C-BE32-E72D297353CC}">
                  <c16:uniqueId val="{0000002F-99B5-4CA3-9E88-32E317C94561}"/>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{823CADF3-D128-46A6-A7E2-B41BE32FBA05}</c15:txfldGUID>
                      <c15:f>Diagramm!$J$48</c15:f>
                      <c15:dlblFieldTableCache>
                        <c:ptCount val="1"/>
                      </c15:dlblFieldTableCache>
                    </c15:dlblFTEntry>
                  </c15:dlblFieldTable>
                  <c15:showDataLabelsRange val="0"/>
                </c:ext>
                <c:ext xmlns:c16="http://schemas.microsoft.com/office/drawing/2014/chart" uri="{C3380CC4-5D6E-409C-BE32-E72D297353CC}">
                  <c16:uniqueId val="{00000030-99B5-4CA3-9E88-32E317C94561}"/>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{2F740C11-05B6-4260-81FD-301CB1AF8D4F}</c15:txfldGUID>
                      <c15:f>Diagramm!$J$49</c15:f>
                      <c15:dlblFieldTableCache>
                        <c:ptCount val="1"/>
                      </c15:dlblFieldTableCache>
                    </c15:dlblFTEntry>
                  </c15:dlblFieldTable>
                  <c15:showDataLabelsRange val="0"/>
                </c:ext>
                <c:ext xmlns:c16="http://schemas.microsoft.com/office/drawing/2014/chart" uri="{C3380CC4-5D6E-409C-BE32-E72D297353CC}">
                  <c16:uniqueId val="{00000031-99B5-4CA3-9E88-32E317C94561}"/>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{8687A9C6-5B15-4CE4-9D18-5835CBB2A0D8}</c15:txfldGUID>
                      <c15:f>Diagramm!$J$50</c15:f>
                      <c15:dlblFieldTableCache>
                        <c:ptCount val="1"/>
                      </c15:dlblFieldTableCache>
                    </c15:dlblFTEntry>
                  </c15:dlblFieldTable>
                  <c15:showDataLabelsRange val="0"/>
                </c:ext>
                <c:ext xmlns:c16="http://schemas.microsoft.com/office/drawing/2014/chart" uri="{C3380CC4-5D6E-409C-BE32-E72D297353CC}">
                  <c16:uniqueId val="{00000032-99B5-4CA3-9E88-32E317C94561}"/>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{1D45F3D0-C383-46DA-93AC-DFDDDDE3CE38}</c15:txfldGUID>
                      <c15:f>Diagramm!$J$51</c15:f>
                      <c15:dlblFieldTableCache>
                        <c:ptCount val="1"/>
                      </c15:dlblFieldTableCache>
                    </c15:dlblFTEntry>
                  </c15:dlblFieldTable>
                  <c15:showDataLabelsRange val="0"/>
                </c:ext>
                <c:ext xmlns:c16="http://schemas.microsoft.com/office/drawing/2014/chart" uri="{C3380CC4-5D6E-409C-BE32-E72D297353CC}">
                  <c16:uniqueId val="{00000033-99B5-4CA3-9E88-32E317C94561}"/>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{6CB29D7B-158A-430B-818A-F0B783A03588}</c15:txfldGUID>
                      <c15:f>Diagramm!$J$52</c15:f>
                      <c15:dlblFieldTableCache>
                        <c:ptCount val="1"/>
                      </c15:dlblFieldTableCache>
                    </c15:dlblFTEntry>
                  </c15:dlblFieldTable>
                  <c15:showDataLabelsRange val="0"/>
                </c:ext>
                <c:ext xmlns:c16="http://schemas.microsoft.com/office/drawing/2014/chart" uri="{C3380CC4-5D6E-409C-BE32-E72D297353CC}">
                  <c16:uniqueId val="{00000034-99B5-4CA3-9E88-32E317C94561}"/>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{AE4B0F9C-20A4-448A-9ACA-82152A79CFD7}</c15:txfldGUID>
                      <c15:f>Diagramm!$J$53</c15:f>
                      <c15:dlblFieldTableCache>
                        <c:ptCount val="1"/>
                      </c15:dlblFieldTableCache>
                    </c15:dlblFTEntry>
                  </c15:dlblFieldTable>
                  <c15:showDataLabelsRange val="0"/>
                </c:ext>
                <c:ext xmlns:c16="http://schemas.microsoft.com/office/drawing/2014/chart" uri="{C3380CC4-5D6E-409C-BE32-E72D297353CC}">
                  <c16:uniqueId val="{00000035-99B5-4CA3-9E88-32E317C94561}"/>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{BE6E7B90-F388-493C-B912-20FD02B72815}</c15:txfldGUID>
                      <c15:f>Diagramm!$J$54</c15:f>
                      <c15:dlblFieldTableCache>
                        <c:ptCount val="1"/>
                      </c15:dlblFieldTableCache>
                    </c15:dlblFTEntry>
                  </c15:dlblFieldTable>
                  <c15:showDataLabelsRange val="0"/>
                </c:ext>
                <c:ext xmlns:c16="http://schemas.microsoft.com/office/drawing/2014/chart" uri="{C3380CC4-5D6E-409C-BE32-E72D297353CC}">
                  <c16:uniqueId val="{00000036-99B5-4CA3-9E88-32E317C94561}"/>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{68CE6B88-4DF9-4B56-A60C-F9E2A1BACE94}</c15:txfldGUID>
                      <c15:f>Diagramm!$J$55</c15:f>
                      <c15:dlblFieldTableCache>
                        <c:ptCount val="1"/>
                      </c15:dlblFieldTableCache>
                    </c15:dlblFTEntry>
                  </c15:dlblFieldTable>
                  <c15:showDataLabelsRange val="0"/>
                </c:ext>
                <c:ext xmlns:c16="http://schemas.microsoft.com/office/drawing/2014/chart" uri="{C3380CC4-5D6E-409C-BE32-E72D297353CC}">
                  <c16:uniqueId val="{00000037-99B5-4CA3-9E88-32E317C94561}"/>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{5B05BD34-D74B-4CA5-B0B0-5E6900BEA622}</c15:txfldGUID>
                      <c15:f>Diagramm!$J$56</c15:f>
                      <c15:dlblFieldTableCache>
                        <c:ptCount val="1"/>
                      </c15:dlblFieldTableCache>
                    </c15:dlblFTEntry>
                  </c15:dlblFieldTable>
                  <c15:showDataLabelsRange val="0"/>
                </c:ext>
                <c:ext xmlns:c16="http://schemas.microsoft.com/office/drawing/2014/chart" uri="{C3380CC4-5D6E-409C-BE32-E72D297353CC}">
                  <c16:uniqueId val="{00000038-99B5-4CA3-9E88-32E317C94561}"/>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{CC8C462F-898C-4E20-85BA-F37C80953886}</c15:txfldGUID>
                      <c15:f>Diagramm!$J$57</c15:f>
                      <c15:dlblFieldTableCache>
                        <c:ptCount val="1"/>
                      </c15:dlblFieldTableCache>
                    </c15:dlblFTEntry>
                  </c15:dlblFieldTable>
                  <c15:showDataLabelsRange val="0"/>
                </c:ext>
                <c:ext xmlns:c16="http://schemas.microsoft.com/office/drawing/2014/chart" uri="{C3380CC4-5D6E-409C-BE32-E72D297353CC}">
                  <c16:uniqueId val="{00000039-99B5-4CA3-9E88-32E317C94561}"/>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{B5772733-A3BB-42D4-9CB2-BDE9AFBCB9C3}</c15:txfldGUID>
                      <c15:f>Diagramm!$J$58</c15:f>
                      <c15:dlblFieldTableCache>
                        <c:ptCount val="1"/>
                      </c15:dlblFieldTableCache>
                    </c15:dlblFTEntry>
                  </c15:dlblFieldTable>
                  <c15:showDataLabelsRange val="0"/>
                </c:ext>
                <c:ext xmlns:c16="http://schemas.microsoft.com/office/drawing/2014/chart" uri="{C3380CC4-5D6E-409C-BE32-E72D297353CC}">
                  <c16:uniqueId val="{0000003A-99B5-4CA3-9E88-32E317C94561}"/>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{91CCE7FB-0791-4B98-8D51-A979B2F834AD}</c15:txfldGUID>
                      <c15:f>Diagramm!$J$59</c15:f>
                      <c15:dlblFieldTableCache>
                        <c:ptCount val="1"/>
                      </c15:dlblFieldTableCache>
                    </c15:dlblFTEntry>
                  </c15:dlblFieldTable>
                  <c15:showDataLabelsRange val="0"/>
                </c:ext>
                <c:ext xmlns:c16="http://schemas.microsoft.com/office/drawing/2014/chart" uri="{C3380CC4-5D6E-409C-BE32-E72D297353CC}">
                  <c16:uniqueId val="{0000003B-99B5-4CA3-9E88-32E317C94561}"/>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{AA70ED0D-F604-47C3-9E4F-C6309E10F94A}</c15:txfldGUID>
                      <c15:f>Diagramm!$J$60</c15:f>
                      <c15:dlblFieldTableCache>
                        <c:ptCount val="1"/>
                      </c15:dlblFieldTableCache>
                    </c15:dlblFTEntry>
                  </c15:dlblFieldTable>
                  <c15:showDataLabelsRange val="0"/>
                </c:ext>
                <c:ext xmlns:c16="http://schemas.microsoft.com/office/drawing/2014/chart" uri="{C3380CC4-5D6E-409C-BE32-E72D297353CC}">
                  <c16:uniqueId val="{0000003C-99B5-4CA3-9E88-32E317C94561}"/>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{355B0114-5ECD-4C11-A097-60FE2E772C61}</c15:txfldGUID>
                      <c15:f>Diagramm!$J$61</c15:f>
                      <c15:dlblFieldTableCache>
                        <c:ptCount val="1"/>
                      </c15:dlblFieldTableCache>
                    </c15:dlblFTEntry>
                  </c15:dlblFieldTable>
                  <c15:showDataLabelsRange val="0"/>
                </c:ext>
                <c:ext xmlns:c16="http://schemas.microsoft.com/office/drawing/2014/chart" uri="{C3380CC4-5D6E-409C-BE32-E72D297353CC}">
                  <c16:uniqueId val="{0000003D-99B5-4CA3-9E88-32E317C94561}"/>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{95734097-B25A-4E53-8FB1-A49A3E0C2155}</c15:txfldGUID>
                      <c15:f>Diagramm!$J$62</c15:f>
                      <c15:dlblFieldTableCache>
                        <c:ptCount val="1"/>
                      </c15:dlblFieldTableCache>
                    </c15:dlblFTEntry>
                  </c15:dlblFieldTable>
                  <c15:showDataLabelsRange val="0"/>
                </c:ext>
                <c:ext xmlns:c16="http://schemas.microsoft.com/office/drawing/2014/chart" uri="{C3380CC4-5D6E-409C-BE32-E72D297353CC}">
                  <c16:uniqueId val="{0000003E-99B5-4CA3-9E88-32E317C94561}"/>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{8C5EBE71-88A7-46E5-BC9B-0D1438D1BAEB}</c15:txfldGUID>
                      <c15:f>Diagramm!$J$63</c15:f>
                      <c15:dlblFieldTableCache>
                        <c:ptCount val="1"/>
                      </c15:dlblFieldTableCache>
                    </c15:dlblFTEntry>
                  </c15:dlblFieldTable>
                  <c15:showDataLabelsRange val="0"/>
                </c:ext>
                <c:ext xmlns:c16="http://schemas.microsoft.com/office/drawing/2014/chart" uri="{C3380CC4-5D6E-409C-BE32-E72D297353CC}">
                  <c16:uniqueId val="{0000003F-99B5-4CA3-9E88-32E317C94561}"/>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{C38B3D1D-9DBB-401A-B42E-A42DF0B645F2}</c15:txfldGUID>
                      <c15:f>Diagramm!$J$64</c15:f>
                      <c15:dlblFieldTableCache>
                        <c:ptCount val="1"/>
                      </c15:dlblFieldTableCache>
                    </c15:dlblFTEntry>
                  </c15:dlblFieldTable>
                  <c15:showDataLabelsRange val="0"/>
                </c:ext>
                <c:ext xmlns:c16="http://schemas.microsoft.com/office/drawing/2014/chart" uri="{C3380CC4-5D6E-409C-BE32-E72D297353CC}">
                  <c16:uniqueId val="{00000040-99B5-4CA3-9E88-32E317C94561}"/>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{8E14CCF4-9431-471D-B8EB-AE7EF6735CE1}</c15:txfldGUID>
                      <c15:f>Diagramm!$J$65</c15:f>
                      <c15:dlblFieldTableCache>
                        <c:ptCount val="1"/>
                      </c15:dlblFieldTableCache>
                    </c15:dlblFTEntry>
                  </c15:dlblFieldTable>
                  <c15:showDataLabelsRange val="0"/>
                </c:ext>
                <c:ext xmlns:c16="http://schemas.microsoft.com/office/drawing/2014/chart" uri="{C3380CC4-5D6E-409C-BE32-E72D297353CC}">
                  <c16:uniqueId val="{00000041-99B5-4CA3-9E88-32E317C94561}"/>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{F88FFBCF-30E7-4653-BAFC-24DA4D74DA86}</c15:txfldGUID>
                      <c15:f>Diagramm!$J$66</c15:f>
                      <c15:dlblFieldTableCache>
                        <c:ptCount val="1"/>
                      </c15:dlblFieldTableCache>
                    </c15:dlblFTEntry>
                  </c15:dlblFieldTable>
                  <c15:showDataLabelsRange val="0"/>
                </c:ext>
                <c:ext xmlns:c16="http://schemas.microsoft.com/office/drawing/2014/chart" uri="{C3380CC4-5D6E-409C-BE32-E72D297353CC}">
                  <c16:uniqueId val="{00000042-99B5-4CA3-9E88-32E317C94561}"/>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{98671FA1-A6CA-4416-97B6-1E52BFAEB18D}</c15:txfldGUID>
                      <c15:f>Diagramm!$J$67</c15:f>
                      <c15:dlblFieldTableCache>
                        <c:ptCount val="1"/>
                      </c15:dlblFieldTableCache>
                    </c15:dlblFTEntry>
                  </c15:dlblFieldTable>
                  <c15:showDataLabelsRange val="0"/>
                </c:ext>
                <c:ext xmlns:c16="http://schemas.microsoft.com/office/drawing/2014/chart" uri="{C3380CC4-5D6E-409C-BE32-E72D297353CC}">
                  <c16:uniqueId val="{00000043-99B5-4CA3-9E88-32E317C9456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99B5-4CA3-9E88-32E317C94561}"/>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BDE-4F80-8442-4931F6ED413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BDE-4F80-8442-4931F6ED413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BDE-4F80-8442-4931F6ED413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BDE-4F80-8442-4931F6ED413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BDE-4F80-8442-4931F6ED413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BDE-4F80-8442-4931F6ED413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BDE-4F80-8442-4931F6ED413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BDE-4F80-8442-4931F6ED413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BDE-4F80-8442-4931F6ED413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BDE-4F80-8442-4931F6ED413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BDE-4F80-8442-4931F6ED413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BDE-4F80-8442-4931F6ED413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BDE-4F80-8442-4931F6ED413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BDE-4F80-8442-4931F6ED413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BDE-4F80-8442-4931F6ED413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BDE-4F80-8442-4931F6ED413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BDE-4F80-8442-4931F6ED413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BDE-4F80-8442-4931F6ED413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7BDE-4F80-8442-4931F6ED413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7BDE-4F80-8442-4931F6ED413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7BDE-4F80-8442-4931F6ED413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7BDE-4F80-8442-4931F6ED413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7BDE-4F80-8442-4931F6ED4138}"/>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7BDE-4F80-8442-4931F6ED413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7BDE-4F80-8442-4931F6ED413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7BDE-4F80-8442-4931F6ED413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7BDE-4F80-8442-4931F6ED413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7BDE-4F80-8442-4931F6ED413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7BDE-4F80-8442-4931F6ED413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7BDE-4F80-8442-4931F6ED413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7BDE-4F80-8442-4931F6ED413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7BDE-4F80-8442-4931F6ED413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7BDE-4F80-8442-4931F6ED413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7BDE-4F80-8442-4931F6ED413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7BDE-4F80-8442-4931F6ED413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7BDE-4F80-8442-4931F6ED413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7BDE-4F80-8442-4931F6ED413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7BDE-4F80-8442-4931F6ED413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7BDE-4F80-8442-4931F6ED413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7BDE-4F80-8442-4931F6ED413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7BDE-4F80-8442-4931F6ED413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7BDE-4F80-8442-4931F6ED413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7BDE-4F80-8442-4931F6ED413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7BDE-4F80-8442-4931F6ED413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7BDE-4F80-8442-4931F6ED4138}"/>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7BDE-4F80-8442-4931F6ED4138}"/>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7BDE-4F80-8442-4931F6ED413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7BDE-4F80-8442-4931F6ED413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7BDE-4F80-8442-4931F6ED413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7BDE-4F80-8442-4931F6ED413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7BDE-4F80-8442-4931F6ED413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7BDE-4F80-8442-4931F6ED413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7BDE-4F80-8442-4931F6ED413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7BDE-4F80-8442-4931F6ED413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7BDE-4F80-8442-4931F6ED413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7BDE-4F80-8442-4931F6ED413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7BDE-4F80-8442-4931F6ED413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7BDE-4F80-8442-4931F6ED413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7BDE-4F80-8442-4931F6ED413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7BDE-4F80-8442-4931F6ED413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7BDE-4F80-8442-4931F6ED413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7BDE-4F80-8442-4931F6ED413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7BDE-4F80-8442-4931F6ED413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7BDE-4F80-8442-4931F6ED413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7BDE-4F80-8442-4931F6ED413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7BDE-4F80-8442-4931F6ED413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7BDE-4F80-8442-4931F6ED413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7BDE-4F80-8442-4931F6ED413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7BDE-4F80-8442-4931F6ED4138}"/>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100.65566574763727</c:v>
                </c:pt>
                <c:pt idx="2">
                  <c:v>102.54584859333636</c:v>
                </c:pt>
                <c:pt idx="3">
                  <c:v>102.20155549154354</c:v>
                </c:pt>
                <c:pt idx="4">
                  <c:v>102.66107018915545</c:v>
                </c:pt>
                <c:pt idx="5">
                  <c:v>103.49505507317942</c:v>
                </c:pt>
                <c:pt idx="6">
                  <c:v>105.4990878290331</c:v>
                </c:pt>
                <c:pt idx="7">
                  <c:v>105.29470666502066</c:v>
                </c:pt>
                <c:pt idx="8">
                  <c:v>105.43599028846549</c:v>
                </c:pt>
                <c:pt idx="9">
                  <c:v>105.89276161474837</c:v>
                </c:pt>
                <c:pt idx="10">
                  <c:v>107.68692646393151</c:v>
                </c:pt>
                <c:pt idx="11">
                  <c:v>107.28502256422918</c:v>
                </c:pt>
                <c:pt idx="12">
                  <c:v>107.48666035691261</c:v>
                </c:pt>
                <c:pt idx="13">
                  <c:v>107.97223708215024</c:v>
                </c:pt>
                <c:pt idx="14">
                  <c:v>109.58808279494671</c:v>
                </c:pt>
                <c:pt idx="15">
                  <c:v>109.31374566204408</c:v>
                </c:pt>
                <c:pt idx="16">
                  <c:v>109.17657709559276</c:v>
                </c:pt>
                <c:pt idx="17">
                  <c:v>109.57436593830158</c:v>
                </c:pt>
                <c:pt idx="18">
                  <c:v>111.14357433850459</c:v>
                </c:pt>
                <c:pt idx="19">
                  <c:v>110.71286503984747</c:v>
                </c:pt>
                <c:pt idx="20">
                  <c:v>110.00096017996516</c:v>
                </c:pt>
                <c:pt idx="21">
                  <c:v>109.81989767224943</c:v>
                </c:pt>
                <c:pt idx="22">
                  <c:v>111.08733522625955</c:v>
                </c:pt>
                <c:pt idx="23">
                  <c:v>110.4865369052028</c:v>
                </c:pt>
                <c:pt idx="24">
                  <c:v>109.73622484671412</c:v>
                </c:pt>
              </c:numCache>
            </c:numRef>
          </c:val>
          <c:smooth val="0"/>
          <c:extLst>
            <c:ext xmlns:c16="http://schemas.microsoft.com/office/drawing/2014/chart" uri="{C3380CC4-5D6E-409C-BE32-E72D297353CC}">
              <c16:uniqueId val="{00000000-9E0A-40AC-AB48-3ED6FF555A87}"/>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101.8641810918775</c:v>
                </c:pt>
                <c:pt idx="2">
                  <c:v>104.67376830892144</c:v>
                </c:pt>
                <c:pt idx="3">
                  <c:v>103.18242343541944</c:v>
                </c:pt>
                <c:pt idx="4">
                  <c:v>101.14513981358189</c:v>
                </c:pt>
                <c:pt idx="5">
                  <c:v>104.39414114513981</c:v>
                </c:pt>
                <c:pt idx="6">
                  <c:v>106.2583222370173</c:v>
                </c:pt>
                <c:pt idx="7">
                  <c:v>104.74034620505992</c:v>
                </c:pt>
                <c:pt idx="8">
                  <c:v>105.36617842876166</c:v>
                </c:pt>
                <c:pt idx="9">
                  <c:v>106.72436750998668</c:v>
                </c:pt>
                <c:pt idx="10">
                  <c:v>108.64181091877496</c:v>
                </c:pt>
                <c:pt idx="11">
                  <c:v>108.12250332889481</c:v>
                </c:pt>
                <c:pt idx="12">
                  <c:v>106.88415446071903</c:v>
                </c:pt>
                <c:pt idx="13">
                  <c:v>108.06924101198403</c:v>
                </c:pt>
                <c:pt idx="14">
                  <c:v>110.91877496671106</c:v>
                </c:pt>
                <c:pt idx="15">
                  <c:v>110.19973368841545</c:v>
                </c:pt>
                <c:pt idx="16">
                  <c:v>107.97603195739013</c:v>
                </c:pt>
                <c:pt idx="17">
                  <c:v>109.04127829560586</c:v>
                </c:pt>
                <c:pt idx="18">
                  <c:v>111.78428761651131</c:v>
                </c:pt>
                <c:pt idx="19">
                  <c:v>110.67909454061251</c:v>
                </c:pt>
                <c:pt idx="20">
                  <c:v>110.13315579227697</c:v>
                </c:pt>
                <c:pt idx="21">
                  <c:v>110.13315579227697</c:v>
                </c:pt>
                <c:pt idx="22">
                  <c:v>111.02529960053262</c:v>
                </c:pt>
                <c:pt idx="23">
                  <c:v>109.16111850865514</c:v>
                </c:pt>
                <c:pt idx="24">
                  <c:v>103.32889480692411</c:v>
                </c:pt>
              </c:numCache>
            </c:numRef>
          </c:val>
          <c:smooth val="0"/>
          <c:extLst>
            <c:ext xmlns:c16="http://schemas.microsoft.com/office/drawing/2014/chart" uri="{C3380CC4-5D6E-409C-BE32-E72D297353CC}">
              <c16:uniqueId val="{00000001-9E0A-40AC-AB48-3ED6FF555A87}"/>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102.32849972113776</c:v>
                </c:pt>
                <c:pt idx="2">
                  <c:v>101.45008365867261</c:v>
                </c:pt>
                <c:pt idx="3">
                  <c:v>101.46402677077523</c:v>
                </c:pt>
                <c:pt idx="4">
                  <c:v>98.340769659788066</c:v>
                </c:pt>
                <c:pt idx="5">
                  <c:v>101.98689347462353</c:v>
                </c:pt>
                <c:pt idx="6">
                  <c:v>98.298940323480196</c:v>
                </c:pt>
                <c:pt idx="7">
                  <c:v>97.929447852760731</c:v>
                </c:pt>
                <c:pt idx="8">
                  <c:v>96.47936419408812</c:v>
                </c:pt>
                <c:pt idx="9">
                  <c:v>97.67150027886224</c:v>
                </c:pt>
                <c:pt idx="10">
                  <c:v>96.28416062465142</c:v>
                </c:pt>
                <c:pt idx="11">
                  <c:v>96.207473508087006</c:v>
                </c:pt>
                <c:pt idx="12">
                  <c:v>95.119910764082533</c:v>
                </c:pt>
                <c:pt idx="13">
                  <c:v>96.472392638036808</c:v>
                </c:pt>
                <c:pt idx="14">
                  <c:v>95.133853876185157</c:v>
                </c:pt>
                <c:pt idx="15">
                  <c:v>94.980479643056327</c:v>
                </c:pt>
                <c:pt idx="16">
                  <c:v>93.244562186279978</c:v>
                </c:pt>
                <c:pt idx="17">
                  <c:v>94.422755158951475</c:v>
                </c:pt>
                <c:pt idx="18">
                  <c:v>91.912994980479652</c:v>
                </c:pt>
                <c:pt idx="19">
                  <c:v>91.397099832682656</c:v>
                </c:pt>
                <c:pt idx="20">
                  <c:v>91.153095370886788</c:v>
                </c:pt>
                <c:pt idx="21">
                  <c:v>91.933909648633573</c:v>
                </c:pt>
                <c:pt idx="22">
                  <c:v>88.580591187953146</c:v>
                </c:pt>
                <c:pt idx="23">
                  <c:v>88.434188510875629</c:v>
                </c:pt>
                <c:pt idx="24">
                  <c:v>85.178471834913552</c:v>
                </c:pt>
              </c:numCache>
            </c:numRef>
          </c:val>
          <c:smooth val="0"/>
          <c:extLst>
            <c:ext xmlns:c16="http://schemas.microsoft.com/office/drawing/2014/chart" uri="{C3380CC4-5D6E-409C-BE32-E72D297353CC}">
              <c16:uniqueId val="{00000002-9E0A-40AC-AB48-3ED6FF555A87}"/>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9E0A-40AC-AB48-3ED6FF555A87}"/>
                </c:ext>
              </c:extLst>
            </c:dLbl>
            <c:dLbl>
              <c:idx val="1"/>
              <c:delete val="1"/>
              <c:extLst>
                <c:ext xmlns:c15="http://schemas.microsoft.com/office/drawing/2012/chart" uri="{CE6537A1-D6FC-4f65-9D91-7224C49458BB}"/>
                <c:ext xmlns:c16="http://schemas.microsoft.com/office/drawing/2014/chart" uri="{C3380CC4-5D6E-409C-BE32-E72D297353CC}">
                  <c16:uniqueId val="{00000004-9E0A-40AC-AB48-3ED6FF555A87}"/>
                </c:ext>
              </c:extLst>
            </c:dLbl>
            <c:dLbl>
              <c:idx val="2"/>
              <c:delete val="1"/>
              <c:extLst>
                <c:ext xmlns:c15="http://schemas.microsoft.com/office/drawing/2012/chart" uri="{CE6537A1-D6FC-4f65-9D91-7224C49458BB}"/>
                <c:ext xmlns:c16="http://schemas.microsoft.com/office/drawing/2014/chart" uri="{C3380CC4-5D6E-409C-BE32-E72D297353CC}">
                  <c16:uniqueId val="{00000005-9E0A-40AC-AB48-3ED6FF555A87}"/>
                </c:ext>
              </c:extLst>
            </c:dLbl>
            <c:dLbl>
              <c:idx val="3"/>
              <c:delete val="1"/>
              <c:extLst>
                <c:ext xmlns:c15="http://schemas.microsoft.com/office/drawing/2012/chart" uri="{CE6537A1-D6FC-4f65-9D91-7224C49458BB}"/>
                <c:ext xmlns:c16="http://schemas.microsoft.com/office/drawing/2014/chart" uri="{C3380CC4-5D6E-409C-BE32-E72D297353CC}">
                  <c16:uniqueId val="{00000006-9E0A-40AC-AB48-3ED6FF555A87}"/>
                </c:ext>
              </c:extLst>
            </c:dLbl>
            <c:dLbl>
              <c:idx val="4"/>
              <c:delete val="1"/>
              <c:extLst>
                <c:ext xmlns:c15="http://schemas.microsoft.com/office/drawing/2012/chart" uri="{CE6537A1-D6FC-4f65-9D91-7224C49458BB}"/>
                <c:ext xmlns:c16="http://schemas.microsoft.com/office/drawing/2014/chart" uri="{C3380CC4-5D6E-409C-BE32-E72D297353CC}">
                  <c16:uniqueId val="{00000007-9E0A-40AC-AB48-3ED6FF555A87}"/>
                </c:ext>
              </c:extLst>
            </c:dLbl>
            <c:dLbl>
              <c:idx val="5"/>
              <c:delete val="1"/>
              <c:extLst>
                <c:ext xmlns:c15="http://schemas.microsoft.com/office/drawing/2012/chart" uri="{CE6537A1-D6FC-4f65-9D91-7224C49458BB}"/>
                <c:ext xmlns:c16="http://schemas.microsoft.com/office/drawing/2014/chart" uri="{C3380CC4-5D6E-409C-BE32-E72D297353CC}">
                  <c16:uniqueId val="{00000008-9E0A-40AC-AB48-3ED6FF555A87}"/>
                </c:ext>
              </c:extLst>
            </c:dLbl>
            <c:dLbl>
              <c:idx val="6"/>
              <c:delete val="1"/>
              <c:extLst>
                <c:ext xmlns:c15="http://schemas.microsoft.com/office/drawing/2012/chart" uri="{CE6537A1-D6FC-4f65-9D91-7224C49458BB}"/>
                <c:ext xmlns:c16="http://schemas.microsoft.com/office/drawing/2014/chart" uri="{C3380CC4-5D6E-409C-BE32-E72D297353CC}">
                  <c16:uniqueId val="{00000009-9E0A-40AC-AB48-3ED6FF555A87}"/>
                </c:ext>
              </c:extLst>
            </c:dLbl>
            <c:dLbl>
              <c:idx val="7"/>
              <c:delete val="1"/>
              <c:extLst>
                <c:ext xmlns:c15="http://schemas.microsoft.com/office/drawing/2012/chart" uri="{CE6537A1-D6FC-4f65-9D91-7224C49458BB}"/>
                <c:ext xmlns:c16="http://schemas.microsoft.com/office/drawing/2014/chart" uri="{C3380CC4-5D6E-409C-BE32-E72D297353CC}">
                  <c16:uniqueId val="{0000000A-9E0A-40AC-AB48-3ED6FF555A87}"/>
                </c:ext>
              </c:extLst>
            </c:dLbl>
            <c:dLbl>
              <c:idx val="8"/>
              <c:delete val="1"/>
              <c:extLst>
                <c:ext xmlns:c15="http://schemas.microsoft.com/office/drawing/2012/chart" uri="{CE6537A1-D6FC-4f65-9D91-7224C49458BB}"/>
                <c:ext xmlns:c16="http://schemas.microsoft.com/office/drawing/2014/chart" uri="{C3380CC4-5D6E-409C-BE32-E72D297353CC}">
                  <c16:uniqueId val="{0000000B-9E0A-40AC-AB48-3ED6FF555A87}"/>
                </c:ext>
              </c:extLst>
            </c:dLbl>
            <c:dLbl>
              <c:idx val="9"/>
              <c:delete val="1"/>
              <c:extLst>
                <c:ext xmlns:c15="http://schemas.microsoft.com/office/drawing/2012/chart" uri="{CE6537A1-D6FC-4f65-9D91-7224C49458BB}"/>
                <c:ext xmlns:c16="http://schemas.microsoft.com/office/drawing/2014/chart" uri="{C3380CC4-5D6E-409C-BE32-E72D297353CC}">
                  <c16:uniqueId val="{0000000C-9E0A-40AC-AB48-3ED6FF555A87}"/>
                </c:ext>
              </c:extLst>
            </c:dLbl>
            <c:dLbl>
              <c:idx val="10"/>
              <c:delete val="1"/>
              <c:extLst>
                <c:ext xmlns:c15="http://schemas.microsoft.com/office/drawing/2012/chart" uri="{CE6537A1-D6FC-4f65-9D91-7224C49458BB}"/>
                <c:ext xmlns:c16="http://schemas.microsoft.com/office/drawing/2014/chart" uri="{C3380CC4-5D6E-409C-BE32-E72D297353CC}">
                  <c16:uniqueId val="{0000000D-9E0A-40AC-AB48-3ED6FF555A87}"/>
                </c:ext>
              </c:extLst>
            </c:dLbl>
            <c:dLbl>
              <c:idx val="11"/>
              <c:delete val="1"/>
              <c:extLst>
                <c:ext xmlns:c15="http://schemas.microsoft.com/office/drawing/2012/chart" uri="{CE6537A1-D6FC-4f65-9D91-7224C49458BB}"/>
                <c:ext xmlns:c16="http://schemas.microsoft.com/office/drawing/2014/chart" uri="{C3380CC4-5D6E-409C-BE32-E72D297353CC}">
                  <c16:uniqueId val="{0000000E-9E0A-40AC-AB48-3ED6FF555A87}"/>
                </c:ext>
              </c:extLst>
            </c:dLbl>
            <c:dLbl>
              <c:idx val="12"/>
              <c:delete val="1"/>
              <c:extLst>
                <c:ext xmlns:c15="http://schemas.microsoft.com/office/drawing/2012/chart" uri="{CE6537A1-D6FC-4f65-9D91-7224C49458BB}"/>
                <c:ext xmlns:c16="http://schemas.microsoft.com/office/drawing/2014/chart" uri="{C3380CC4-5D6E-409C-BE32-E72D297353CC}">
                  <c16:uniqueId val="{0000000F-9E0A-40AC-AB48-3ED6FF555A87}"/>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E0A-40AC-AB48-3ED6FF555A87}"/>
                </c:ext>
              </c:extLst>
            </c:dLbl>
            <c:dLbl>
              <c:idx val="14"/>
              <c:delete val="1"/>
              <c:extLst>
                <c:ext xmlns:c15="http://schemas.microsoft.com/office/drawing/2012/chart" uri="{CE6537A1-D6FC-4f65-9D91-7224C49458BB}"/>
                <c:ext xmlns:c16="http://schemas.microsoft.com/office/drawing/2014/chart" uri="{C3380CC4-5D6E-409C-BE32-E72D297353CC}">
                  <c16:uniqueId val="{00000011-9E0A-40AC-AB48-3ED6FF555A87}"/>
                </c:ext>
              </c:extLst>
            </c:dLbl>
            <c:dLbl>
              <c:idx val="15"/>
              <c:delete val="1"/>
              <c:extLst>
                <c:ext xmlns:c15="http://schemas.microsoft.com/office/drawing/2012/chart" uri="{CE6537A1-D6FC-4f65-9D91-7224C49458BB}"/>
                <c:ext xmlns:c16="http://schemas.microsoft.com/office/drawing/2014/chart" uri="{C3380CC4-5D6E-409C-BE32-E72D297353CC}">
                  <c16:uniqueId val="{00000012-9E0A-40AC-AB48-3ED6FF555A87}"/>
                </c:ext>
              </c:extLst>
            </c:dLbl>
            <c:dLbl>
              <c:idx val="16"/>
              <c:delete val="1"/>
              <c:extLst>
                <c:ext xmlns:c15="http://schemas.microsoft.com/office/drawing/2012/chart" uri="{CE6537A1-D6FC-4f65-9D91-7224C49458BB}"/>
                <c:ext xmlns:c16="http://schemas.microsoft.com/office/drawing/2014/chart" uri="{C3380CC4-5D6E-409C-BE32-E72D297353CC}">
                  <c16:uniqueId val="{00000013-9E0A-40AC-AB48-3ED6FF555A87}"/>
                </c:ext>
              </c:extLst>
            </c:dLbl>
            <c:dLbl>
              <c:idx val="17"/>
              <c:delete val="1"/>
              <c:extLst>
                <c:ext xmlns:c15="http://schemas.microsoft.com/office/drawing/2012/chart" uri="{CE6537A1-D6FC-4f65-9D91-7224C49458BB}"/>
                <c:ext xmlns:c16="http://schemas.microsoft.com/office/drawing/2014/chart" uri="{C3380CC4-5D6E-409C-BE32-E72D297353CC}">
                  <c16:uniqueId val="{00000014-9E0A-40AC-AB48-3ED6FF555A87}"/>
                </c:ext>
              </c:extLst>
            </c:dLbl>
            <c:dLbl>
              <c:idx val="18"/>
              <c:delete val="1"/>
              <c:extLst>
                <c:ext xmlns:c15="http://schemas.microsoft.com/office/drawing/2012/chart" uri="{CE6537A1-D6FC-4f65-9D91-7224C49458BB}"/>
                <c:ext xmlns:c16="http://schemas.microsoft.com/office/drawing/2014/chart" uri="{C3380CC4-5D6E-409C-BE32-E72D297353CC}">
                  <c16:uniqueId val="{00000015-9E0A-40AC-AB48-3ED6FF555A87}"/>
                </c:ext>
              </c:extLst>
            </c:dLbl>
            <c:dLbl>
              <c:idx val="19"/>
              <c:delete val="1"/>
              <c:extLst>
                <c:ext xmlns:c15="http://schemas.microsoft.com/office/drawing/2012/chart" uri="{CE6537A1-D6FC-4f65-9D91-7224C49458BB}"/>
                <c:ext xmlns:c16="http://schemas.microsoft.com/office/drawing/2014/chart" uri="{C3380CC4-5D6E-409C-BE32-E72D297353CC}">
                  <c16:uniqueId val="{00000016-9E0A-40AC-AB48-3ED6FF555A87}"/>
                </c:ext>
              </c:extLst>
            </c:dLbl>
            <c:dLbl>
              <c:idx val="20"/>
              <c:delete val="1"/>
              <c:extLst>
                <c:ext xmlns:c15="http://schemas.microsoft.com/office/drawing/2012/chart" uri="{CE6537A1-D6FC-4f65-9D91-7224C49458BB}"/>
                <c:ext xmlns:c16="http://schemas.microsoft.com/office/drawing/2014/chart" uri="{C3380CC4-5D6E-409C-BE32-E72D297353CC}">
                  <c16:uniqueId val="{00000017-9E0A-40AC-AB48-3ED6FF555A87}"/>
                </c:ext>
              </c:extLst>
            </c:dLbl>
            <c:dLbl>
              <c:idx val="21"/>
              <c:delete val="1"/>
              <c:extLst>
                <c:ext xmlns:c15="http://schemas.microsoft.com/office/drawing/2012/chart" uri="{CE6537A1-D6FC-4f65-9D91-7224C49458BB}"/>
                <c:ext xmlns:c16="http://schemas.microsoft.com/office/drawing/2014/chart" uri="{C3380CC4-5D6E-409C-BE32-E72D297353CC}">
                  <c16:uniqueId val="{00000018-9E0A-40AC-AB48-3ED6FF555A87}"/>
                </c:ext>
              </c:extLst>
            </c:dLbl>
            <c:dLbl>
              <c:idx val="22"/>
              <c:delete val="1"/>
              <c:extLst>
                <c:ext xmlns:c15="http://schemas.microsoft.com/office/drawing/2012/chart" uri="{CE6537A1-D6FC-4f65-9D91-7224C49458BB}"/>
                <c:ext xmlns:c16="http://schemas.microsoft.com/office/drawing/2014/chart" uri="{C3380CC4-5D6E-409C-BE32-E72D297353CC}">
                  <c16:uniqueId val="{00000019-9E0A-40AC-AB48-3ED6FF555A87}"/>
                </c:ext>
              </c:extLst>
            </c:dLbl>
            <c:dLbl>
              <c:idx val="23"/>
              <c:delete val="1"/>
              <c:extLst>
                <c:ext xmlns:c15="http://schemas.microsoft.com/office/drawing/2012/chart" uri="{CE6537A1-D6FC-4f65-9D91-7224C49458BB}"/>
                <c:ext xmlns:c16="http://schemas.microsoft.com/office/drawing/2014/chart" uri="{C3380CC4-5D6E-409C-BE32-E72D297353CC}">
                  <c16:uniqueId val="{0000001A-9E0A-40AC-AB48-3ED6FF555A87}"/>
                </c:ext>
              </c:extLst>
            </c:dLbl>
            <c:dLbl>
              <c:idx val="24"/>
              <c:delete val="1"/>
              <c:extLst>
                <c:ext xmlns:c15="http://schemas.microsoft.com/office/drawing/2012/chart" uri="{CE6537A1-D6FC-4f65-9D91-7224C49458BB}"/>
                <c:ext xmlns:c16="http://schemas.microsoft.com/office/drawing/2014/chart" uri="{C3380CC4-5D6E-409C-BE32-E72D297353CC}">
                  <c16:uniqueId val="{0000001B-9E0A-40AC-AB48-3ED6FF555A87}"/>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9E0A-40AC-AB48-3ED6FF555A87}"/>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Lörrach (08336)</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80001</v>
      </c>
      <c r="F11" s="238">
        <v>80548</v>
      </c>
      <c r="G11" s="238">
        <v>80986</v>
      </c>
      <c r="H11" s="238">
        <v>80062</v>
      </c>
      <c r="I11" s="265">
        <v>80194</v>
      </c>
      <c r="J11" s="263">
        <v>-193</v>
      </c>
      <c r="K11" s="266">
        <v>-0.24066638401875451</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16.264796690041376</v>
      </c>
      <c r="E13" s="115">
        <v>13012</v>
      </c>
      <c r="F13" s="114">
        <v>13039</v>
      </c>
      <c r="G13" s="114">
        <v>13318</v>
      </c>
      <c r="H13" s="114">
        <v>13439</v>
      </c>
      <c r="I13" s="140">
        <v>13313</v>
      </c>
      <c r="J13" s="115">
        <v>-301</v>
      </c>
      <c r="K13" s="116">
        <v>-2.2609479456170662</v>
      </c>
    </row>
    <row r="14" spans="1:255" ht="14.1" customHeight="1" x14ac:dyDescent="0.2">
      <c r="A14" s="306" t="s">
        <v>230</v>
      </c>
      <c r="B14" s="307"/>
      <c r="C14" s="308"/>
      <c r="D14" s="113">
        <v>61.055486806414919</v>
      </c>
      <c r="E14" s="115">
        <v>48845</v>
      </c>
      <c r="F14" s="114">
        <v>49359</v>
      </c>
      <c r="G14" s="114">
        <v>49634</v>
      </c>
      <c r="H14" s="114">
        <v>48673</v>
      </c>
      <c r="I14" s="140">
        <v>48977</v>
      </c>
      <c r="J14" s="115">
        <v>-132</v>
      </c>
      <c r="K14" s="116">
        <v>-0.2695142617963534</v>
      </c>
    </row>
    <row r="15" spans="1:255" ht="14.1" customHeight="1" x14ac:dyDescent="0.2">
      <c r="A15" s="306" t="s">
        <v>231</v>
      </c>
      <c r="B15" s="307"/>
      <c r="C15" s="308"/>
      <c r="D15" s="113">
        <v>12.08984887688904</v>
      </c>
      <c r="E15" s="115">
        <v>9672</v>
      </c>
      <c r="F15" s="114">
        <v>9715</v>
      </c>
      <c r="G15" s="114">
        <v>9676</v>
      </c>
      <c r="H15" s="114">
        <v>9677</v>
      </c>
      <c r="I15" s="140">
        <v>9650</v>
      </c>
      <c r="J15" s="115">
        <v>22</v>
      </c>
      <c r="K15" s="116">
        <v>0.22797927461139897</v>
      </c>
    </row>
    <row r="16" spans="1:255" ht="14.1" customHeight="1" x14ac:dyDescent="0.2">
      <c r="A16" s="306" t="s">
        <v>232</v>
      </c>
      <c r="B16" s="307"/>
      <c r="C16" s="308"/>
      <c r="D16" s="113">
        <v>10.137373282833964</v>
      </c>
      <c r="E16" s="115">
        <v>8110</v>
      </c>
      <c r="F16" s="114">
        <v>8072</v>
      </c>
      <c r="G16" s="114">
        <v>7991</v>
      </c>
      <c r="H16" s="114">
        <v>7910</v>
      </c>
      <c r="I16" s="140">
        <v>7894</v>
      </c>
      <c r="J16" s="115">
        <v>216</v>
      </c>
      <c r="K16" s="116">
        <v>2.7362553838358248</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0.59624254696816292</v>
      </c>
      <c r="E18" s="115">
        <v>477</v>
      </c>
      <c r="F18" s="114">
        <v>442</v>
      </c>
      <c r="G18" s="114">
        <v>551</v>
      </c>
      <c r="H18" s="114">
        <v>508</v>
      </c>
      <c r="I18" s="140">
        <v>458</v>
      </c>
      <c r="J18" s="115">
        <v>19</v>
      </c>
      <c r="K18" s="116">
        <v>4.1484716157205241</v>
      </c>
    </row>
    <row r="19" spans="1:255" ht="14.1" customHeight="1" x14ac:dyDescent="0.2">
      <c r="A19" s="306" t="s">
        <v>235</v>
      </c>
      <c r="B19" s="307" t="s">
        <v>236</v>
      </c>
      <c r="C19" s="308"/>
      <c r="D19" s="113">
        <v>0.28499643754453069</v>
      </c>
      <c r="E19" s="115">
        <v>228</v>
      </c>
      <c r="F19" s="114">
        <v>183</v>
      </c>
      <c r="G19" s="114">
        <v>282</v>
      </c>
      <c r="H19" s="114">
        <v>247</v>
      </c>
      <c r="I19" s="140">
        <v>201</v>
      </c>
      <c r="J19" s="115">
        <v>27</v>
      </c>
      <c r="K19" s="116">
        <v>13.432835820895523</v>
      </c>
    </row>
    <row r="20" spans="1:255" ht="14.1" customHeight="1" x14ac:dyDescent="0.2">
      <c r="A20" s="306">
        <v>12</v>
      </c>
      <c r="B20" s="307" t="s">
        <v>237</v>
      </c>
      <c r="C20" s="308"/>
      <c r="D20" s="113">
        <v>1.0574867814152322</v>
      </c>
      <c r="E20" s="115">
        <v>846</v>
      </c>
      <c r="F20" s="114">
        <v>822</v>
      </c>
      <c r="G20" s="114">
        <v>880</v>
      </c>
      <c r="H20" s="114">
        <v>897</v>
      </c>
      <c r="I20" s="140">
        <v>832</v>
      </c>
      <c r="J20" s="115">
        <v>14</v>
      </c>
      <c r="K20" s="116">
        <v>1.6826923076923077</v>
      </c>
    </row>
    <row r="21" spans="1:255" ht="14.1" customHeight="1" x14ac:dyDescent="0.2">
      <c r="A21" s="306">
        <v>21</v>
      </c>
      <c r="B21" s="307" t="s">
        <v>238</v>
      </c>
      <c r="C21" s="308"/>
      <c r="D21" s="113">
        <v>0.22874714066074175</v>
      </c>
      <c r="E21" s="115">
        <v>183</v>
      </c>
      <c r="F21" s="114">
        <v>179</v>
      </c>
      <c r="G21" s="114">
        <v>179</v>
      </c>
      <c r="H21" s="114">
        <v>173</v>
      </c>
      <c r="I21" s="140">
        <v>170</v>
      </c>
      <c r="J21" s="115">
        <v>13</v>
      </c>
      <c r="K21" s="116">
        <v>7.6470588235294121</v>
      </c>
    </row>
    <row r="22" spans="1:255" ht="14.1" customHeight="1" x14ac:dyDescent="0.2">
      <c r="A22" s="306">
        <v>22</v>
      </c>
      <c r="B22" s="307" t="s">
        <v>239</v>
      </c>
      <c r="C22" s="308"/>
      <c r="D22" s="113">
        <v>1.4887313908576143</v>
      </c>
      <c r="E22" s="115">
        <v>1191</v>
      </c>
      <c r="F22" s="114">
        <v>1195</v>
      </c>
      <c r="G22" s="114">
        <v>1231</v>
      </c>
      <c r="H22" s="114">
        <v>1262</v>
      </c>
      <c r="I22" s="140">
        <v>1281</v>
      </c>
      <c r="J22" s="115">
        <v>-90</v>
      </c>
      <c r="K22" s="116">
        <v>-7.0257611241217797</v>
      </c>
    </row>
    <row r="23" spans="1:255" ht="14.1" customHeight="1" x14ac:dyDescent="0.2">
      <c r="A23" s="306">
        <v>23</v>
      </c>
      <c r="B23" s="307" t="s">
        <v>240</v>
      </c>
      <c r="C23" s="308"/>
      <c r="D23" s="113">
        <v>0.96748790640116999</v>
      </c>
      <c r="E23" s="115">
        <v>774</v>
      </c>
      <c r="F23" s="114">
        <v>825</v>
      </c>
      <c r="G23" s="114">
        <v>867</v>
      </c>
      <c r="H23" s="114">
        <v>867</v>
      </c>
      <c r="I23" s="140">
        <v>884</v>
      </c>
      <c r="J23" s="115">
        <v>-110</v>
      </c>
      <c r="K23" s="116">
        <v>-12.44343891402715</v>
      </c>
    </row>
    <row r="24" spans="1:255" ht="14.1" customHeight="1" x14ac:dyDescent="0.2">
      <c r="A24" s="306">
        <v>24</v>
      </c>
      <c r="B24" s="307" t="s">
        <v>241</v>
      </c>
      <c r="C24" s="308"/>
      <c r="D24" s="113">
        <v>4.0486993912576095</v>
      </c>
      <c r="E24" s="115">
        <v>3239</v>
      </c>
      <c r="F24" s="114">
        <v>3286</v>
      </c>
      <c r="G24" s="114">
        <v>3339</v>
      </c>
      <c r="H24" s="114">
        <v>3434</v>
      </c>
      <c r="I24" s="140">
        <v>3480</v>
      </c>
      <c r="J24" s="115">
        <v>-241</v>
      </c>
      <c r="K24" s="116">
        <v>-6.9252873563218387</v>
      </c>
    </row>
    <row r="25" spans="1:255" ht="14.1" customHeight="1" x14ac:dyDescent="0.2">
      <c r="A25" s="306">
        <v>25</v>
      </c>
      <c r="B25" s="307" t="s">
        <v>242</v>
      </c>
      <c r="C25" s="308"/>
      <c r="D25" s="113">
        <v>7.2836589542630721</v>
      </c>
      <c r="E25" s="115">
        <v>5827</v>
      </c>
      <c r="F25" s="114">
        <v>5900</v>
      </c>
      <c r="G25" s="114">
        <v>6001</v>
      </c>
      <c r="H25" s="114">
        <v>5777</v>
      </c>
      <c r="I25" s="140">
        <v>5780</v>
      </c>
      <c r="J25" s="115">
        <v>47</v>
      </c>
      <c r="K25" s="116">
        <v>0.81314878892733566</v>
      </c>
    </row>
    <row r="26" spans="1:255" ht="14.1" customHeight="1" x14ac:dyDescent="0.2">
      <c r="A26" s="306">
        <v>26</v>
      </c>
      <c r="B26" s="307" t="s">
        <v>243</v>
      </c>
      <c r="C26" s="308"/>
      <c r="D26" s="113">
        <v>3.8387020162247971</v>
      </c>
      <c r="E26" s="115">
        <v>3071</v>
      </c>
      <c r="F26" s="114">
        <v>3136</v>
      </c>
      <c r="G26" s="114">
        <v>3160</v>
      </c>
      <c r="H26" s="114">
        <v>3050</v>
      </c>
      <c r="I26" s="140">
        <v>3092</v>
      </c>
      <c r="J26" s="115">
        <v>-21</v>
      </c>
      <c r="K26" s="116">
        <v>-0.67917205692108662</v>
      </c>
    </row>
    <row r="27" spans="1:255" ht="14.1" customHeight="1" x14ac:dyDescent="0.2">
      <c r="A27" s="306">
        <v>27</v>
      </c>
      <c r="B27" s="307" t="s">
        <v>244</v>
      </c>
      <c r="C27" s="308"/>
      <c r="D27" s="113">
        <v>4.159948000649992</v>
      </c>
      <c r="E27" s="115">
        <v>3328</v>
      </c>
      <c r="F27" s="114">
        <v>3381</v>
      </c>
      <c r="G27" s="114">
        <v>3375</v>
      </c>
      <c r="H27" s="114">
        <v>3357</v>
      </c>
      <c r="I27" s="140">
        <v>3406</v>
      </c>
      <c r="J27" s="115">
        <v>-78</v>
      </c>
      <c r="K27" s="116">
        <v>-2.2900763358778624</v>
      </c>
    </row>
    <row r="28" spans="1:255" ht="14.1" customHeight="1" x14ac:dyDescent="0.2">
      <c r="A28" s="306">
        <v>28</v>
      </c>
      <c r="B28" s="307" t="s">
        <v>245</v>
      </c>
      <c r="C28" s="308"/>
      <c r="D28" s="113">
        <v>0.45749428132148351</v>
      </c>
      <c r="E28" s="115">
        <v>366</v>
      </c>
      <c r="F28" s="114">
        <v>426</v>
      </c>
      <c r="G28" s="114">
        <v>439</v>
      </c>
      <c r="H28" s="114">
        <v>444</v>
      </c>
      <c r="I28" s="140">
        <v>445</v>
      </c>
      <c r="J28" s="115">
        <v>-79</v>
      </c>
      <c r="K28" s="116">
        <v>-17.752808988764045</v>
      </c>
    </row>
    <row r="29" spans="1:255" ht="14.1" customHeight="1" x14ac:dyDescent="0.2">
      <c r="A29" s="306">
        <v>29</v>
      </c>
      <c r="B29" s="307" t="s">
        <v>246</v>
      </c>
      <c r="C29" s="308"/>
      <c r="D29" s="113">
        <v>2.837464531693354</v>
      </c>
      <c r="E29" s="115">
        <v>2270</v>
      </c>
      <c r="F29" s="114">
        <v>2298</v>
      </c>
      <c r="G29" s="114">
        <v>2340</v>
      </c>
      <c r="H29" s="114">
        <v>2305</v>
      </c>
      <c r="I29" s="140">
        <v>2321</v>
      </c>
      <c r="J29" s="115">
        <v>-51</v>
      </c>
      <c r="K29" s="116">
        <v>-2.1973287376130979</v>
      </c>
    </row>
    <row r="30" spans="1:255" ht="14.1" customHeight="1" x14ac:dyDescent="0.2">
      <c r="A30" s="306" t="s">
        <v>247</v>
      </c>
      <c r="B30" s="307" t="s">
        <v>248</v>
      </c>
      <c r="C30" s="308"/>
      <c r="D30" s="113">
        <v>0.95498806264921687</v>
      </c>
      <c r="E30" s="115">
        <v>764</v>
      </c>
      <c r="F30" s="114">
        <v>748</v>
      </c>
      <c r="G30" s="114">
        <v>751</v>
      </c>
      <c r="H30" s="114">
        <v>743</v>
      </c>
      <c r="I30" s="140">
        <v>740</v>
      </c>
      <c r="J30" s="115">
        <v>24</v>
      </c>
      <c r="K30" s="116">
        <v>3.2432432432432434</v>
      </c>
    </row>
    <row r="31" spans="1:255" ht="14.1" customHeight="1" x14ac:dyDescent="0.2">
      <c r="A31" s="306" t="s">
        <v>249</v>
      </c>
      <c r="B31" s="307" t="s">
        <v>250</v>
      </c>
      <c r="C31" s="308"/>
      <c r="D31" s="113">
        <v>1.838727015912301</v>
      </c>
      <c r="E31" s="115">
        <v>1471</v>
      </c>
      <c r="F31" s="114">
        <v>1515</v>
      </c>
      <c r="G31" s="114">
        <v>1545</v>
      </c>
      <c r="H31" s="114">
        <v>1526</v>
      </c>
      <c r="I31" s="140">
        <v>1545</v>
      </c>
      <c r="J31" s="115">
        <v>-74</v>
      </c>
      <c r="K31" s="116">
        <v>-4.7896440129449838</v>
      </c>
    </row>
    <row r="32" spans="1:255" ht="14.1" customHeight="1" x14ac:dyDescent="0.2">
      <c r="A32" s="306">
        <v>31</v>
      </c>
      <c r="B32" s="307" t="s">
        <v>251</v>
      </c>
      <c r="C32" s="308"/>
      <c r="D32" s="113">
        <v>0.54874314071074115</v>
      </c>
      <c r="E32" s="115">
        <v>439</v>
      </c>
      <c r="F32" s="114">
        <v>436</v>
      </c>
      <c r="G32" s="114">
        <v>430</v>
      </c>
      <c r="H32" s="114">
        <v>417</v>
      </c>
      <c r="I32" s="140">
        <v>407</v>
      </c>
      <c r="J32" s="115">
        <v>32</v>
      </c>
      <c r="K32" s="116">
        <v>7.8624078624078626</v>
      </c>
    </row>
    <row r="33" spans="1:11" ht="14.1" customHeight="1" x14ac:dyDescent="0.2">
      <c r="A33" s="306">
        <v>32</v>
      </c>
      <c r="B33" s="307" t="s">
        <v>252</v>
      </c>
      <c r="C33" s="308"/>
      <c r="D33" s="113">
        <v>1.3399832502093725</v>
      </c>
      <c r="E33" s="115">
        <v>1072</v>
      </c>
      <c r="F33" s="114">
        <v>1067</v>
      </c>
      <c r="G33" s="114">
        <v>1121</v>
      </c>
      <c r="H33" s="114">
        <v>1109</v>
      </c>
      <c r="I33" s="140">
        <v>1108</v>
      </c>
      <c r="J33" s="115">
        <v>-36</v>
      </c>
      <c r="K33" s="116">
        <v>-3.2490974729241877</v>
      </c>
    </row>
    <row r="34" spans="1:11" ht="14.1" customHeight="1" x14ac:dyDescent="0.2">
      <c r="A34" s="306">
        <v>33</v>
      </c>
      <c r="B34" s="307" t="s">
        <v>253</v>
      </c>
      <c r="C34" s="308"/>
      <c r="D34" s="113">
        <v>1.3762327970900363</v>
      </c>
      <c r="E34" s="115">
        <v>1101</v>
      </c>
      <c r="F34" s="114">
        <v>1105</v>
      </c>
      <c r="G34" s="114">
        <v>1134</v>
      </c>
      <c r="H34" s="114">
        <v>1098</v>
      </c>
      <c r="I34" s="140">
        <v>1103</v>
      </c>
      <c r="J34" s="115">
        <v>-2</v>
      </c>
      <c r="K34" s="116">
        <v>-0.18132366273798731</v>
      </c>
    </row>
    <row r="35" spans="1:11" ht="14.1" customHeight="1" x14ac:dyDescent="0.2">
      <c r="A35" s="306">
        <v>34</v>
      </c>
      <c r="B35" s="307" t="s">
        <v>254</v>
      </c>
      <c r="C35" s="308"/>
      <c r="D35" s="113">
        <v>2.1112236097048789</v>
      </c>
      <c r="E35" s="115">
        <v>1689</v>
      </c>
      <c r="F35" s="114">
        <v>1772</v>
      </c>
      <c r="G35" s="114">
        <v>1762</v>
      </c>
      <c r="H35" s="114">
        <v>1745</v>
      </c>
      <c r="I35" s="140">
        <v>1753</v>
      </c>
      <c r="J35" s="115">
        <v>-64</v>
      </c>
      <c r="K35" s="116">
        <v>-3.6508841985168283</v>
      </c>
    </row>
    <row r="36" spans="1:11" ht="14.1" customHeight="1" x14ac:dyDescent="0.2">
      <c r="A36" s="306">
        <v>41</v>
      </c>
      <c r="B36" s="307" t="s">
        <v>255</v>
      </c>
      <c r="C36" s="308"/>
      <c r="D36" s="113">
        <v>2.5424682191472607</v>
      </c>
      <c r="E36" s="115">
        <v>2034</v>
      </c>
      <c r="F36" s="114">
        <v>2054</v>
      </c>
      <c r="G36" s="114">
        <v>2087</v>
      </c>
      <c r="H36" s="114">
        <v>2135</v>
      </c>
      <c r="I36" s="140">
        <v>2154</v>
      </c>
      <c r="J36" s="115">
        <v>-120</v>
      </c>
      <c r="K36" s="116">
        <v>-5.5710306406685239</v>
      </c>
    </row>
    <row r="37" spans="1:11" ht="14.1" customHeight="1" x14ac:dyDescent="0.2">
      <c r="A37" s="306">
        <v>42</v>
      </c>
      <c r="B37" s="307" t="s">
        <v>256</v>
      </c>
      <c r="C37" s="308"/>
      <c r="D37" s="113">
        <v>0.1599980000249997</v>
      </c>
      <c r="E37" s="115">
        <v>128</v>
      </c>
      <c r="F37" s="114">
        <v>129</v>
      </c>
      <c r="G37" s="114">
        <v>128</v>
      </c>
      <c r="H37" s="114">
        <v>145</v>
      </c>
      <c r="I37" s="140">
        <v>122</v>
      </c>
      <c r="J37" s="115">
        <v>6</v>
      </c>
      <c r="K37" s="116">
        <v>4.918032786885246</v>
      </c>
    </row>
    <row r="38" spans="1:11" ht="14.1" customHeight="1" x14ac:dyDescent="0.2">
      <c r="A38" s="306">
        <v>43</v>
      </c>
      <c r="B38" s="307" t="s">
        <v>257</v>
      </c>
      <c r="C38" s="308"/>
      <c r="D38" s="113">
        <v>1.3474831564605443</v>
      </c>
      <c r="E38" s="115">
        <v>1078</v>
      </c>
      <c r="F38" s="114">
        <v>1062</v>
      </c>
      <c r="G38" s="114">
        <v>1039</v>
      </c>
      <c r="H38" s="114">
        <v>1026</v>
      </c>
      <c r="I38" s="140">
        <v>1017</v>
      </c>
      <c r="J38" s="115">
        <v>61</v>
      </c>
      <c r="K38" s="116">
        <v>5.9980334316617503</v>
      </c>
    </row>
    <row r="39" spans="1:11" ht="14.1" customHeight="1" x14ac:dyDescent="0.2">
      <c r="A39" s="306">
        <v>51</v>
      </c>
      <c r="B39" s="307" t="s">
        <v>258</v>
      </c>
      <c r="C39" s="308"/>
      <c r="D39" s="113">
        <v>5.3111836102048722</v>
      </c>
      <c r="E39" s="115">
        <v>4249</v>
      </c>
      <c r="F39" s="114">
        <v>4239</v>
      </c>
      <c r="G39" s="114">
        <v>4230</v>
      </c>
      <c r="H39" s="114">
        <v>4177</v>
      </c>
      <c r="I39" s="140">
        <v>4165</v>
      </c>
      <c r="J39" s="115">
        <v>84</v>
      </c>
      <c r="K39" s="116">
        <v>2.0168067226890756</v>
      </c>
    </row>
    <row r="40" spans="1:11" ht="14.1" customHeight="1" x14ac:dyDescent="0.2">
      <c r="A40" s="306" t="s">
        <v>259</v>
      </c>
      <c r="B40" s="307" t="s">
        <v>260</v>
      </c>
      <c r="C40" s="308"/>
      <c r="D40" s="113">
        <v>4.423694703816202</v>
      </c>
      <c r="E40" s="115">
        <v>3539</v>
      </c>
      <c r="F40" s="114">
        <v>3528</v>
      </c>
      <c r="G40" s="114">
        <v>3521</v>
      </c>
      <c r="H40" s="114">
        <v>3511</v>
      </c>
      <c r="I40" s="140">
        <v>3505</v>
      </c>
      <c r="J40" s="115">
        <v>34</v>
      </c>
      <c r="K40" s="116">
        <v>0.97004279600570609</v>
      </c>
    </row>
    <row r="41" spans="1:11" ht="14.1" customHeight="1" x14ac:dyDescent="0.2">
      <c r="A41" s="306"/>
      <c r="B41" s="307" t="s">
        <v>261</v>
      </c>
      <c r="C41" s="308"/>
      <c r="D41" s="113">
        <v>3.6737040786990161</v>
      </c>
      <c r="E41" s="115">
        <v>2939</v>
      </c>
      <c r="F41" s="114">
        <v>2930</v>
      </c>
      <c r="G41" s="114">
        <v>2947</v>
      </c>
      <c r="H41" s="114">
        <v>2941</v>
      </c>
      <c r="I41" s="140">
        <v>2942</v>
      </c>
      <c r="J41" s="115">
        <v>-3</v>
      </c>
      <c r="K41" s="116">
        <v>-0.10197144799456152</v>
      </c>
    </row>
    <row r="42" spans="1:11" ht="14.1" customHeight="1" x14ac:dyDescent="0.2">
      <c r="A42" s="306">
        <v>52</v>
      </c>
      <c r="B42" s="307" t="s">
        <v>262</v>
      </c>
      <c r="C42" s="308"/>
      <c r="D42" s="113">
        <v>1.9712253596830041</v>
      </c>
      <c r="E42" s="115">
        <v>1577</v>
      </c>
      <c r="F42" s="114">
        <v>1580</v>
      </c>
      <c r="G42" s="114">
        <v>1591</v>
      </c>
      <c r="H42" s="114">
        <v>1547</v>
      </c>
      <c r="I42" s="140">
        <v>1567</v>
      </c>
      <c r="J42" s="115">
        <v>10</v>
      </c>
      <c r="K42" s="116">
        <v>0.63816209317166561</v>
      </c>
    </row>
    <row r="43" spans="1:11" ht="14.1" customHeight="1" x14ac:dyDescent="0.2">
      <c r="A43" s="306" t="s">
        <v>263</v>
      </c>
      <c r="B43" s="307" t="s">
        <v>264</v>
      </c>
      <c r="C43" s="308"/>
      <c r="D43" s="113">
        <v>1.5624804689941376</v>
      </c>
      <c r="E43" s="115">
        <v>1250</v>
      </c>
      <c r="F43" s="114">
        <v>1249</v>
      </c>
      <c r="G43" s="114">
        <v>1265</v>
      </c>
      <c r="H43" s="114">
        <v>1230</v>
      </c>
      <c r="I43" s="140">
        <v>1237</v>
      </c>
      <c r="J43" s="115">
        <v>13</v>
      </c>
      <c r="K43" s="116">
        <v>1.0509296685529508</v>
      </c>
    </row>
    <row r="44" spans="1:11" ht="14.1" customHeight="1" x14ac:dyDescent="0.2">
      <c r="A44" s="306">
        <v>53</v>
      </c>
      <c r="B44" s="307" t="s">
        <v>265</v>
      </c>
      <c r="C44" s="308"/>
      <c r="D44" s="113">
        <v>0.56374295321308487</v>
      </c>
      <c r="E44" s="115">
        <v>451</v>
      </c>
      <c r="F44" s="114">
        <v>466</v>
      </c>
      <c r="G44" s="114">
        <v>453</v>
      </c>
      <c r="H44" s="114">
        <v>457</v>
      </c>
      <c r="I44" s="140">
        <v>446</v>
      </c>
      <c r="J44" s="115">
        <v>5</v>
      </c>
      <c r="K44" s="116">
        <v>1.1210762331838564</v>
      </c>
    </row>
    <row r="45" spans="1:11" ht="14.1" customHeight="1" x14ac:dyDescent="0.2">
      <c r="A45" s="306" t="s">
        <v>266</v>
      </c>
      <c r="B45" s="307" t="s">
        <v>267</v>
      </c>
      <c r="C45" s="308"/>
      <c r="D45" s="113">
        <v>0.51499356258046769</v>
      </c>
      <c r="E45" s="115">
        <v>412</v>
      </c>
      <c r="F45" s="114">
        <v>431</v>
      </c>
      <c r="G45" s="114">
        <v>420</v>
      </c>
      <c r="H45" s="114">
        <v>423</v>
      </c>
      <c r="I45" s="140">
        <v>415</v>
      </c>
      <c r="J45" s="115">
        <v>-3</v>
      </c>
      <c r="K45" s="116">
        <v>-0.72289156626506024</v>
      </c>
    </row>
    <row r="46" spans="1:11" ht="14.1" customHeight="1" x14ac:dyDescent="0.2">
      <c r="A46" s="306">
        <v>54</v>
      </c>
      <c r="B46" s="307" t="s">
        <v>268</v>
      </c>
      <c r="C46" s="308"/>
      <c r="D46" s="113">
        <v>2.2649716878539019</v>
      </c>
      <c r="E46" s="115">
        <v>1812</v>
      </c>
      <c r="F46" s="114">
        <v>1829</v>
      </c>
      <c r="G46" s="114">
        <v>1843</v>
      </c>
      <c r="H46" s="114">
        <v>1839</v>
      </c>
      <c r="I46" s="140">
        <v>1809</v>
      </c>
      <c r="J46" s="115">
        <v>3</v>
      </c>
      <c r="K46" s="116">
        <v>0.16583747927031509</v>
      </c>
    </row>
    <row r="47" spans="1:11" ht="14.1" customHeight="1" x14ac:dyDescent="0.2">
      <c r="A47" s="306">
        <v>61</v>
      </c>
      <c r="B47" s="307" t="s">
        <v>269</v>
      </c>
      <c r="C47" s="308"/>
      <c r="D47" s="113">
        <v>3.2999587505156187</v>
      </c>
      <c r="E47" s="115">
        <v>2640</v>
      </c>
      <c r="F47" s="114">
        <v>2644</v>
      </c>
      <c r="G47" s="114">
        <v>2638</v>
      </c>
      <c r="H47" s="114">
        <v>2611</v>
      </c>
      <c r="I47" s="140">
        <v>2621</v>
      </c>
      <c r="J47" s="115">
        <v>19</v>
      </c>
      <c r="K47" s="116">
        <v>0.72491415490270894</v>
      </c>
    </row>
    <row r="48" spans="1:11" ht="14.1" customHeight="1" x14ac:dyDescent="0.2">
      <c r="A48" s="306">
        <v>62</v>
      </c>
      <c r="B48" s="307" t="s">
        <v>270</v>
      </c>
      <c r="C48" s="308"/>
      <c r="D48" s="113">
        <v>10.354870564117949</v>
      </c>
      <c r="E48" s="115">
        <v>8284</v>
      </c>
      <c r="F48" s="114">
        <v>8338</v>
      </c>
      <c r="G48" s="114">
        <v>8289</v>
      </c>
      <c r="H48" s="114">
        <v>8234</v>
      </c>
      <c r="I48" s="140">
        <v>8314</v>
      </c>
      <c r="J48" s="115">
        <v>-30</v>
      </c>
      <c r="K48" s="116">
        <v>-0.36083714216983404</v>
      </c>
    </row>
    <row r="49" spans="1:11" ht="14.1" customHeight="1" x14ac:dyDescent="0.2">
      <c r="A49" s="306">
        <v>63</v>
      </c>
      <c r="B49" s="307" t="s">
        <v>271</v>
      </c>
      <c r="C49" s="308"/>
      <c r="D49" s="113">
        <v>3.0849614379820252</v>
      </c>
      <c r="E49" s="115">
        <v>2468</v>
      </c>
      <c r="F49" s="114">
        <v>2524</v>
      </c>
      <c r="G49" s="114">
        <v>2571</v>
      </c>
      <c r="H49" s="114">
        <v>2589</v>
      </c>
      <c r="I49" s="140">
        <v>2542</v>
      </c>
      <c r="J49" s="115">
        <v>-74</v>
      </c>
      <c r="K49" s="116">
        <v>-2.9110936270653029</v>
      </c>
    </row>
    <row r="50" spans="1:11" ht="14.1" customHeight="1" x14ac:dyDescent="0.2">
      <c r="A50" s="306" t="s">
        <v>272</v>
      </c>
      <c r="B50" s="307" t="s">
        <v>273</v>
      </c>
      <c r="C50" s="308"/>
      <c r="D50" s="113">
        <v>0.57249284383945198</v>
      </c>
      <c r="E50" s="115">
        <v>458</v>
      </c>
      <c r="F50" s="114">
        <v>475</v>
      </c>
      <c r="G50" s="114">
        <v>473</v>
      </c>
      <c r="H50" s="114">
        <v>464</v>
      </c>
      <c r="I50" s="140">
        <v>462</v>
      </c>
      <c r="J50" s="115">
        <v>-4</v>
      </c>
      <c r="K50" s="116">
        <v>-0.86580086580086579</v>
      </c>
    </row>
    <row r="51" spans="1:11" ht="14.1" customHeight="1" x14ac:dyDescent="0.2">
      <c r="A51" s="306" t="s">
        <v>274</v>
      </c>
      <c r="B51" s="307" t="s">
        <v>275</v>
      </c>
      <c r="C51" s="308"/>
      <c r="D51" s="113">
        <v>2.1512231097111285</v>
      </c>
      <c r="E51" s="115">
        <v>1721</v>
      </c>
      <c r="F51" s="114">
        <v>1753</v>
      </c>
      <c r="G51" s="114">
        <v>1788</v>
      </c>
      <c r="H51" s="114">
        <v>1832</v>
      </c>
      <c r="I51" s="140">
        <v>1791</v>
      </c>
      <c r="J51" s="115">
        <v>-70</v>
      </c>
      <c r="K51" s="116">
        <v>-3.9084310441094359</v>
      </c>
    </row>
    <row r="52" spans="1:11" ht="14.1" customHeight="1" x14ac:dyDescent="0.2">
      <c r="A52" s="306">
        <v>71</v>
      </c>
      <c r="B52" s="307" t="s">
        <v>276</v>
      </c>
      <c r="C52" s="308"/>
      <c r="D52" s="113">
        <v>11.376107798652518</v>
      </c>
      <c r="E52" s="115">
        <v>9101</v>
      </c>
      <c r="F52" s="114">
        <v>9153</v>
      </c>
      <c r="G52" s="114">
        <v>9157</v>
      </c>
      <c r="H52" s="114">
        <v>9024</v>
      </c>
      <c r="I52" s="140">
        <v>9061</v>
      </c>
      <c r="J52" s="115">
        <v>40</v>
      </c>
      <c r="K52" s="116">
        <v>0.4414523783246882</v>
      </c>
    </row>
    <row r="53" spans="1:11" ht="14.1" customHeight="1" x14ac:dyDescent="0.2">
      <c r="A53" s="306" t="s">
        <v>277</v>
      </c>
      <c r="B53" s="307" t="s">
        <v>278</v>
      </c>
      <c r="C53" s="308"/>
      <c r="D53" s="113">
        <v>4.8186897663779202</v>
      </c>
      <c r="E53" s="115">
        <v>3855</v>
      </c>
      <c r="F53" s="114">
        <v>3867</v>
      </c>
      <c r="G53" s="114">
        <v>3853</v>
      </c>
      <c r="H53" s="114">
        <v>3763</v>
      </c>
      <c r="I53" s="140">
        <v>3771</v>
      </c>
      <c r="J53" s="115">
        <v>84</v>
      </c>
      <c r="K53" s="116">
        <v>2.2275258552108195</v>
      </c>
    </row>
    <row r="54" spans="1:11" ht="14.1" customHeight="1" x14ac:dyDescent="0.2">
      <c r="A54" s="306" t="s">
        <v>279</v>
      </c>
      <c r="B54" s="307" t="s">
        <v>280</v>
      </c>
      <c r="C54" s="308"/>
      <c r="D54" s="113">
        <v>5.3399332508343642</v>
      </c>
      <c r="E54" s="115">
        <v>4272</v>
      </c>
      <c r="F54" s="114">
        <v>4307</v>
      </c>
      <c r="G54" s="114">
        <v>4334</v>
      </c>
      <c r="H54" s="114">
        <v>4324</v>
      </c>
      <c r="I54" s="140">
        <v>4340</v>
      </c>
      <c r="J54" s="115">
        <v>-68</v>
      </c>
      <c r="K54" s="116">
        <v>-1.566820276497696</v>
      </c>
    </row>
    <row r="55" spans="1:11" ht="14.1" customHeight="1" x14ac:dyDescent="0.2">
      <c r="A55" s="306">
        <v>72</v>
      </c>
      <c r="B55" s="307" t="s">
        <v>281</v>
      </c>
      <c r="C55" s="308"/>
      <c r="D55" s="113">
        <v>3.2999587505156187</v>
      </c>
      <c r="E55" s="115">
        <v>2640</v>
      </c>
      <c r="F55" s="114">
        <v>2662</v>
      </c>
      <c r="G55" s="114">
        <v>2689</v>
      </c>
      <c r="H55" s="114">
        <v>2656</v>
      </c>
      <c r="I55" s="140">
        <v>2662</v>
      </c>
      <c r="J55" s="115">
        <v>-22</v>
      </c>
      <c r="K55" s="116">
        <v>-0.82644628099173556</v>
      </c>
    </row>
    <row r="56" spans="1:11" ht="14.1" customHeight="1" x14ac:dyDescent="0.2">
      <c r="A56" s="306" t="s">
        <v>282</v>
      </c>
      <c r="B56" s="307" t="s">
        <v>283</v>
      </c>
      <c r="C56" s="308"/>
      <c r="D56" s="113">
        <v>1.7187285158935512</v>
      </c>
      <c r="E56" s="115">
        <v>1375</v>
      </c>
      <c r="F56" s="114">
        <v>1381</v>
      </c>
      <c r="G56" s="114">
        <v>1393</v>
      </c>
      <c r="H56" s="114">
        <v>1365</v>
      </c>
      <c r="I56" s="140">
        <v>1374</v>
      </c>
      <c r="J56" s="115">
        <v>1</v>
      </c>
      <c r="K56" s="116">
        <v>7.2780203784570591E-2</v>
      </c>
    </row>
    <row r="57" spans="1:11" ht="14.1" customHeight="1" x14ac:dyDescent="0.2">
      <c r="A57" s="306" t="s">
        <v>284</v>
      </c>
      <c r="B57" s="307" t="s">
        <v>285</v>
      </c>
      <c r="C57" s="308"/>
      <c r="D57" s="113">
        <v>1.019987250159373</v>
      </c>
      <c r="E57" s="115">
        <v>816</v>
      </c>
      <c r="F57" s="114">
        <v>826</v>
      </c>
      <c r="G57" s="114">
        <v>840</v>
      </c>
      <c r="H57" s="114">
        <v>835</v>
      </c>
      <c r="I57" s="140">
        <v>818</v>
      </c>
      <c r="J57" s="115">
        <v>-2</v>
      </c>
      <c r="K57" s="116">
        <v>-0.24449877750611246</v>
      </c>
    </row>
    <row r="58" spans="1:11" ht="14.1" customHeight="1" x14ac:dyDescent="0.2">
      <c r="A58" s="306">
        <v>73</v>
      </c>
      <c r="B58" s="307" t="s">
        <v>286</v>
      </c>
      <c r="C58" s="308"/>
      <c r="D58" s="113">
        <v>2.9449631879601506</v>
      </c>
      <c r="E58" s="115">
        <v>2356</v>
      </c>
      <c r="F58" s="114">
        <v>2356</v>
      </c>
      <c r="G58" s="114">
        <v>2344</v>
      </c>
      <c r="H58" s="114">
        <v>2310</v>
      </c>
      <c r="I58" s="140">
        <v>2306</v>
      </c>
      <c r="J58" s="115">
        <v>50</v>
      </c>
      <c r="K58" s="116">
        <v>2.1682567215958368</v>
      </c>
    </row>
    <row r="59" spans="1:11" ht="14.1" customHeight="1" x14ac:dyDescent="0.2">
      <c r="A59" s="306" t="s">
        <v>287</v>
      </c>
      <c r="B59" s="307" t="s">
        <v>288</v>
      </c>
      <c r="C59" s="308"/>
      <c r="D59" s="113">
        <v>2.4962187972650343</v>
      </c>
      <c r="E59" s="115">
        <v>1997</v>
      </c>
      <c r="F59" s="114">
        <v>1994</v>
      </c>
      <c r="G59" s="114">
        <v>1984</v>
      </c>
      <c r="H59" s="114">
        <v>1950</v>
      </c>
      <c r="I59" s="140">
        <v>1950</v>
      </c>
      <c r="J59" s="115">
        <v>47</v>
      </c>
      <c r="K59" s="116">
        <v>2.4102564102564101</v>
      </c>
    </row>
    <row r="60" spans="1:11" ht="14.1" customHeight="1" x14ac:dyDescent="0.2">
      <c r="A60" s="306">
        <v>81</v>
      </c>
      <c r="B60" s="307" t="s">
        <v>289</v>
      </c>
      <c r="C60" s="308"/>
      <c r="D60" s="113">
        <v>6.5674179072761589</v>
      </c>
      <c r="E60" s="115">
        <v>5254</v>
      </c>
      <c r="F60" s="114">
        <v>5183</v>
      </c>
      <c r="G60" s="114">
        <v>5165</v>
      </c>
      <c r="H60" s="114">
        <v>5094</v>
      </c>
      <c r="I60" s="140">
        <v>5075</v>
      </c>
      <c r="J60" s="115">
        <v>179</v>
      </c>
      <c r="K60" s="116">
        <v>3.5270935960591134</v>
      </c>
    </row>
    <row r="61" spans="1:11" ht="14.1" customHeight="1" x14ac:dyDescent="0.2">
      <c r="A61" s="306" t="s">
        <v>290</v>
      </c>
      <c r="B61" s="307" t="s">
        <v>291</v>
      </c>
      <c r="C61" s="308"/>
      <c r="D61" s="113">
        <v>2.2274721565980427</v>
      </c>
      <c r="E61" s="115">
        <v>1782</v>
      </c>
      <c r="F61" s="114">
        <v>1779</v>
      </c>
      <c r="G61" s="114">
        <v>1805</v>
      </c>
      <c r="H61" s="114">
        <v>1745</v>
      </c>
      <c r="I61" s="140">
        <v>1748</v>
      </c>
      <c r="J61" s="115">
        <v>34</v>
      </c>
      <c r="K61" s="116">
        <v>1.9450800915331807</v>
      </c>
    </row>
    <row r="62" spans="1:11" ht="14.1" customHeight="1" x14ac:dyDescent="0.2">
      <c r="A62" s="306" t="s">
        <v>292</v>
      </c>
      <c r="B62" s="307" t="s">
        <v>293</v>
      </c>
      <c r="C62" s="308"/>
      <c r="D62" s="113">
        <v>2.1537230784615193</v>
      </c>
      <c r="E62" s="115">
        <v>1723</v>
      </c>
      <c r="F62" s="114">
        <v>1707</v>
      </c>
      <c r="G62" s="114">
        <v>1683</v>
      </c>
      <c r="H62" s="114">
        <v>1679</v>
      </c>
      <c r="I62" s="140">
        <v>1674</v>
      </c>
      <c r="J62" s="115">
        <v>49</v>
      </c>
      <c r="K62" s="116">
        <v>2.9271206690561531</v>
      </c>
    </row>
    <row r="63" spans="1:11" ht="14.1" customHeight="1" x14ac:dyDescent="0.2">
      <c r="A63" s="306"/>
      <c r="B63" s="307" t="s">
        <v>294</v>
      </c>
      <c r="C63" s="308"/>
      <c r="D63" s="113">
        <v>1.7712278596517543</v>
      </c>
      <c r="E63" s="115">
        <v>1417</v>
      </c>
      <c r="F63" s="114">
        <v>1407</v>
      </c>
      <c r="G63" s="114">
        <v>1384</v>
      </c>
      <c r="H63" s="114">
        <v>1391</v>
      </c>
      <c r="I63" s="140">
        <v>1391</v>
      </c>
      <c r="J63" s="115">
        <v>26</v>
      </c>
      <c r="K63" s="116">
        <v>1.8691588785046729</v>
      </c>
    </row>
    <row r="64" spans="1:11" ht="14.1" customHeight="1" x14ac:dyDescent="0.2">
      <c r="A64" s="306" t="s">
        <v>295</v>
      </c>
      <c r="B64" s="307" t="s">
        <v>296</v>
      </c>
      <c r="C64" s="308"/>
      <c r="D64" s="113">
        <v>0.74624067199160016</v>
      </c>
      <c r="E64" s="115">
        <v>597</v>
      </c>
      <c r="F64" s="114">
        <v>562</v>
      </c>
      <c r="G64" s="114">
        <v>554</v>
      </c>
      <c r="H64" s="114">
        <v>559</v>
      </c>
      <c r="I64" s="140">
        <v>546</v>
      </c>
      <c r="J64" s="115">
        <v>51</v>
      </c>
      <c r="K64" s="116">
        <v>9.3406593406593412</v>
      </c>
    </row>
    <row r="65" spans="1:11" ht="14.1" customHeight="1" x14ac:dyDescent="0.2">
      <c r="A65" s="306" t="s">
        <v>297</v>
      </c>
      <c r="B65" s="307" t="s">
        <v>298</v>
      </c>
      <c r="C65" s="308"/>
      <c r="D65" s="113">
        <v>0.62874214072324097</v>
      </c>
      <c r="E65" s="115">
        <v>503</v>
      </c>
      <c r="F65" s="114">
        <v>493</v>
      </c>
      <c r="G65" s="114">
        <v>486</v>
      </c>
      <c r="H65" s="114">
        <v>485</v>
      </c>
      <c r="I65" s="140">
        <v>486</v>
      </c>
      <c r="J65" s="115">
        <v>17</v>
      </c>
      <c r="K65" s="116">
        <v>3.4979423868312756</v>
      </c>
    </row>
    <row r="66" spans="1:11" ht="14.1" customHeight="1" x14ac:dyDescent="0.2">
      <c r="A66" s="306">
        <v>82</v>
      </c>
      <c r="B66" s="307" t="s">
        <v>299</v>
      </c>
      <c r="C66" s="308"/>
      <c r="D66" s="113">
        <v>3.3012087348908139</v>
      </c>
      <c r="E66" s="115">
        <v>2641</v>
      </c>
      <c r="F66" s="114">
        <v>2665</v>
      </c>
      <c r="G66" s="114">
        <v>2637</v>
      </c>
      <c r="H66" s="114">
        <v>2552</v>
      </c>
      <c r="I66" s="140">
        <v>2576</v>
      </c>
      <c r="J66" s="115">
        <v>65</v>
      </c>
      <c r="K66" s="116">
        <v>2.5232919254658386</v>
      </c>
    </row>
    <row r="67" spans="1:11" ht="14.1" customHeight="1" x14ac:dyDescent="0.2">
      <c r="A67" s="306" t="s">
        <v>300</v>
      </c>
      <c r="B67" s="307" t="s">
        <v>301</v>
      </c>
      <c r="C67" s="308"/>
      <c r="D67" s="113">
        <v>1.8499768752890589</v>
      </c>
      <c r="E67" s="115">
        <v>1480</v>
      </c>
      <c r="F67" s="114">
        <v>1481</v>
      </c>
      <c r="G67" s="114">
        <v>1451</v>
      </c>
      <c r="H67" s="114">
        <v>1417</v>
      </c>
      <c r="I67" s="140">
        <v>1446</v>
      </c>
      <c r="J67" s="115">
        <v>34</v>
      </c>
      <c r="K67" s="116">
        <v>2.3513139695712311</v>
      </c>
    </row>
    <row r="68" spans="1:11" ht="14.1" customHeight="1" x14ac:dyDescent="0.2">
      <c r="A68" s="306" t="s">
        <v>302</v>
      </c>
      <c r="B68" s="307" t="s">
        <v>303</v>
      </c>
      <c r="C68" s="308"/>
      <c r="D68" s="113">
        <v>0.77874026574667821</v>
      </c>
      <c r="E68" s="115">
        <v>623</v>
      </c>
      <c r="F68" s="114">
        <v>643</v>
      </c>
      <c r="G68" s="114">
        <v>634</v>
      </c>
      <c r="H68" s="114">
        <v>608</v>
      </c>
      <c r="I68" s="140">
        <v>604</v>
      </c>
      <c r="J68" s="115">
        <v>19</v>
      </c>
      <c r="K68" s="116">
        <v>3.1456953642384105</v>
      </c>
    </row>
    <row r="69" spans="1:11" ht="14.1" customHeight="1" x14ac:dyDescent="0.2">
      <c r="A69" s="306">
        <v>83</v>
      </c>
      <c r="B69" s="307" t="s">
        <v>304</v>
      </c>
      <c r="C69" s="308"/>
      <c r="D69" s="113">
        <v>6.1286733915826055</v>
      </c>
      <c r="E69" s="115">
        <v>4903</v>
      </c>
      <c r="F69" s="114">
        <v>4894</v>
      </c>
      <c r="G69" s="114">
        <v>4838</v>
      </c>
      <c r="H69" s="114">
        <v>4713</v>
      </c>
      <c r="I69" s="140">
        <v>4728</v>
      </c>
      <c r="J69" s="115">
        <v>175</v>
      </c>
      <c r="K69" s="116">
        <v>3.7013536379018612</v>
      </c>
    </row>
    <row r="70" spans="1:11" ht="14.1" customHeight="1" x14ac:dyDescent="0.2">
      <c r="A70" s="306" t="s">
        <v>305</v>
      </c>
      <c r="B70" s="307" t="s">
        <v>306</v>
      </c>
      <c r="C70" s="308"/>
      <c r="D70" s="113">
        <v>5.2899338758265522</v>
      </c>
      <c r="E70" s="115">
        <v>4232</v>
      </c>
      <c r="F70" s="114">
        <v>4229</v>
      </c>
      <c r="G70" s="114">
        <v>4183</v>
      </c>
      <c r="H70" s="114">
        <v>4059</v>
      </c>
      <c r="I70" s="140">
        <v>4069</v>
      </c>
      <c r="J70" s="115">
        <v>163</v>
      </c>
      <c r="K70" s="116">
        <v>4.0058982550995328</v>
      </c>
    </row>
    <row r="71" spans="1:11" ht="14.1" customHeight="1" x14ac:dyDescent="0.2">
      <c r="A71" s="306"/>
      <c r="B71" s="307" t="s">
        <v>307</v>
      </c>
      <c r="C71" s="308"/>
      <c r="D71" s="113">
        <v>3.0437119536005799</v>
      </c>
      <c r="E71" s="115">
        <v>2435</v>
      </c>
      <c r="F71" s="114">
        <v>2418</v>
      </c>
      <c r="G71" s="114">
        <v>2401</v>
      </c>
      <c r="H71" s="114">
        <v>2312</v>
      </c>
      <c r="I71" s="140">
        <v>2326</v>
      </c>
      <c r="J71" s="115">
        <v>109</v>
      </c>
      <c r="K71" s="116">
        <v>4.6861564918314702</v>
      </c>
    </row>
    <row r="72" spans="1:11" ht="14.1" customHeight="1" x14ac:dyDescent="0.2">
      <c r="A72" s="306">
        <v>84</v>
      </c>
      <c r="B72" s="307" t="s">
        <v>308</v>
      </c>
      <c r="C72" s="308"/>
      <c r="D72" s="113">
        <v>1.2074849064386695</v>
      </c>
      <c r="E72" s="115">
        <v>966</v>
      </c>
      <c r="F72" s="114">
        <v>947</v>
      </c>
      <c r="G72" s="114">
        <v>912</v>
      </c>
      <c r="H72" s="114">
        <v>959</v>
      </c>
      <c r="I72" s="140">
        <v>948</v>
      </c>
      <c r="J72" s="115">
        <v>18</v>
      </c>
      <c r="K72" s="116">
        <v>1.8987341772151898</v>
      </c>
    </row>
    <row r="73" spans="1:11" ht="14.1" customHeight="1" x14ac:dyDescent="0.2">
      <c r="A73" s="306" t="s">
        <v>309</v>
      </c>
      <c r="B73" s="307" t="s">
        <v>310</v>
      </c>
      <c r="C73" s="308"/>
      <c r="D73" s="113">
        <v>0.51499356258046769</v>
      </c>
      <c r="E73" s="115">
        <v>412</v>
      </c>
      <c r="F73" s="114">
        <v>400</v>
      </c>
      <c r="G73" s="114">
        <v>382</v>
      </c>
      <c r="H73" s="114">
        <v>409</v>
      </c>
      <c r="I73" s="140">
        <v>402</v>
      </c>
      <c r="J73" s="115">
        <v>10</v>
      </c>
      <c r="K73" s="116">
        <v>2.4875621890547261</v>
      </c>
    </row>
    <row r="74" spans="1:11" ht="14.1" customHeight="1" x14ac:dyDescent="0.2">
      <c r="A74" s="306" t="s">
        <v>311</v>
      </c>
      <c r="B74" s="307" t="s">
        <v>312</v>
      </c>
      <c r="C74" s="308"/>
      <c r="D74" s="113">
        <v>0.2124973437832027</v>
      </c>
      <c r="E74" s="115">
        <v>170</v>
      </c>
      <c r="F74" s="114">
        <v>169</v>
      </c>
      <c r="G74" s="114">
        <v>165</v>
      </c>
      <c r="H74" s="114">
        <v>162</v>
      </c>
      <c r="I74" s="140">
        <v>162</v>
      </c>
      <c r="J74" s="115">
        <v>8</v>
      </c>
      <c r="K74" s="116">
        <v>4.9382716049382713</v>
      </c>
    </row>
    <row r="75" spans="1:11" ht="14.1" customHeight="1" x14ac:dyDescent="0.2">
      <c r="A75" s="306" t="s">
        <v>313</v>
      </c>
      <c r="B75" s="307" t="s">
        <v>314</v>
      </c>
      <c r="C75" s="308"/>
      <c r="D75" s="113">
        <v>8.7498906263671711E-2</v>
      </c>
      <c r="E75" s="115">
        <v>70</v>
      </c>
      <c r="F75" s="114">
        <v>69</v>
      </c>
      <c r="G75" s="114">
        <v>64</v>
      </c>
      <c r="H75" s="114">
        <v>83</v>
      </c>
      <c r="I75" s="140">
        <v>80</v>
      </c>
      <c r="J75" s="115">
        <v>-10</v>
      </c>
      <c r="K75" s="116">
        <v>-12.5</v>
      </c>
    </row>
    <row r="76" spans="1:11" ht="14.1" customHeight="1" x14ac:dyDescent="0.2">
      <c r="A76" s="306">
        <v>91</v>
      </c>
      <c r="B76" s="307" t="s">
        <v>315</v>
      </c>
      <c r="C76" s="308"/>
      <c r="D76" s="113">
        <v>0.13499831252109348</v>
      </c>
      <c r="E76" s="115">
        <v>108</v>
      </c>
      <c r="F76" s="114">
        <v>109</v>
      </c>
      <c r="G76" s="114">
        <v>109</v>
      </c>
      <c r="H76" s="114">
        <v>95</v>
      </c>
      <c r="I76" s="140">
        <v>95</v>
      </c>
      <c r="J76" s="115">
        <v>13</v>
      </c>
      <c r="K76" s="116">
        <v>13.684210526315789</v>
      </c>
    </row>
    <row r="77" spans="1:11" ht="14.1" customHeight="1" x14ac:dyDescent="0.2">
      <c r="A77" s="306">
        <v>92</v>
      </c>
      <c r="B77" s="307" t="s">
        <v>316</v>
      </c>
      <c r="C77" s="308"/>
      <c r="D77" s="113">
        <v>1.0099873751578106</v>
      </c>
      <c r="E77" s="115">
        <v>808</v>
      </c>
      <c r="F77" s="114">
        <v>810</v>
      </c>
      <c r="G77" s="114">
        <v>821</v>
      </c>
      <c r="H77" s="114">
        <v>829</v>
      </c>
      <c r="I77" s="140">
        <v>838</v>
      </c>
      <c r="J77" s="115">
        <v>-30</v>
      </c>
      <c r="K77" s="116">
        <v>-3.5799522673031028</v>
      </c>
    </row>
    <row r="78" spans="1:11" ht="14.1" customHeight="1" x14ac:dyDescent="0.2">
      <c r="A78" s="306">
        <v>93</v>
      </c>
      <c r="B78" s="307" t="s">
        <v>317</v>
      </c>
      <c r="C78" s="308"/>
      <c r="D78" s="113">
        <v>0.22249721878476519</v>
      </c>
      <c r="E78" s="115">
        <v>178</v>
      </c>
      <c r="F78" s="114">
        <v>180</v>
      </c>
      <c r="G78" s="114">
        <v>179</v>
      </c>
      <c r="H78" s="114">
        <v>177</v>
      </c>
      <c r="I78" s="140">
        <v>179</v>
      </c>
      <c r="J78" s="115">
        <v>-1</v>
      </c>
      <c r="K78" s="116">
        <v>-0.55865921787709494</v>
      </c>
    </row>
    <row r="79" spans="1:11" ht="14.1" customHeight="1" x14ac:dyDescent="0.2">
      <c r="A79" s="306">
        <v>94</v>
      </c>
      <c r="B79" s="307" t="s">
        <v>318</v>
      </c>
      <c r="C79" s="308"/>
      <c r="D79" s="113" t="s">
        <v>513</v>
      </c>
      <c r="E79" s="115" t="s">
        <v>513</v>
      </c>
      <c r="F79" s="114" t="s">
        <v>513</v>
      </c>
      <c r="G79" s="114" t="s">
        <v>513</v>
      </c>
      <c r="H79" s="114" t="s">
        <v>513</v>
      </c>
      <c r="I79" s="140" t="s">
        <v>513</v>
      </c>
      <c r="J79" s="115" t="s">
        <v>513</v>
      </c>
      <c r="K79" s="116" t="s">
        <v>513</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224</v>
      </c>
      <c r="C81" s="312"/>
      <c r="D81" s="125">
        <v>0.45249434382070225</v>
      </c>
      <c r="E81" s="143">
        <v>362</v>
      </c>
      <c r="F81" s="144">
        <v>363</v>
      </c>
      <c r="G81" s="144">
        <v>367</v>
      </c>
      <c r="H81" s="144">
        <v>363</v>
      </c>
      <c r="I81" s="145">
        <v>360</v>
      </c>
      <c r="J81" s="143">
        <v>2</v>
      </c>
      <c r="K81" s="146">
        <v>0.55555555555555558</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19978</v>
      </c>
      <c r="E12" s="114">
        <v>20883</v>
      </c>
      <c r="F12" s="114">
        <v>21044</v>
      </c>
      <c r="G12" s="114">
        <v>21458</v>
      </c>
      <c r="H12" s="140">
        <v>21346</v>
      </c>
      <c r="I12" s="115">
        <v>-1368</v>
      </c>
      <c r="J12" s="116">
        <v>-6.4086948374402697</v>
      </c>
      <c r="K12"/>
      <c r="L12"/>
      <c r="M12"/>
      <c r="N12"/>
      <c r="O12"/>
      <c r="P12"/>
    </row>
    <row r="13" spans="1:16" s="110" customFormat="1" ht="14.45" customHeight="1" x14ac:dyDescent="0.2">
      <c r="A13" s="120" t="s">
        <v>105</v>
      </c>
      <c r="B13" s="119" t="s">
        <v>106</v>
      </c>
      <c r="C13" s="113">
        <v>37.701471618780658</v>
      </c>
      <c r="D13" s="115">
        <v>7532</v>
      </c>
      <c r="E13" s="114">
        <v>7804</v>
      </c>
      <c r="F13" s="114">
        <v>7899</v>
      </c>
      <c r="G13" s="114">
        <v>8053</v>
      </c>
      <c r="H13" s="140">
        <v>7983</v>
      </c>
      <c r="I13" s="115">
        <v>-451</v>
      </c>
      <c r="J13" s="116">
        <v>-5.6495051985469118</v>
      </c>
      <c r="K13"/>
      <c r="L13"/>
      <c r="M13"/>
      <c r="N13"/>
      <c r="O13"/>
      <c r="P13"/>
    </row>
    <row r="14" spans="1:16" s="110" customFormat="1" ht="14.45" customHeight="1" x14ac:dyDescent="0.2">
      <c r="A14" s="120"/>
      <c r="B14" s="119" t="s">
        <v>107</v>
      </c>
      <c r="C14" s="113">
        <v>62.298528381219342</v>
      </c>
      <c r="D14" s="115">
        <v>12446</v>
      </c>
      <c r="E14" s="114">
        <v>13079</v>
      </c>
      <c r="F14" s="114">
        <v>13145</v>
      </c>
      <c r="G14" s="114">
        <v>13405</v>
      </c>
      <c r="H14" s="140">
        <v>13363</v>
      </c>
      <c r="I14" s="115">
        <v>-917</v>
      </c>
      <c r="J14" s="116">
        <v>-6.8622315348349918</v>
      </c>
      <c r="K14"/>
      <c r="L14"/>
      <c r="M14"/>
      <c r="N14"/>
      <c r="O14"/>
      <c r="P14"/>
    </row>
    <row r="15" spans="1:16" s="110" customFormat="1" ht="14.45" customHeight="1" x14ac:dyDescent="0.2">
      <c r="A15" s="118" t="s">
        <v>105</v>
      </c>
      <c r="B15" s="121" t="s">
        <v>108</v>
      </c>
      <c r="C15" s="113">
        <v>17.614375813394734</v>
      </c>
      <c r="D15" s="115">
        <v>3519</v>
      </c>
      <c r="E15" s="114">
        <v>3750</v>
      </c>
      <c r="F15" s="114">
        <v>3774</v>
      </c>
      <c r="G15" s="114">
        <v>3927</v>
      </c>
      <c r="H15" s="140">
        <v>3897</v>
      </c>
      <c r="I15" s="115">
        <v>-378</v>
      </c>
      <c r="J15" s="116">
        <v>-9.699769053117782</v>
      </c>
      <c r="K15"/>
      <c r="L15"/>
      <c r="M15"/>
      <c r="N15"/>
      <c r="O15"/>
      <c r="P15"/>
    </row>
    <row r="16" spans="1:16" s="110" customFormat="1" ht="14.45" customHeight="1" x14ac:dyDescent="0.2">
      <c r="A16" s="118"/>
      <c r="B16" s="121" t="s">
        <v>109</v>
      </c>
      <c r="C16" s="113">
        <v>46.350986084693162</v>
      </c>
      <c r="D16" s="115">
        <v>9260</v>
      </c>
      <c r="E16" s="114">
        <v>9754</v>
      </c>
      <c r="F16" s="114">
        <v>9896</v>
      </c>
      <c r="G16" s="114">
        <v>10107</v>
      </c>
      <c r="H16" s="140">
        <v>10058</v>
      </c>
      <c r="I16" s="115">
        <v>-798</v>
      </c>
      <c r="J16" s="116">
        <v>-7.9339828991847288</v>
      </c>
      <c r="K16"/>
      <c r="L16"/>
      <c r="M16"/>
      <c r="N16"/>
      <c r="O16"/>
      <c r="P16"/>
    </row>
    <row r="17" spans="1:16" s="110" customFormat="1" ht="14.45" customHeight="1" x14ac:dyDescent="0.2">
      <c r="A17" s="118"/>
      <c r="B17" s="121" t="s">
        <v>110</v>
      </c>
      <c r="C17" s="113">
        <v>19.166082690960057</v>
      </c>
      <c r="D17" s="115">
        <v>3829</v>
      </c>
      <c r="E17" s="114">
        <v>3953</v>
      </c>
      <c r="F17" s="114">
        <v>3991</v>
      </c>
      <c r="G17" s="114">
        <v>4023</v>
      </c>
      <c r="H17" s="140">
        <v>4028</v>
      </c>
      <c r="I17" s="115">
        <v>-199</v>
      </c>
      <c r="J17" s="116">
        <v>-4.9404170804369416</v>
      </c>
      <c r="K17"/>
      <c r="L17"/>
      <c r="M17"/>
      <c r="N17"/>
      <c r="O17"/>
      <c r="P17"/>
    </row>
    <row r="18" spans="1:16" s="110" customFormat="1" ht="14.45" customHeight="1" x14ac:dyDescent="0.2">
      <c r="A18" s="120"/>
      <c r="B18" s="121" t="s">
        <v>111</v>
      </c>
      <c r="C18" s="113">
        <v>16.868555410952048</v>
      </c>
      <c r="D18" s="115">
        <v>3370</v>
      </c>
      <c r="E18" s="114">
        <v>3426</v>
      </c>
      <c r="F18" s="114">
        <v>3383</v>
      </c>
      <c r="G18" s="114">
        <v>3401</v>
      </c>
      <c r="H18" s="140">
        <v>3363</v>
      </c>
      <c r="I18" s="115">
        <v>7</v>
      </c>
      <c r="J18" s="116">
        <v>0.20814748736247399</v>
      </c>
      <c r="K18"/>
      <c r="L18"/>
      <c r="M18"/>
      <c r="N18"/>
      <c r="O18"/>
      <c r="P18"/>
    </row>
    <row r="19" spans="1:16" s="110" customFormat="1" ht="14.45" customHeight="1" x14ac:dyDescent="0.2">
      <c r="A19" s="120"/>
      <c r="B19" s="121" t="s">
        <v>112</v>
      </c>
      <c r="C19" s="113">
        <v>1.6968665532085294</v>
      </c>
      <c r="D19" s="115">
        <v>339</v>
      </c>
      <c r="E19" s="114">
        <v>328</v>
      </c>
      <c r="F19" s="114">
        <v>329</v>
      </c>
      <c r="G19" s="114">
        <v>295</v>
      </c>
      <c r="H19" s="140">
        <v>294</v>
      </c>
      <c r="I19" s="115">
        <v>45</v>
      </c>
      <c r="J19" s="116">
        <v>15.306122448979592</v>
      </c>
      <c r="K19"/>
      <c r="L19"/>
      <c r="M19"/>
      <c r="N19"/>
      <c r="O19"/>
      <c r="P19"/>
    </row>
    <row r="20" spans="1:16" s="110" customFormat="1" ht="14.45" customHeight="1" x14ac:dyDescent="0.2">
      <c r="A20" s="120" t="s">
        <v>113</v>
      </c>
      <c r="B20" s="119" t="s">
        <v>116</v>
      </c>
      <c r="C20" s="113">
        <v>82.69096005606167</v>
      </c>
      <c r="D20" s="115">
        <v>16520</v>
      </c>
      <c r="E20" s="114">
        <v>17217</v>
      </c>
      <c r="F20" s="114">
        <v>17327</v>
      </c>
      <c r="G20" s="114">
        <v>17661</v>
      </c>
      <c r="H20" s="140">
        <v>17588</v>
      </c>
      <c r="I20" s="115">
        <v>-1068</v>
      </c>
      <c r="J20" s="116">
        <v>-6.0723220377530138</v>
      </c>
      <c r="K20"/>
      <c r="L20"/>
      <c r="M20"/>
      <c r="N20"/>
      <c r="O20"/>
      <c r="P20"/>
    </row>
    <row r="21" spans="1:16" s="110" customFormat="1" ht="14.45" customHeight="1" x14ac:dyDescent="0.2">
      <c r="A21" s="123"/>
      <c r="B21" s="124" t="s">
        <v>117</v>
      </c>
      <c r="C21" s="125">
        <v>17.138852738011813</v>
      </c>
      <c r="D21" s="143">
        <v>3424</v>
      </c>
      <c r="E21" s="144">
        <v>3629</v>
      </c>
      <c r="F21" s="144">
        <v>3685</v>
      </c>
      <c r="G21" s="144">
        <v>3765</v>
      </c>
      <c r="H21" s="145">
        <v>3727</v>
      </c>
      <c r="I21" s="143">
        <v>-303</v>
      </c>
      <c r="J21" s="146">
        <v>-8.1298631607190774</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1140611</v>
      </c>
      <c r="E23" s="114">
        <v>1184384</v>
      </c>
      <c r="F23" s="114">
        <v>1183074</v>
      </c>
      <c r="G23" s="114">
        <v>1195441</v>
      </c>
      <c r="H23" s="140">
        <v>1172233</v>
      </c>
      <c r="I23" s="115">
        <v>-31622</v>
      </c>
      <c r="J23" s="116">
        <v>-2.6975865719528453</v>
      </c>
      <c r="K23"/>
      <c r="L23"/>
      <c r="M23"/>
      <c r="N23"/>
      <c r="O23"/>
      <c r="P23"/>
    </row>
    <row r="24" spans="1:16" s="110" customFormat="1" ht="14.45" customHeight="1" x14ac:dyDescent="0.2">
      <c r="A24" s="120" t="s">
        <v>105</v>
      </c>
      <c r="B24" s="119" t="s">
        <v>106</v>
      </c>
      <c r="C24" s="113">
        <v>41.325482570306619</v>
      </c>
      <c r="D24" s="115">
        <v>471363</v>
      </c>
      <c r="E24" s="114">
        <v>486739</v>
      </c>
      <c r="F24" s="114">
        <v>485918</v>
      </c>
      <c r="G24" s="114">
        <v>489287</v>
      </c>
      <c r="H24" s="140">
        <v>477942</v>
      </c>
      <c r="I24" s="115">
        <v>-6579</v>
      </c>
      <c r="J24" s="116">
        <v>-1.3765268589075661</v>
      </c>
      <c r="K24"/>
      <c r="L24"/>
      <c r="M24"/>
      <c r="N24"/>
      <c r="O24"/>
      <c r="P24"/>
    </row>
    <row r="25" spans="1:16" s="110" customFormat="1" ht="14.45" customHeight="1" x14ac:dyDescent="0.2">
      <c r="A25" s="120"/>
      <c r="B25" s="119" t="s">
        <v>107</v>
      </c>
      <c r="C25" s="113">
        <v>58.674517429693381</v>
      </c>
      <c r="D25" s="115">
        <v>669248</v>
      </c>
      <c r="E25" s="114">
        <v>697645</v>
      </c>
      <c r="F25" s="114">
        <v>697156</v>
      </c>
      <c r="G25" s="114">
        <v>706154</v>
      </c>
      <c r="H25" s="140">
        <v>694291</v>
      </c>
      <c r="I25" s="115">
        <v>-25043</v>
      </c>
      <c r="J25" s="116">
        <v>-3.606989000289504</v>
      </c>
      <c r="K25"/>
      <c r="L25"/>
      <c r="M25"/>
      <c r="N25"/>
      <c r="O25"/>
      <c r="P25"/>
    </row>
    <row r="26" spans="1:16" s="110" customFormat="1" ht="14.45" customHeight="1" x14ac:dyDescent="0.2">
      <c r="A26" s="118" t="s">
        <v>105</v>
      </c>
      <c r="B26" s="121" t="s">
        <v>108</v>
      </c>
      <c r="C26" s="113">
        <v>17.730321731072205</v>
      </c>
      <c r="D26" s="115">
        <v>202234</v>
      </c>
      <c r="E26" s="114">
        <v>215418</v>
      </c>
      <c r="F26" s="114">
        <v>212897</v>
      </c>
      <c r="G26" s="114">
        <v>222856</v>
      </c>
      <c r="H26" s="140">
        <v>210460</v>
      </c>
      <c r="I26" s="115">
        <v>-8226</v>
      </c>
      <c r="J26" s="116">
        <v>-3.9085812030789699</v>
      </c>
      <c r="K26"/>
      <c r="L26"/>
      <c r="M26"/>
      <c r="N26"/>
      <c r="O26"/>
      <c r="P26"/>
    </row>
    <row r="27" spans="1:16" s="110" customFormat="1" ht="14.45" customHeight="1" x14ac:dyDescent="0.2">
      <c r="A27" s="118"/>
      <c r="B27" s="121" t="s">
        <v>109</v>
      </c>
      <c r="C27" s="113">
        <v>50.175476126391906</v>
      </c>
      <c r="D27" s="115">
        <v>572307</v>
      </c>
      <c r="E27" s="114">
        <v>595991</v>
      </c>
      <c r="F27" s="114">
        <v>597468</v>
      </c>
      <c r="G27" s="114">
        <v>601630</v>
      </c>
      <c r="H27" s="140">
        <v>596367</v>
      </c>
      <c r="I27" s="115">
        <v>-24060</v>
      </c>
      <c r="J27" s="116">
        <v>-4.0344284643516488</v>
      </c>
      <c r="K27"/>
      <c r="L27"/>
      <c r="M27"/>
      <c r="N27"/>
      <c r="O27"/>
      <c r="P27"/>
    </row>
    <row r="28" spans="1:16" s="110" customFormat="1" ht="14.45" customHeight="1" x14ac:dyDescent="0.2">
      <c r="A28" s="118"/>
      <c r="B28" s="121" t="s">
        <v>110</v>
      </c>
      <c r="C28" s="113">
        <v>17.243652744011762</v>
      </c>
      <c r="D28" s="115">
        <v>196683</v>
      </c>
      <c r="E28" s="114">
        <v>200388</v>
      </c>
      <c r="F28" s="114">
        <v>200726</v>
      </c>
      <c r="G28" s="114">
        <v>200277</v>
      </c>
      <c r="H28" s="140">
        <v>198008</v>
      </c>
      <c r="I28" s="115">
        <v>-1325</v>
      </c>
      <c r="J28" s="116">
        <v>-0.66916488222698067</v>
      </c>
      <c r="K28"/>
      <c r="L28"/>
      <c r="M28"/>
      <c r="N28"/>
      <c r="O28"/>
      <c r="P28"/>
    </row>
    <row r="29" spans="1:16" s="110" customFormat="1" ht="14.45" customHeight="1" x14ac:dyDescent="0.2">
      <c r="A29" s="118"/>
      <c r="B29" s="121" t="s">
        <v>111</v>
      </c>
      <c r="C29" s="113">
        <v>14.850111036979303</v>
      </c>
      <c r="D29" s="115">
        <v>169382</v>
      </c>
      <c r="E29" s="114">
        <v>172584</v>
      </c>
      <c r="F29" s="114">
        <v>171980</v>
      </c>
      <c r="G29" s="114">
        <v>170674</v>
      </c>
      <c r="H29" s="140">
        <v>167393</v>
      </c>
      <c r="I29" s="115">
        <v>1989</v>
      </c>
      <c r="J29" s="116">
        <v>1.1882217297019588</v>
      </c>
      <c r="K29"/>
      <c r="L29"/>
      <c r="M29"/>
      <c r="N29"/>
      <c r="O29"/>
      <c r="P29"/>
    </row>
    <row r="30" spans="1:16" s="110" customFormat="1" ht="14.45" customHeight="1" x14ac:dyDescent="0.2">
      <c r="A30" s="120"/>
      <c r="B30" s="121" t="s">
        <v>112</v>
      </c>
      <c r="C30" s="113">
        <v>1.3398958979003359</v>
      </c>
      <c r="D30" s="115">
        <v>15283</v>
      </c>
      <c r="E30" s="114">
        <v>15543</v>
      </c>
      <c r="F30" s="114">
        <v>16133</v>
      </c>
      <c r="G30" s="114">
        <v>14330</v>
      </c>
      <c r="H30" s="140">
        <v>13906</v>
      </c>
      <c r="I30" s="115">
        <v>1377</v>
      </c>
      <c r="J30" s="116">
        <v>9.9022004889975559</v>
      </c>
      <c r="K30"/>
      <c r="L30"/>
      <c r="M30"/>
      <c r="N30"/>
      <c r="O30"/>
      <c r="P30"/>
    </row>
    <row r="31" spans="1:16" s="110" customFormat="1" ht="14.45" customHeight="1" x14ac:dyDescent="0.2">
      <c r="A31" s="120" t="s">
        <v>113</v>
      </c>
      <c r="B31" s="119" t="s">
        <v>116</v>
      </c>
      <c r="C31" s="113">
        <v>82.441691339115621</v>
      </c>
      <c r="D31" s="115">
        <v>940339</v>
      </c>
      <c r="E31" s="114">
        <v>976573</v>
      </c>
      <c r="F31" s="114">
        <v>977142</v>
      </c>
      <c r="G31" s="114">
        <v>988828</v>
      </c>
      <c r="H31" s="140">
        <v>970966</v>
      </c>
      <c r="I31" s="115">
        <v>-30627</v>
      </c>
      <c r="J31" s="116">
        <v>-3.1542814063520246</v>
      </c>
      <c r="K31"/>
      <c r="L31"/>
      <c r="M31"/>
      <c r="N31"/>
      <c r="O31"/>
      <c r="P31"/>
    </row>
    <row r="32" spans="1:16" s="110" customFormat="1" ht="14.45" customHeight="1" x14ac:dyDescent="0.2">
      <c r="A32" s="123"/>
      <c r="B32" s="124" t="s">
        <v>117</v>
      </c>
      <c r="C32" s="125">
        <v>17.374284484368467</v>
      </c>
      <c r="D32" s="143">
        <v>198173</v>
      </c>
      <c r="E32" s="144">
        <v>205661</v>
      </c>
      <c r="F32" s="144">
        <v>203889</v>
      </c>
      <c r="G32" s="144">
        <v>204504</v>
      </c>
      <c r="H32" s="145">
        <v>199267</v>
      </c>
      <c r="I32" s="143">
        <v>-1094</v>
      </c>
      <c r="J32" s="146">
        <v>-0.54901212945445055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21176</v>
      </c>
      <c r="E56" s="114">
        <v>21985</v>
      </c>
      <c r="F56" s="114">
        <v>22056</v>
      </c>
      <c r="G56" s="114">
        <v>22427</v>
      </c>
      <c r="H56" s="140">
        <v>22153</v>
      </c>
      <c r="I56" s="115">
        <v>-977</v>
      </c>
      <c r="J56" s="116">
        <v>-4.41023789103056</v>
      </c>
      <c r="K56"/>
      <c r="L56"/>
      <c r="M56"/>
      <c r="N56"/>
      <c r="O56"/>
      <c r="P56"/>
    </row>
    <row r="57" spans="1:16" s="110" customFormat="1" ht="14.45" customHeight="1" x14ac:dyDescent="0.2">
      <c r="A57" s="120" t="s">
        <v>105</v>
      </c>
      <c r="B57" s="119" t="s">
        <v>106</v>
      </c>
      <c r="C57" s="113">
        <v>39.8942198715527</v>
      </c>
      <c r="D57" s="115">
        <v>8448</v>
      </c>
      <c r="E57" s="114">
        <v>8687</v>
      </c>
      <c r="F57" s="114">
        <v>8747</v>
      </c>
      <c r="G57" s="114">
        <v>8937</v>
      </c>
      <c r="H57" s="140">
        <v>8820</v>
      </c>
      <c r="I57" s="115">
        <v>-372</v>
      </c>
      <c r="J57" s="116">
        <v>-4.2176870748299322</v>
      </c>
    </row>
    <row r="58" spans="1:16" s="110" customFormat="1" ht="14.45" customHeight="1" x14ac:dyDescent="0.2">
      <c r="A58" s="120"/>
      <c r="B58" s="119" t="s">
        <v>107</v>
      </c>
      <c r="C58" s="113">
        <v>60.1057801284473</v>
      </c>
      <c r="D58" s="115">
        <v>12728</v>
      </c>
      <c r="E58" s="114">
        <v>13298</v>
      </c>
      <c r="F58" s="114">
        <v>13309</v>
      </c>
      <c r="G58" s="114">
        <v>13490</v>
      </c>
      <c r="H58" s="140">
        <v>13333</v>
      </c>
      <c r="I58" s="115">
        <v>-605</v>
      </c>
      <c r="J58" s="116">
        <v>-4.537613440336008</v>
      </c>
    </row>
    <row r="59" spans="1:16" s="110" customFormat="1" ht="14.45" customHeight="1" x14ac:dyDescent="0.2">
      <c r="A59" s="118" t="s">
        <v>105</v>
      </c>
      <c r="B59" s="121" t="s">
        <v>108</v>
      </c>
      <c r="C59" s="113">
        <v>17.231771817151493</v>
      </c>
      <c r="D59" s="115">
        <v>3649</v>
      </c>
      <c r="E59" s="114">
        <v>3824</v>
      </c>
      <c r="F59" s="114">
        <v>3854</v>
      </c>
      <c r="G59" s="114">
        <v>4000</v>
      </c>
      <c r="H59" s="140">
        <v>3807</v>
      </c>
      <c r="I59" s="115">
        <v>-158</v>
      </c>
      <c r="J59" s="116">
        <v>-4.1502495403204627</v>
      </c>
    </row>
    <row r="60" spans="1:16" s="110" customFormat="1" ht="14.45" customHeight="1" x14ac:dyDescent="0.2">
      <c r="A60" s="118"/>
      <c r="B60" s="121" t="s">
        <v>109</v>
      </c>
      <c r="C60" s="113">
        <v>46.623536078579527</v>
      </c>
      <c r="D60" s="115">
        <v>9873</v>
      </c>
      <c r="E60" s="114">
        <v>10337</v>
      </c>
      <c r="F60" s="114">
        <v>10372</v>
      </c>
      <c r="G60" s="114">
        <v>10555</v>
      </c>
      <c r="H60" s="140">
        <v>10508</v>
      </c>
      <c r="I60" s="115">
        <v>-635</v>
      </c>
      <c r="J60" s="116">
        <v>-6.0430148458317472</v>
      </c>
    </row>
    <row r="61" spans="1:16" s="110" customFormat="1" ht="14.45" customHeight="1" x14ac:dyDescent="0.2">
      <c r="A61" s="118"/>
      <c r="B61" s="121" t="s">
        <v>110</v>
      </c>
      <c r="C61" s="113">
        <v>19.418209293539856</v>
      </c>
      <c r="D61" s="115">
        <v>4112</v>
      </c>
      <c r="E61" s="114">
        <v>4211</v>
      </c>
      <c r="F61" s="114">
        <v>4262</v>
      </c>
      <c r="G61" s="114">
        <v>4273</v>
      </c>
      <c r="H61" s="140">
        <v>4287</v>
      </c>
      <c r="I61" s="115">
        <v>-175</v>
      </c>
      <c r="J61" s="116">
        <v>-4.0821087007231167</v>
      </c>
    </row>
    <row r="62" spans="1:16" s="110" customFormat="1" ht="14.45" customHeight="1" x14ac:dyDescent="0.2">
      <c r="A62" s="120"/>
      <c r="B62" s="121" t="s">
        <v>111</v>
      </c>
      <c r="C62" s="113">
        <v>16.726482810729127</v>
      </c>
      <c r="D62" s="115">
        <v>3542</v>
      </c>
      <c r="E62" s="114">
        <v>3613</v>
      </c>
      <c r="F62" s="114">
        <v>3568</v>
      </c>
      <c r="G62" s="114">
        <v>3599</v>
      </c>
      <c r="H62" s="140">
        <v>3551</v>
      </c>
      <c r="I62" s="115">
        <v>-9</v>
      </c>
      <c r="J62" s="116">
        <v>-0.25344973246972685</v>
      </c>
    </row>
    <row r="63" spans="1:16" s="110" customFormat="1" ht="14.45" customHeight="1" x14ac:dyDescent="0.2">
      <c r="A63" s="120"/>
      <c r="B63" s="121" t="s">
        <v>112</v>
      </c>
      <c r="C63" s="113">
        <v>1.6386475255005666</v>
      </c>
      <c r="D63" s="115">
        <v>347</v>
      </c>
      <c r="E63" s="114">
        <v>337</v>
      </c>
      <c r="F63" s="114">
        <v>336</v>
      </c>
      <c r="G63" s="114">
        <v>323</v>
      </c>
      <c r="H63" s="140">
        <v>326</v>
      </c>
      <c r="I63" s="115">
        <v>21</v>
      </c>
      <c r="J63" s="116">
        <v>6.4417177914110431</v>
      </c>
    </row>
    <row r="64" spans="1:16" s="110" customFormat="1" ht="14.45" customHeight="1" x14ac:dyDescent="0.2">
      <c r="A64" s="120" t="s">
        <v>113</v>
      </c>
      <c r="B64" s="119" t="s">
        <v>116</v>
      </c>
      <c r="C64" s="113">
        <v>82.78239516433699</v>
      </c>
      <c r="D64" s="115">
        <v>17530</v>
      </c>
      <c r="E64" s="114">
        <v>18138</v>
      </c>
      <c r="F64" s="114">
        <v>18202</v>
      </c>
      <c r="G64" s="114">
        <v>18543</v>
      </c>
      <c r="H64" s="140">
        <v>18307</v>
      </c>
      <c r="I64" s="115">
        <v>-777</v>
      </c>
      <c r="J64" s="116">
        <v>-4.2442781449718687</v>
      </c>
    </row>
    <row r="65" spans="1:10" s="110" customFormat="1" ht="14.45" customHeight="1" x14ac:dyDescent="0.2">
      <c r="A65" s="123"/>
      <c r="B65" s="124" t="s">
        <v>117</v>
      </c>
      <c r="C65" s="125">
        <v>17.061768039289763</v>
      </c>
      <c r="D65" s="143">
        <v>3613</v>
      </c>
      <c r="E65" s="144">
        <v>3813</v>
      </c>
      <c r="F65" s="144">
        <v>3825</v>
      </c>
      <c r="G65" s="144">
        <v>3853</v>
      </c>
      <c r="H65" s="145">
        <v>3820</v>
      </c>
      <c r="I65" s="143">
        <v>-207</v>
      </c>
      <c r="J65" s="146">
        <v>-5.4188481675392675</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19978</v>
      </c>
      <c r="G11" s="114">
        <v>20883</v>
      </c>
      <c r="H11" s="114">
        <v>21044</v>
      </c>
      <c r="I11" s="114">
        <v>21458</v>
      </c>
      <c r="J11" s="140">
        <v>21346</v>
      </c>
      <c r="K11" s="114">
        <v>-1368</v>
      </c>
      <c r="L11" s="116">
        <v>-6.4086948374402697</v>
      </c>
    </row>
    <row r="12" spans="1:17" s="110" customFormat="1" ht="24" customHeight="1" x14ac:dyDescent="0.2">
      <c r="A12" s="604" t="s">
        <v>185</v>
      </c>
      <c r="B12" s="605"/>
      <c r="C12" s="605"/>
      <c r="D12" s="606"/>
      <c r="E12" s="113">
        <v>37.701471618780658</v>
      </c>
      <c r="F12" s="115">
        <v>7532</v>
      </c>
      <c r="G12" s="114">
        <v>7804</v>
      </c>
      <c r="H12" s="114">
        <v>7899</v>
      </c>
      <c r="I12" s="114">
        <v>8053</v>
      </c>
      <c r="J12" s="140">
        <v>7983</v>
      </c>
      <c r="K12" s="114">
        <v>-451</v>
      </c>
      <c r="L12" s="116">
        <v>-5.6495051985469118</v>
      </c>
    </row>
    <row r="13" spans="1:17" s="110" customFormat="1" ht="15" customHeight="1" x14ac:dyDescent="0.2">
      <c r="A13" s="120"/>
      <c r="B13" s="612" t="s">
        <v>107</v>
      </c>
      <c r="C13" s="612"/>
      <c r="E13" s="113">
        <v>62.298528381219342</v>
      </c>
      <c r="F13" s="115">
        <v>12446</v>
      </c>
      <c r="G13" s="114">
        <v>13079</v>
      </c>
      <c r="H13" s="114">
        <v>13145</v>
      </c>
      <c r="I13" s="114">
        <v>13405</v>
      </c>
      <c r="J13" s="140">
        <v>13363</v>
      </c>
      <c r="K13" s="114">
        <v>-917</v>
      </c>
      <c r="L13" s="116">
        <v>-6.8622315348349918</v>
      </c>
    </row>
    <row r="14" spans="1:17" s="110" customFormat="1" ht="22.5" customHeight="1" x14ac:dyDescent="0.2">
      <c r="A14" s="604" t="s">
        <v>186</v>
      </c>
      <c r="B14" s="605"/>
      <c r="C14" s="605"/>
      <c r="D14" s="606"/>
      <c r="E14" s="113">
        <v>17.614375813394734</v>
      </c>
      <c r="F14" s="115">
        <v>3519</v>
      </c>
      <c r="G14" s="114">
        <v>3750</v>
      </c>
      <c r="H14" s="114">
        <v>3774</v>
      </c>
      <c r="I14" s="114">
        <v>3927</v>
      </c>
      <c r="J14" s="140">
        <v>3897</v>
      </c>
      <c r="K14" s="114">
        <v>-378</v>
      </c>
      <c r="L14" s="116">
        <v>-9.699769053117782</v>
      </c>
    </row>
    <row r="15" spans="1:17" s="110" customFormat="1" ht="15" customHeight="1" x14ac:dyDescent="0.2">
      <c r="A15" s="120"/>
      <c r="B15" s="119"/>
      <c r="C15" s="258" t="s">
        <v>106</v>
      </c>
      <c r="E15" s="113">
        <v>39.130434782608695</v>
      </c>
      <c r="F15" s="115">
        <v>1377</v>
      </c>
      <c r="G15" s="114">
        <v>1435</v>
      </c>
      <c r="H15" s="114">
        <v>1411</v>
      </c>
      <c r="I15" s="114">
        <v>1495</v>
      </c>
      <c r="J15" s="140">
        <v>1478</v>
      </c>
      <c r="K15" s="114">
        <v>-101</v>
      </c>
      <c r="L15" s="116">
        <v>-6.8335588633288227</v>
      </c>
    </row>
    <row r="16" spans="1:17" s="110" customFormat="1" ht="15" customHeight="1" x14ac:dyDescent="0.2">
      <c r="A16" s="120"/>
      <c r="B16" s="119"/>
      <c r="C16" s="258" t="s">
        <v>107</v>
      </c>
      <c r="E16" s="113">
        <v>60.869565217391305</v>
      </c>
      <c r="F16" s="115">
        <v>2142</v>
      </c>
      <c r="G16" s="114">
        <v>2315</v>
      </c>
      <c r="H16" s="114">
        <v>2363</v>
      </c>
      <c r="I16" s="114">
        <v>2432</v>
      </c>
      <c r="J16" s="140">
        <v>2419</v>
      </c>
      <c r="K16" s="114">
        <v>-277</v>
      </c>
      <c r="L16" s="116">
        <v>-11.451012815212898</v>
      </c>
    </row>
    <row r="17" spans="1:12" s="110" customFormat="1" ht="15" customHeight="1" x14ac:dyDescent="0.2">
      <c r="A17" s="120"/>
      <c r="B17" s="121" t="s">
        <v>109</v>
      </c>
      <c r="C17" s="258"/>
      <c r="E17" s="113">
        <v>46.350986084693162</v>
      </c>
      <c r="F17" s="115">
        <v>9260</v>
      </c>
      <c r="G17" s="114">
        <v>9754</v>
      </c>
      <c r="H17" s="114">
        <v>9896</v>
      </c>
      <c r="I17" s="114">
        <v>10107</v>
      </c>
      <c r="J17" s="140">
        <v>10058</v>
      </c>
      <c r="K17" s="114">
        <v>-798</v>
      </c>
      <c r="L17" s="116">
        <v>-7.9339828991847288</v>
      </c>
    </row>
    <row r="18" spans="1:12" s="110" customFormat="1" ht="15" customHeight="1" x14ac:dyDescent="0.2">
      <c r="A18" s="120"/>
      <c r="B18" s="119"/>
      <c r="C18" s="258" t="s">
        <v>106</v>
      </c>
      <c r="E18" s="113">
        <v>33.31533477321814</v>
      </c>
      <c r="F18" s="115">
        <v>3085</v>
      </c>
      <c r="G18" s="114">
        <v>3264</v>
      </c>
      <c r="H18" s="114">
        <v>3344</v>
      </c>
      <c r="I18" s="114">
        <v>3366</v>
      </c>
      <c r="J18" s="140">
        <v>3319</v>
      </c>
      <c r="K18" s="114">
        <v>-234</v>
      </c>
      <c r="L18" s="116">
        <v>-7.0503163603495027</v>
      </c>
    </row>
    <row r="19" spans="1:12" s="110" customFormat="1" ht="15" customHeight="1" x14ac:dyDescent="0.2">
      <c r="A19" s="120"/>
      <c r="B19" s="119"/>
      <c r="C19" s="258" t="s">
        <v>107</v>
      </c>
      <c r="E19" s="113">
        <v>66.68466522678186</v>
      </c>
      <c r="F19" s="115">
        <v>6175</v>
      </c>
      <c r="G19" s="114">
        <v>6490</v>
      </c>
      <c r="H19" s="114">
        <v>6552</v>
      </c>
      <c r="I19" s="114">
        <v>6741</v>
      </c>
      <c r="J19" s="140">
        <v>6739</v>
      </c>
      <c r="K19" s="114">
        <v>-564</v>
      </c>
      <c r="L19" s="116">
        <v>-8.3691942424692094</v>
      </c>
    </row>
    <row r="20" spans="1:12" s="110" customFormat="1" ht="15" customHeight="1" x14ac:dyDescent="0.2">
      <c r="A20" s="120"/>
      <c r="B20" s="121" t="s">
        <v>110</v>
      </c>
      <c r="C20" s="258"/>
      <c r="E20" s="113">
        <v>19.166082690960057</v>
      </c>
      <c r="F20" s="115">
        <v>3829</v>
      </c>
      <c r="G20" s="114">
        <v>3953</v>
      </c>
      <c r="H20" s="114">
        <v>3991</v>
      </c>
      <c r="I20" s="114">
        <v>4023</v>
      </c>
      <c r="J20" s="140">
        <v>4028</v>
      </c>
      <c r="K20" s="114">
        <v>-199</v>
      </c>
      <c r="L20" s="116">
        <v>-4.9404170804369416</v>
      </c>
    </row>
    <row r="21" spans="1:12" s="110" customFormat="1" ht="15" customHeight="1" x14ac:dyDescent="0.2">
      <c r="A21" s="120"/>
      <c r="B21" s="119"/>
      <c r="C21" s="258" t="s">
        <v>106</v>
      </c>
      <c r="E21" s="113">
        <v>33.089579524680076</v>
      </c>
      <c r="F21" s="115">
        <v>1267</v>
      </c>
      <c r="G21" s="114">
        <v>1289</v>
      </c>
      <c r="H21" s="114">
        <v>1327</v>
      </c>
      <c r="I21" s="114">
        <v>1366</v>
      </c>
      <c r="J21" s="140">
        <v>1366</v>
      </c>
      <c r="K21" s="114">
        <v>-99</v>
      </c>
      <c r="L21" s="116">
        <v>-7.2474377745241583</v>
      </c>
    </row>
    <row r="22" spans="1:12" s="110" customFormat="1" ht="15" customHeight="1" x14ac:dyDescent="0.2">
      <c r="A22" s="120"/>
      <c r="B22" s="119"/>
      <c r="C22" s="258" t="s">
        <v>107</v>
      </c>
      <c r="E22" s="113">
        <v>66.910420475319924</v>
      </c>
      <c r="F22" s="115">
        <v>2562</v>
      </c>
      <c r="G22" s="114">
        <v>2664</v>
      </c>
      <c r="H22" s="114">
        <v>2664</v>
      </c>
      <c r="I22" s="114">
        <v>2657</v>
      </c>
      <c r="J22" s="140">
        <v>2662</v>
      </c>
      <c r="K22" s="114">
        <v>-100</v>
      </c>
      <c r="L22" s="116">
        <v>-3.7565740045078888</v>
      </c>
    </row>
    <row r="23" spans="1:12" s="110" customFormat="1" ht="15" customHeight="1" x14ac:dyDescent="0.2">
      <c r="A23" s="120"/>
      <c r="B23" s="121" t="s">
        <v>111</v>
      </c>
      <c r="C23" s="258"/>
      <c r="E23" s="113">
        <v>16.868555410952048</v>
      </c>
      <c r="F23" s="115">
        <v>3370</v>
      </c>
      <c r="G23" s="114">
        <v>3426</v>
      </c>
      <c r="H23" s="114">
        <v>3383</v>
      </c>
      <c r="I23" s="114">
        <v>3401</v>
      </c>
      <c r="J23" s="140">
        <v>3363</v>
      </c>
      <c r="K23" s="114">
        <v>7</v>
      </c>
      <c r="L23" s="116">
        <v>0.20814748736247399</v>
      </c>
    </row>
    <row r="24" spans="1:12" s="110" customFormat="1" ht="15" customHeight="1" x14ac:dyDescent="0.2">
      <c r="A24" s="120"/>
      <c r="B24" s="119"/>
      <c r="C24" s="258" t="s">
        <v>106</v>
      </c>
      <c r="E24" s="113">
        <v>53.501483679525222</v>
      </c>
      <c r="F24" s="115">
        <v>1803</v>
      </c>
      <c r="G24" s="114">
        <v>1816</v>
      </c>
      <c r="H24" s="114">
        <v>1817</v>
      </c>
      <c r="I24" s="114">
        <v>1826</v>
      </c>
      <c r="J24" s="140">
        <v>1820</v>
      </c>
      <c r="K24" s="114">
        <v>-17</v>
      </c>
      <c r="L24" s="116">
        <v>-0.93406593406593408</v>
      </c>
    </row>
    <row r="25" spans="1:12" s="110" customFormat="1" ht="15" customHeight="1" x14ac:dyDescent="0.2">
      <c r="A25" s="120"/>
      <c r="B25" s="119"/>
      <c r="C25" s="258" t="s">
        <v>107</v>
      </c>
      <c r="E25" s="113">
        <v>46.498516320474778</v>
      </c>
      <c r="F25" s="115">
        <v>1567</v>
      </c>
      <c r="G25" s="114">
        <v>1610</v>
      </c>
      <c r="H25" s="114">
        <v>1566</v>
      </c>
      <c r="I25" s="114">
        <v>1575</v>
      </c>
      <c r="J25" s="140">
        <v>1543</v>
      </c>
      <c r="K25" s="114">
        <v>24</v>
      </c>
      <c r="L25" s="116">
        <v>1.5554115359688918</v>
      </c>
    </row>
    <row r="26" spans="1:12" s="110" customFormat="1" ht="15" customHeight="1" x14ac:dyDescent="0.2">
      <c r="A26" s="120"/>
      <c r="C26" s="121" t="s">
        <v>187</v>
      </c>
      <c r="D26" s="110" t="s">
        <v>188</v>
      </c>
      <c r="E26" s="113">
        <v>1.6968665532085294</v>
      </c>
      <c r="F26" s="115">
        <v>339</v>
      </c>
      <c r="G26" s="114">
        <v>328</v>
      </c>
      <c r="H26" s="114">
        <v>329</v>
      </c>
      <c r="I26" s="114">
        <v>295</v>
      </c>
      <c r="J26" s="140">
        <v>294</v>
      </c>
      <c r="K26" s="114">
        <v>45</v>
      </c>
      <c r="L26" s="116">
        <v>15.306122448979592</v>
      </c>
    </row>
    <row r="27" spans="1:12" s="110" customFormat="1" ht="15" customHeight="1" x14ac:dyDescent="0.2">
      <c r="A27" s="120"/>
      <c r="B27" s="119"/>
      <c r="D27" s="259" t="s">
        <v>106</v>
      </c>
      <c r="E27" s="113">
        <v>47.492625368731566</v>
      </c>
      <c r="F27" s="115">
        <v>161</v>
      </c>
      <c r="G27" s="114">
        <v>135</v>
      </c>
      <c r="H27" s="114">
        <v>142</v>
      </c>
      <c r="I27" s="114">
        <v>122</v>
      </c>
      <c r="J27" s="140">
        <v>138</v>
      </c>
      <c r="K27" s="114">
        <v>23</v>
      </c>
      <c r="L27" s="116">
        <v>16.666666666666668</v>
      </c>
    </row>
    <row r="28" spans="1:12" s="110" customFormat="1" ht="15" customHeight="1" x14ac:dyDescent="0.2">
      <c r="A28" s="120"/>
      <c r="B28" s="119"/>
      <c r="D28" s="259" t="s">
        <v>107</v>
      </c>
      <c r="E28" s="113">
        <v>52.507374631268434</v>
      </c>
      <c r="F28" s="115">
        <v>178</v>
      </c>
      <c r="G28" s="114">
        <v>193</v>
      </c>
      <c r="H28" s="114">
        <v>187</v>
      </c>
      <c r="I28" s="114">
        <v>173</v>
      </c>
      <c r="J28" s="140">
        <v>156</v>
      </c>
      <c r="K28" s="114">
        <v>22</v>
      </c>
      <c r="L28" s="116">
        <v>14.102564102564102</v>
      </c>
    </row>
    <row r="29" spans="1:12" s="110" customFormat="1" ht="24" customHeight="1" x14ac:dyDescent="0.2">
      <c r="A29" s="604" t="s">
        <v>189</v>
      </c>
      <c r="B29" s="605"/>
      <c r="C29" s="605"/>
      <c r="D29" s="606"/>
      <c r="E29" s="113">
        <v>82.69096005606167</v>
      </c>
      <c r="F29" s="115">
        <v>16520</v>
      </c>
      <c r="G29" s="114">
        <v>17217</v>
      </c>
      <c r="H29" s="114">
        <v>17327</v>
      </c>
      <c r="I29" s="114">
        <v>17661</v>
      </c>
      <c r="J29" s="140">
        <v>17588</v>
      </c>
      <c r="K29" s="114">
        <v>-1068</v>
      </c>
      <c r="L29" s="116">
        <v>-6.0723220377530138</v>
      </c>
    </row>
    <row r="30" spans="1:12" s="110" customFormat="1" ht="15" customHeight="1" x14ac:dyDescent="0.2">
      <c r="A30" s="120"/>
      <c r="B30" s="119"/>
      <c r="C30" s="258" t="s">
        <v>106</v>
      </c>
      <c r="E30" s="113">
        <v>37.415254237288138</v>
      </c>
      <c r="F30" s="115">
        <v>6181</v>
      </c>
      <c r="G30" s="114">
        <v>6366</v>
      </c>
      <c r="H30" s="114">
        <v>6419</v>
      </c>
      <c r="I30" s="114">
        <v>6563</v>
      </c>
      <c r="J30" s="140">
        <v>6526</v>
      </c>
      <c r="K30" s="114">
        <v>-345</v>
      </c>
      <c r="L30" s="116">
        <v>-5.2865461231995097</v>
      </c>
    </row>
    <row r="31" spans="1:12" s="110" customFormat="1" ht="15" customHeight="1" x14ac:dyDescent="0.2">
      <c r="A31" s="120"/>
      <c r="B31" s="119"/>
      <c r="C31" s="258" t="s">
        <v>107</v>
      </c>
      <c r="E31" s="113">
        <v>62.584745762711862</v>
      </c>
      <c r="F31" s="115">
        <v>10339</v>
      </c>
      <c r="G31" s="114">
        <v>10851</v>
      </c>
      <c r="H31" s="114">
        <v>10908</v>
      </c>
      <c r="I31" s="114">
        <v>11098</v>
      </c>
      <c r="J31" s="140">
        <v>11062</v>
      </c>
      <c r="K31" s="114">
        <v>-723</v>
      </c>
      <c r="L31" s="116">
        <v>-6.5358886277345869</v>
      </c>
    </row>
    <row r="32" spans="1:12" s="110" customFormat="1" ht="15" customHeight="1" x14ac:dyDescent="0.2">
      <c r="A32" s="120"/>
      <c r="B32" s="119" t="s">
        <v>117</v>
      </c>
      <c r="C32" s="258"/>
      <c r="E32" s="113">
        <v>17.138852738011813</v>
      </c>
      <c r="F32" s="114">
        <v>3424</v>
      </c>
      <c r="G32" s="114">
        <v>3629</v>
      </c>
      <c r="H32" s="114">
        <v>3685</v>
      </c>
      <c r="I32" s="114">
        <v>3765</v>
      </c>
      <c r="J32" s="140">
        <v>3727</v>
      </c>
      <c r="K32" s="114">
        <v>-303</v>
      </c>
      <c r="L32" s="116">
        <v>-8.1298631607190774</v>
      </c>
    </row>
    <row r="33" spans="1:12" s="110" customFormat="1" ht="15" customHeight="1" x14ac:dyDescent="0.2">
      <c r="A33" s="120"/>
      <c r="B33" s="119"/>
      <c r="C33" s="258" t="s">
        <v>106</v>
      </c>
      <c r="E33" s="113">
        <v>39.164719626168221</v>
      </c>
      <c r="F33" s="114">
        <v>1341</v>
      </c>
      <c r="G33" s="114">
        <v>1429</v>
      </c>
      <c r="H33" s="114">
        <v>1473</v>
      </c>
      <c r="I33" s="114">
        <v>1483</v>
      </c>
      <c r="J33" s="140">
        <v>1448</v>
      </c>
      <c r="K33" s="114">
        <v>-107</v>
      </c>
      <c r="L33" s="116">
        <v>-7.3895027624309391</v>
      </c>
    </row>
    <row r="34" spans="1:12" s="110" customFormat="1" ht="15" customHeight="1" x14ac:dyDescent="0.2">
      <c r="A34" s="120"/>
      <c r="B34" s="119"/>
      <c r="C34" s="258" t="s">
        <v>107</v>
      </c>
      <c r="E34" s="113">
        <v>60.835280373831779</v>
      </c>
      <c r="F34" s="114">
        <v>2083</v>
      </c>
      <c r="G34" s="114">
        <v>2200</v>
      </c>
      <c r="H34" s="114">
        <v>2212</v>
      </c>
      <c r="I34" s="114">
        <v>2282</v>
      </c>
      <c r="J34" s="140">
        <v>2279</v>
      </c>
      <c r="K34" s="114">
        <v>-196</v>
      </c>
      <c r="L34" s="116">
        <v>-8.6002632733655116</v>
      </c>
    </row>
    <row r="35" spans="1:12" s="110" customFormat="1" ht="24" customHeight="1" x14ac:dyDescent="0.2">
      <c r="A35" s="604" t="s">
        <v>192</v>
      </c>
      <c r="B35" s="605"/>
      <c r="C35" s="605"/>
      <c r="D35" s="606"/>
      <c r="E35" s="113">
        <v>22.534788267093802</v>
      </c>
      <c r="F35" s="114">
        <v>4502</v>
      </c>
      <c r="G35" s="114">
        <v>4802</v>
      </c>
      <c r="H35" s="114">
        <v>4824</v>
      </c>
      <c r="I35" s="114">
        <v>4997</v>
      </c>
      <c r="J35" s="114">
        <v>4919</v>
      </c>
      <c r="K35" s="318">
        <v>-417</v>
      </c>
      <c r="L35" s="319">
        <v>-8.4773327912177265</v>
      </c>
    </row>
    <row r="36" spans="1:12" s="110" customFormat="1" ht="15" customHeight="1" x14ac:dyDescent="0.2">
      <c r="A36" s="120"/>
      <c r="B36" s="119"/>
      <c r="C36" s="258" t="s">
        <v>106</v>
      </c>
      <c r="E36" s="113">
        <v>36.117281208351841</v>
      </c>
      <c r="F36" s="114">
        <v>1626</v>
      </c>
      <c r="G36" s="114">
        <v>1710</v>
      </c>
      <c r="H36" s="114">
        <v>1738</v>
      </c>
      <c r="I36" s="114">
        <v>1813</v>
      </c>
      <c r="J36" s="114">
        <v>1740</v>
      </c>
      <c r="K36" s="318">
        <v>-114</v>
      </c>
      <c r="L36" s="116">
        <v>-6.5517241379310347</v>
      </c>
    </row>
    <row r="37" spans="1:12" s="110" customFormat="1" ht="15" customHeight="1" x14ac:dyDescent="0.2">
      <c r="A37" s="120"/>
      <c r="B37" s="119"/>
      <c r="C37" s="258" t="s">
        <v>107</v>
      </c>
      <c r="E37" s="113">
        <v>63.882718791648159</v>
      </c>
      <c r="F37" s="114">
        <v>2876</v>
      </c>
      <c r="G37" s="114">
        <v>3092</v>
      </c>
      <c r="H37" s="114">
        <v>3086</v>
      </c>
      <c r="I37" s="114">
        <v>3184</v>
      </c>
      <c r="J37" s="140">
        <v>3179</v>
      </c>
      <c r="K37" s="114">
        <v>-303</v>
      </c>
      <c r="L37" s="116">
        <v>-9.5312991506763129</v>
      </c>
    </row>
    <row r="38" spans="1:12" s="110" customFormat="1" ht="15" customHeight="1" x14ac:dyDescent="0.2">
      <c r="A38" s="120"/>
      <c r="B38" s="119" t="s">
        <v>328</v>
      </c>
      <c r="C38" s="258"/>
      <c r="E38" s="113">
        <v>55.556111722895182</v>
      </c>
      <c r="F38" s="114">
        <v>11099</v>
      </c>
      <c r="G38" s="114">
        <v>11469</v>
      </c>
      <c r="H38" s="114">
        <v>11594</v>
      </c>
      <c r="I38" s="114">
        <v>11705</v>
      </c>
      <c r="J38" s="140">
        <v>11667</v>
      </c>
      <c r="K38" s="114">
        <v>-568</v>
      </c>
      <c r="L38" s="116">
        <v>-4.8684323305048425</v>
      </c>
    </row>
    <row r="39" spans="1:12" s="110" customFormat="1" ht="15" customHeight="1" x14ac:dyDescent="0.2">
      <c r="A39" s="120"/>
      <c r="B39" s="119"/>
      <c r="C39" s="258" t="s">
        <v>106</v>
      </c>
      <c r="E39" s="113">
        <v>39.01252365077935</v>
      </c>
      <c r="F39" s="115">
        <v>4330</v>
      </c>
      <c r="G39" s="114">
        <v>4441</v>
      </c>
      <c r="H39" s="114">
        <v>4482</v>
      </c>
      <c r="I39" s="114">
        <v>4507</v>
      </c>
      <c r="J39" s="140">
        <v>4484</v>
      </c>
      <c r="K39" s="114">
        <v>-154</v>
      </c>
      <c r="L39" s="116">
        <v>-3.4344335414808209</v>
      </c>
    </row>
    <row r="40" spans="1:12" s="110" customFormat="1" ht="15" customHeight="1" x14ac:dyDescent="0.2">
      <c r="A40" s="120"/>
      <c r="B40" s="119"/>
      <c r="C40" s="258" t="s">
        <v>107</v>
      </c>
      <c r="E40" s="113">
        <v>60.98747634922065</v>
      </c>
      <c r="F40" s="115">
        <v>6769</v>
      </c>
      <c r="G40" s="114">
        <v>7028</v>
      </c>
      <c r="H40" s="114">
        <v>7112</v>
      </c>
      <c r="I40" s="114">
        <v>7198</v>
      </c>
      <c r="J40" s="140">
        <v>7183</v>
      </c>
      <c r="K40" s="114">
        <v>-414</v>
      </c>
      <c r="L40" s="116">
        <v>-5.7636085201169429</v>
      </c>
    </row>
    <row r="41" spans="1:12" s="110" customFormat="1" ht="15" customHeight="1" x14ac:dyDescent="0.2">
      <c r="A41" s="120"/>
      <c r="B41" s="320" t="s">
        <v>515</v>
      </c>
      <c r="C41" s="258"/>
      <c r="E41" s="113">
        <v>6.0166182801081192</v>
      </c>
      <c r="F41" s="115">
        <v>1202</v>
      </c>
      <c r="G41" s="114">
        <v>1222</v>
      </c>
      <c r="H41" s="114">
        <v>1225</v>
      </c>
      <c r="I41" s="114">
        <v>1252</v>
      </c>
      <c r="J41" s="140">
        <v>1231</v>
      </c>
      <c r="K41" s="114">
        <v>-29</v>
      </c>
      <c r="L41" s="116">
        <v>-2.3558082859463849</v>
      </c>
    </row>
    <row r="42" spans="1:12" s="110" customFormat="1" ht="15" customHeight="1" x14ac:dyDescent="0.2">
      <c r="A42" s="120"/>
      <c r="B42" s="119"/>
      <c r="C42" s="268" t="s">
        <v>106</v>
      </c>
      <c r="D42" s="182"/>
      <c r="E42" s="113">
        <v>39.683860232945094</v>
      </c>
      <c r="F42" s="115">
        <v>477</v>
      </c>
      <c r="G42" s="114">
        <v>491</v>
      </c>
      <c r="H42" s="114">
        <v>492</v>
      </c>
      <c r="I42" s="114">
        <v>510</v>
      </c>
      <c r="J42" s="140">
        <v>503</v>
      </c>
      <c r="K42" s="114">
        <v>-26</v>
      </c>
      <c r="L42" s="116">
        <v>-5.1689860834990062</v>
      </c>
    </row>
    <row r="43" spans="1:12" s="110" customFormat="1" ht="15" customHeight="1" x14ac:dyDescent="0.2">
      <c r="A43" s="120"/>
      <c r="B43" s="119"/>
      <c r="C43" s="268" t="s">
        <v>107</v>
      </c>
      <c r="D43" s="182"/>
      <c r="E43" s="113">
        <v>60.316139767054906</v>
      </c>
      <c r="F43" s="115">
        <v>725</v>
      </c>
      <c r="G43" s="114">
        <v>731</v>
      </c>
      <c r="H43" s="114">
        <v>733</v>
      </c>
      <c r="I43" s="114">
        <v>742</v>
      </c>
      <c r="J43" s="140">
        <v>728</v>
      </c>
      <c r="K43" s="114">
        <v>-3</v>
      </c>
      <c r="L43" s="116">
        <v>-0.41208791208791207</v>
      </c>
    </row>
    <row r="44" spans="1:12" s="110" customFormat="1" ht="15" customHeight="1" x14ac:dyDescent="0.2">
      <c r="A44" s="120"/>
      <c r="B44" s="119" t="s">
        <v>205</v>
      </c>
      <c r="C44" s="268"/>
      <c r="D44" s="182"/>
      <c r="E44" s="113">
        <v>15.892481729902894</v>
      </c>
      <c r="F44" s="115">
        <v>3175</v>
      </c>
      <c r="G44" s="114">
        <v>3390</v>
      </c>
      <c r="H44" s="114">
        <v>3401</v>
      </c>
      <c r="I44" s="114">
        <v>3504</v>
      </c>
      <c r="J44" s="140">
        <v>3529</v>
      </c>
      <c r="K44" s="114">
        <v>-354</v>
      </c>
      <c r="L44" s="116">
        <v>-10.031170303202041</v>
      </c>
    </row>
    <row r="45" spans="1:12" s="110" customFormat="1" ht="15" customHeight="1" x14ac:dyDescent="0.2">
      <c r="A45" s="120"/>
      <c r="B45" s="119"/>
      <c r="C45" s="268" t="s">
        <v>106</v>
      </c>
      <c r="D45" s="182"/>
      <c r="E45" s="113">
        <v>34.614173228346459</v>
      </c>
      <c r="F45" s="115">
        <v>1099</v>
      </c>
      <c r="G45" s="114">
        <v>1162</v>
      </c>
      <c r="H45" s="114">
        <v>1187</v>
      </c>
      <c r="I45" s="114">
        <v>1223</v>
      </c>
      <c r="J45" s="140">
        <v>1256</v>
      </c>
      <c r="K45" s="114">
        <v>-157</v>
      </c>
      <c r="L45" s="116">
        <v>-12.5</v>
      </c>
    </row>
    <row r="46" spans="1:12" s="110" customFormat="1" ht="15" customHeight="1" x14ac:dyDescent="0.2">
      <c r="A46" s="123"/>
      <c r="B46" s="124"/>
      <c r="C46" s="260" t="s">
        <v>107</v>
      </c>
      <c r="D46" s="261"/>
      <c r="E46" s="125">
        <v>65.385826771653541</v>
      </c>
      <c r="F46" s="143">
        <v>2076</v>
      </c>
      <c r="G46" s="144">
        <v>2228</v>
      </c>
      <c r="H46" s="144">
        <v>2214</v>
      </c>
      <c r="I46" s="144">
        <v>2281</v>
      </c>
      <c r="J46" s="145">
        <v>2273</v>
      </c>
      <c r="K46" s="144">
        <v>-197</v>
      </c>
      <c r="L46" s="146">
        <v>-8.6669599648042244</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19978</v>
      </c>
      <c r="E11" s="114">
        <v>20883</v>
      </c>
      <c r="F11" s="114">
        <v>21044</v>
      </c>
      <c r="G11" s="114">
        <v>21458</v>
      </c>
      <c r="H11" s="140">
        <v>21346</v>
      </c>
      <c r="I11" s="115">
        <v>-1368</v>
      </c>
      <c r="J11" s="116">
        <v>-6.4086948374402697</v>
      </c>
    </row>
    <row r="12" spans="1:15" s="110" customFormat="1" ht="24.95" customHeight="1" x14ac:dyDescent="0.2">
      <c r="A12" s="193" t="s">
        <v>132</v>
      </c>
      <c r="B12" s="194" t="s">
        <v>133</v>
      </c>
      <c r="C12" s="113">
        <v>1.3765141655821405</v>
      </c>
      <c r="D12" s="115">
        <v>275</v>
      </c>
      <c r="E12" s="114">
        <v>273</v>
      </c>
      <c r="F12" s="114">
        <v>280</v>
      </c>
      <c r="G12" s="114">
        <v>256</v>
      </c>
      <c r="H12" s="140">
        <v>248</v>
      </c>
      <c r="I12" s="115">
        <v>27</v>
      </c>
      <c r="J12" s="116">
        <v>10.887096774193548</v>
      </c>
    </row>
    <row r="13" spans="1:15" s="110" customFormat="1" ht="24.95" customHeight="1" x14ac:dyDescent="0.2">
      <c r="A13" s="193" t="s">
        <v>134</v>
      </c>
      <c r="B13" s="199" t="s">
        <v>214</v>
      </c>
      <c r="C13" s="113">
        <v>0.81589748723595956</v>
      </c>
      <c r="D13" s="115">
        <v>163</v>
      </c>
      <c r="E13" s="114">
        <v>165</v>
      </c>
      <c r="F13" s="114">
        <v>167</v>
      </c>
      <c r="G13" s="114">
        <v>159</v>
      </c>
      <c r="H13" s="140">
        <v>160</v>
      </c>
      <c r="I13" s="115">
        <v>3</v>
      </c>
      <c r="J13" s="116">
        <v>1.875</v>
      </c>
    </row>
    <row r="14" spans="1:15" s="287" customFormat="1" ht="24.95" customHeight="1" x14ac:dyDescent="0.2">
      <c r="A14" s="193" t="s">
        <v>215</v>
      </c>
      <c r="B14" s="199" t="s">
        <v>137</v>
      </c>
      <c r="C14" s="113">
        <v>7.9987986785464011</v>
      </c>
      <c r="D14" s="115">
        <v>1598</v>
      </c>
      <c r="E14" s="114">
        <v>1644</v>
      </c>
      <c r="F14" s="114">
        <v>1672</v>
      </c>
      <c r="G14" s="114">
        <v>1731</v>
      </c>
      <c r="H14" s="140">
        <v>1741</v>
      </c>
      <c r="I14" s="115">
        <v>-143</v>
      </c>
      <c r="J14" s="116">
        <v>-8.2136703044227453</v>
      </c>
      <c r="K14" s="110"/>
      <c r="L14" s="110"/>
      <c r="M14" s="110"/>
      <c r="N14" s="110"/>
      <c r="O14" s="110"/>
    </row>
    <row r="15" spans="1:15" s="110" customFormat="1" ht="24.95" customHeight="1" x14ac:dyDescent="0.2">
      <c r="A15" s="193" t="s">
        <v>216</v>
      </c>
      <c r="B15" s="199" t="s">
        <v>217</v>
      </c>
      <c r="C15" s="113">
        <v>2.9432375613174493</v>
      </c>
      <c r="D15" s="115">
        <v>588</v>
      </c>
      <c r="E15" s="114">
        <v>596</v>
      </c>
      <c r="F15" s="114">
        <v>601</v>
      </c>
      <c r="G15" s="114">
        <v>638</v>
      </c>
      <c r="H15" s="140">
        <v>640</v>
      </c>
      <c r="I15" s="115">
        <v>-52</v>
      </c>
      <c r="J15" s="116">
        <v>-8.125</v>
      </c>
    </row>
    <row r="16" spans="1:15" s="287" customFormat="1" ht="24.95" customHeight="1" x14ac:dyDescent="0.2">
      <c r="A16" s="193" t="s">
        <v>218</v>
      </c>
      <c r="B16" s="199" t="s">
        <v>141</v>
      </c>
      <c r="C16" s="113">
        <v>4.3898288116928619</v>
      </c>
      <c r="D16" s="115">
        <v>877</v>
      </c>
      <c r="E16" s="114">
        <v>913</v>
      </c>
      <c r="F16" s="114">
        <v>934</v>
      </c>
      <c r="G16" s="114">
        <v>952</v>
      </c>
      <c r="H16" s="140">
        <v>958</v>
      </c>
      <c r="I16" s="115">
        <v>-81</v>
      </c>
      <c r="J16" s="116">
        <v>-8.4551148225469728</v>
      </c>
      <c r="K16" s="110"/>
      <c r="L16" s="110"/>
      <c r="M16" s="110"/>
      <c r="N16" s="110"/>
      <c r="O16" s="110"/>
    </row>
    <row r="17" spans="1:15" s="110" customFormat="1" ht="24.95" customHeight="1" x14ac:dyDescent="0.2">
      <c r="A17" s="193" t="s">
        <v>142</v>
      </c>
      <c r="B17" s="199" t="s">
        <v>220</v>
      </c>
      <c r="C17" s="113">
        <v>0.66573230553608975</v>
      </c>
      <c r="D17" s="115">
        <v>133</v>
      </c>
      <c r="E17" s="114">
        <v>135</v>
      </c>
      <c r="F17" s="114">
        <v>137</v>
      </c>
      <c r="G17" s="114">
        <v>141</v>
      </c>
      <c r="H17" s="140">
        <v>143</v>
      </c>
      <c r="I17" s="115">
        <v>-10</v>
      </c>
      <c r="J17" s="116">
        <v>-6.9930069930069934</v>
      </c>
    </row>
    <row r="18" spans="1:15" s="287" customFormat="1" ht="24.95" customHeight="1" x14ac:dyDescent="0.2">
      <c r="A18" s="201" t="s">
        <v>144</v>
      </c>
      <c r="B18" s="202" t="s">
        <v>145</v>
      </c>
      <c r="C18" s="113">
        <v>4.2696966663329663</v>
      </c>
      <c r="D18" s="115">
        <v>853</v>
      </c>
      <c r="E18" s="114">
        <v>874</v>
      </c>
      <c r="F18" s="114">
        <v>875</v>
      </c>
      <c r="G18" s="114">
        <v>872</v>
      </c>
      <c r="H18" s="140">
        <v>874</v>
      </c>
      <c r="I18" s="115">
        <v>-21</v>
      </c>
      <c r="J18" s="116">
        <v>-2.402745995423341</v>
      </c>
      <c r="K18" s="110"/>
      <c r="L18" s="110"/>
      <c r="M18" s="110"/>
      <c r="N18" s="110"/>
      <c r="O18" s="110"/>
    </row>
    <row r="19" spans="1:15" s="110" customFormat="1" ht="24.95" customHeight="1" x14ac:dyDescent="0.2">
      <c r="A19" s="193" t="s">
        <v>146</v>
      </c>
      <c r="B19" s="199" t="s">
        <v>147</v>
      </c>
      <c r="C19" s="113">
        <v>20.237260987085794</v>
      </c>
      <c r="D19" s="115">
        <v>4043</v>
      </c>
      <c r="E19" s="114">
        <v>4159</v>
      </c>
      <c r="F19" s="114">
        <v>4210</v>
      </c>
      <c r="G19" s="114">
        <v>4377</v>
      </c>
      <c r="H19" s="140">
        <v>4387</v>
      </c>
      <c r="I19" s="115">
        <v>-344</v>
      </c>
      <c r="J19" s="116">
        <v>-7.8413494415317988</v>
      </c>
    </row>
    <row r="20" spans="1:15" s="287" customFormat="1" ht="24.95" customHeight="1" x14ac:dyDescent="0.2">
      <c r="A20" s="193" t="s">
        <v>148</v>
      </c>
      <c r="B20" s="199" t="s">
        <v>149</v>
      </c>
      <c r="C20" s="113">
        <v>3.6189808789668634</v>
      </c>
      <c r="D20" s="115">
        <v>723</v>
      </c>
      <c r="E20" s="114">
        <v>669</v>
      </c>
      <c r="F20" s="114">
        <v>671</v>
      </c>
      <c r="G20" s="114">
        <v>678</v>
      </c>
      <c r="H20" s="140">
        <v>693</v>
      </c>
      <c r="I20" s="115">
        <v>30</v>
      </c>
      <c r="J20" s="116">
        <v>4.329004329004329</v>
      </c>
      <c r="K20" s="110"/>
      <c r="L20" s="110"/>
      <c r="M20" s="110"/>
      <c r="N20" s="110"/>
      <c r="O20" s="110"/>
    </row>
    <row r="21" spans="1:15" s="110" customFormat="1" ht="24.95" customHeight="1" x14ac:dyDescent="0.2">
      <c r="A21" s="201" t="s">
        <v>150</v>
      </c>
      <c r="B21" s="202" t="s">
        <v>151</v>
      </c>
      <c r="C21" s="113">
        <v>14.856341976173791</v>
      </c>
      <c r="D21" s="115">
        <v>2968</v>
      </c>
      <c r="E21" s="114">
        <v>3431</v>
      </c>
      <c r="F21" s="114">
        <v>3489</v>
      </c>
      <c r="G21" s="114">
        <v>3532</v>
      </c>
      <c r="H21" s="140">
        <v>3433</v>
      </c>
      <c r="I21" s="115">
        <v>-465</v>
      </c>
      <c r="J21" s="116">
        <v>-13.545004369356247</v>
      </c>
    </row>
    <row r="22" spans="1:15" s="110" customFormat="1" ht="24.95" customHeight="1" x14ac:dyDescent="0.2">
      <c r="A22" s="201" t="s">
        <v>152</v>
      </c>
      <c r="B22" s="199" t="s">
        <v>153</v>
      </c>
      <c r="C22" s="113">
        <v>1.6167784563019321</v>
      </c>
      <c r="D22" s="115">
        <v>323</v>
      </c>
      <c r="E22" s="114">
        <v>342</v>
      </c>
      <c r="F22" s="114">
        <v>347</v>
      </c>
      <c r="G22" s="114">
        <v>350</v>
      </c>
      <c r="H22" s="140">
        <v>372</v>
      </c>
      <c r="I22" s="115">
        <v>-49</v>
      </c>
      <c r="J22" s="116">
        <v>-13.172043010752688</v>
      </c>
    </row>
    <row r="23" spans="1:15" s="110" customFormat="1" ht="24.95" customHeight="1" x14ac:dyDescent="0.2">
      <c r="A23" s="193" t="s">
        <v>154</v>
      </c>
      <c r="B23" s="199" t="s">
        <v>155</v>
      </c>
      <c r="C23" s="113">
        <v>1.0261287416157774</v>
      </c>
      <c r="D23" s="115">
        <v>205</v>
      </c>
      <c r="E23" s="114">
        <v>200</v>
      </c>
      <c r="F23" s="114">
        <v>183</v>
      </c>
      <c r="G23" s="114">
        <v>186</v>
      </c>
      <c r="H23" s="140">
        <v>179</v>
      </c>
      <c r="I23" s="115">
        <v>26</v>
      </c>
      <c r="J23" s="116">
        <v>14.525139664804469</v>
      </c>
    </row>
    <row r="24" spans="1:15" s="110" customFormat="1" ht="24.95" customHeight="1" x14ac:dyDescent="0.2">
      <c r="A24" s="193" t="s">
        <v>156</v>
      </c>
      <c r="B24" s="199" t="s">
        <v>221</v>
      </c>
      <c r="C24" s="113">
        <v>10.616678346180798</v>
      </c>
      <c r="D24" s="115">
        <v>2121</v>
      </c>
      <c r="E24" s="114">
        <v>2214</v>
      </c>
      <c r="F24" s="114">
        <v>2236</v>
      </c>
      <c r="G24" s="114">
        <v>2269</v>
      </c>
      <c r="H24" s="140">
        <v>2285</v>
      </c>
      <c r="I24" s="115">
        <v>-164</v>
      </c>
      <c r="J24" s="116">
        <v>-7.1772428884026258</v>
      </c>
    </row>
    <row r="25" spans="1:15" s="110" customFormat="1" ht="24.95" customHeight="1" x14ac:dyDescent="0.2">
      <c r="A25" s="193" t="s">
        <v>222</v>
      </c>
      <c r="B25" s="204" t="s">
        <v>159</v>
      </c>
      <c r="C25" s="113">
        <v>7.6534187606367006</v>
      </c>
      <c r="D25" s="115">
        <v>1529</v>
      </c>
      <c r="E25" s="114">
        <v>1600</v>
      </c>
      <c r="F25" s="114">
        <v>1624</v>
      </c>
      <c r="G25" s="114">
        <v>1655</v>
      </c>
      <c r="H25" s="140">
        <v>1578</v>
      </c>
      <c r="I25" s="115">
        <v>-49</v>
      </c>
      <c r="J25" s="116">
        <v>-3.1051964512040557</v>
      </c>
    </row>
    <row r="26" spans="1:15" s="110" customFormat="1" ht="24.95" customHeight="1" x14ac:dyDescent="0.2">
      <c r="A26" s="201">
        <v>782.78300000000002</v>
      </c>
      <c r="B26" s="203" t="s">
        <v>160</v>
      </c>
      <c r="C26" s="113">
        <v>0.21023125437981779</v>
      </c>
      <c r="D26" s="115">
        <v>42</v>
      </c>
      <c r="E26" s="114">
        <v>46</v>
      </c>
      <c r="F26" s="114">
        <v>45</v>
      </c>
      <c r="G26" s="114">
        <v>46</v>
      </c>
      <c r="H26" s="140">
        <v>103</v>
      </c>
      <c r="I26" s="115">
        <v>-61</v>
      </c>
      <c r="J26" s="116">
        <v>-59.223300970873787</v>
      </c>
    </row>
    <row r="27" spans="1:15" s="110" customFormat="1" ht="24.95" customHeight="1" x14ac:dyDescent="0.2">
      <c r="A27" s="193" t="s">
        <v>161</v>
      </c>
      <c r="B27" s="199" t="s">
        <v>162</v>
      </c>
      <c r="C27" s="113">
        <v>2.8431274401842028</v>
      </c>
      <c r="D27" s="115">
        <v>568</v>
      </c>
      <c r="E27" s="114">
        <v>580</v>
      </c>
      <c r="F27" s="114">
        <v>580</v>
      </c>
      <c r="G27" s="114">
        <v>584</v>
      </c>
      <c r="H27" s="140">
        <v>576</v>
      </c>
      <c r="I27" s="115">
        <v>-8</v>
      </c>
      <c r="J27" s="116">
        <v>-1.3888888888888888</v>
      </c>
    </row>
    <row r="28" spans="1:15" s="110" customFormat="1" ht="24.95" customHeight="1" x14ac:dyDescent="0.2">
      <c r="A28" s="193" t="s">
        <v>163</v>
      </c>
      <c r="B28" s="199" t="s">
        <v>164</v>
      </c>
      <c r="C28" s="113">
        <v>2.3776153769146062</v>
      </c>
      <c r="D28" s="115">
        <v>475</v>
      </c>
      <c r="E28" s="114">
        <v>485</v>
      </c>
      <c r="F28" s="114">
        <v>472</v>
      </c>
      <c r="G28" s="114">
        <v>490</v>
      </c>
      <c r="H28" s="140">
        <v>482</v>
      </c>
      <c r="I28" s="115">
        <v>-7</v>
      </c>
      <c r="J28" s="116">
        <v>-1.4522821576763485</v>
      </c>
    </row>
    <row r="29" spans="1:15" s="110" customFormat="1" ht="24.95" customHeight="1" x14ac:dyDescent="0.2">
      <c r="A29" s="193">
        <v>86</v>
      </c>
      <c r="B29" s="199" t="s">
        <v>165</v>
      </c>
      <c r="C29" s="113">
        <v>4.7552307538292125</v>
      </c>
      <c r="D29" s="115">
        <v>950</v>
      </c>
      <c r="E29" s="114">
        <v>966</v>
      </c>
      <c r="F29" s="114">
        <v>967</v>
      </c>
      <c r="G29" s="114">
        <v>990</v>
      </c>
      <c r="H29" s="140">
        <v>993</v>
      </c>
      <c r="I29" s="115">
        <v>-43</v>
      </c>
      <c r="J29" s="116">
        <v>-4.3303121852970792</v>
      </c>
    </row>
    <row r="30" spans="1:15" s="110" customFormat="1" ht="24.95" customHeight="1" x14ac:dyDescent="0.2">
      <c r="A30" s="193">
        <v>87.88</v>
      </c>
      <c r="B30" s="204" t="s">
        <v>166</v>
      </c>
      <c r="C30" s="113">
        <v>2.9782761037140855</v>
      </c>
      <c r="D30" s="115">
        <v>595</v>
      </c>
      <c r="E30" s="114">
        <v>581</v>
      </c>
      <c r="F30" s="114">
        <v>577</v>
      </c>
      <c r="G30" s="114">
        <v>579</v>
      </c>
      <c r="H30" s="140">
        <v>561</v>
      </c>
      <c r="I30" s="115">
        <v>34</v>
      </c>
      <c r="J30" s="116">
        <v>6.0606060606060606</v>
      </c>
    </row>
    <row r="31" spans="1:15" s="110" customFormat="1" ht="24.95" customHeight="1" x14ac:dyDescent="0.2">
      <c r="A31" s="193" t="s">
        <v>167</v>
      </c>
      <c r="B31" s="199" t="s">
        <v>168</v>
      </c>
      <c r="C31" s="113">
        <v>12.744018420262288</v>
      </c>
      <c r="D31" s="115">
        <v>2546</v>
      </c>
      <c r="E31" s="114">
        <v>2653</v>
      </c>
      <c r="F31" s="114">
        <v>2648</v>
      </c>
      <c r="G31" s="114">
        <v>2703</v>
      </c>
      <c r="H31" s="140">
        <v>2680</v>
      </c>
      <c r="I31" s="115">
        <v>-134</v>
      </c>
      <c r="J31" s="116">
        <v>-5</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1.3765141655821405</v>
      </c>
      <c r="D34" s="115">
        <v>275</v>
      </c>
      <c r="E34" s="114">
        <v>273</v>
      </c>
      <c r="F34" s="114">
        <v>280</v>
      </c>
      <c r="G34" s="114">
        <v>256</v>
      </c>
      <c r="H34" s="140">
        <v>248</v>
      </c>
      <c r="I34" s="115">
        <v>27</v>
      </c>
      <c r="J34" s="116">
        <v>10.887096774193548</v>
      </c>
    </row>
    <row r="35" spans="1:10" s="110" customFormat="1" ht="24.95" customHeight="1" x14ac:dyDescent="0.2">
      <c r="A35" s="292" t="s">
        <v>171</v>
      </c>
      <c r="B35" s="293" t="s">
        <v>172</v>
      </c>
      <c r="C35" s="113">
        <v>13.084392832115327</v>
      </c>
      <c r="D35" s="115">
        <v>2614</v>
      </c>
      <c r="E35" s="114">
        <v>2683</v>
      </c>
      <c r="F35" s="114">
        <v>2714</v>
      </c>
      <c r="G35" s="114">
        <v>2762</v>
      </c>
      <c r="H35" s="140">
        <v>2775</v>
      </c>
      <c r="I35" s="115">
        <v>-161</v>
      </c>
      <c r="J35" s="116">
        <v>-5.801801801801802</v>
      </c>
    </row>
    <row r="36" spans="1:10" s="110" customFormat="1" ht="24.95" customHeight="1" x14ac:dyDescent="0.2">
      <c r="A36" s="294" t="s">
        <v>173</v>
      </c>
      <c r="B36" s="295" t="s">
        <v>174</v>
      </c>
      <c r="C36" s="125">
        <v>85.534087496245874</v>
      </c>
      <c r="D36" s="143">
        <v>17088</v>
      </c>
      <c r="E36" s="144">
        <v>17926</v>
      </c>
      <c r="F36" s="144">
        <v>18049</v>
      </c>
      <c r="G36" s="144">
        <v>18439</v>
      </c>
      <c r="H36" s="145">
        <v>18322</v>
      </c>
      <c r="I36" s="143">
        <v>-1234</v>
      </c>
      <c r="J36" s="146">
        <v>-6.7350725903285671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19978</v>
      </c>
      <c r="F11" s="264">
        <v>20883</v>
      </c>
      <c r="G11" s="264">
        <v>21044</v>
      </c>
      <c r="H11" s="264">
        <v>21458</v>
      </c>
      <c r="I11" s="265">
        <v>21346</v>
      </c>
      <c r="J11" s="263">
        <v>-1368</v>
      </c>
      <c r="K11" s="266">
        <v>-6.4086948374402697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40.869956952647911</v>
      </c>
      <c r="E13" s="115">
        <v>8165</v>
      </c>
      <c r="F13" s="114">
        <v>8591</v>
      </c>
      <c r="G13" s="114">
        <v>8648</v>
      </c>
      <c r="H13" s="114">
        <v>8756</v>
      </c>
      <c r="I13" s="140">
        <v>8658</v>
      </c>
      <c r="J13" s="115">
        <v>-493</v>
      </c>
      <c r="K13" s="116">
        <v>-5.6941556941556941</v>
      </c>
    </row>
    <row r="14" spans="1:15" ht="15.95" customHeight="1" x14ac:dyDescent="0.2">
      <c r="A14" s="306" t="s">
        <v>230</v>
      </c>
      <c r="B14" s="307"/>
      <c r="C14" s="308"/>
      <c r="D14" s="113">
        <v>47.407147862648912</v>
      </c>
      <c r="E14" s="115">
        <v>9471</v>
      </c>
      <c r="F14" s="114">
        <v>9885</v>
      </c>
      <c r="G14" s="114">
        <v>10017</v>
      </c>
      <c r="H14" s="114">
        <v>10246</v>
      </c>
      <c r="I14" s="140">
        <v>10281</v>
      </c>
      <c r="J14" s="115">
        <v>-810</v>
      </c>
      <c r="K14" s="116">
        <v>-7.8786110300554419</v>
      </c>
    </row>
    <row r="15" spans="1:15" ht="15.95" customHeight="1" x14ac:dyDescent="0.2">
      <c r="A15" s="306" t="s">
        <v>231</v>
      </c>
      <c r="B15" s="307"/>
      <c r="C15" s="308"/>
      <c r="D15" s="113">
        <v>4.5349884873360695</v>
      </c>
      <c r="E15" s="115">
        <v>906</v>
      </c>
      <c r="F15" s="114">
        <v>924</v>
      </c>
      <c r="G15" s="114">
        <v>924</v>
      </c>
      <c r="H15" s="114">
        <v>932</v>
      </c>
      <c r="I15" s="140">
        <v>913</v>
      </c>
      <c r="J15" s="115">
        <v>-7</v>
      </c>
      <c r="K15" s="116">
        <v>-0.76670317634173057</v>
      </c>
    </row>
    <row r="16" spans="1:15" ht="15.95" customHeight="1" x14ac:dyDescent="0.2">
      <c r="A16" s="306" t="s">
        <v>232</v>
      </c>
      <c r="B16" s="307"/>
      <c r="C16" s="308"/>
      <c r="D16" s="113">
        <v>2.5077585343878268</v>
      </c>
      <c r="E16" s="115">
        <v>501</v>
      </c>
      <c r="F16" s="114">
        <v>512</v>
      </c>
      <c r="G16" s="114">
        <v>513</v>
      </c>
      <c r="H16" s="114">
        <v>548</v>
      </c>
      <c r="I16" s="140">
        <v>542</v>
      </c>
      <c r="J16" s="115">
        <v>-41</v>
      </c>
      <c r="K16" s="116">
        <v>-7.5645756457564577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1.0461507658424267</v>
      </c>
      <c r="E18" s="115">
        <v>209</v>
      </c>
      <c r="F18" s="114">
        <v>196</v>
      </c>
      <c r="G18" s="114">
        <v>205</v>
      </c>
      <c r="H18" s="114">
        <v>198</v>
      </c>
      <c r="I18" s="140">
        <v>200</v>
      </c>
      <c r="J18" s="115">
        <v>9</v>
      </c>
      <c r="K18" s="116">
        <v>4.5</v>
      </c>
    </row>
    <row r="19" spans="1:11" ht="14.1" customHeight="1" x14ac:dyDescent="0.2">
      <c r="A19" s="306" t="s">
        <v>235</v>
      </c>
      <c r="B19" s="307" t="s">
        <v>236</v>
      </c>
      <c r="C19" s="308"/>
      <c r="D19" s="113">
        <v>0.64070477525277802</v>
      </c>
      <c r="E19" s="115">
        <v>128</v>
      </c>
      <c r="F19" s="114">
        <v>120</v>
      </c>
      <c r="G19" s="114">
        <v>133</v>
      </c>
      <c r="H19" s="114">
        <v>122</v>
      </c>
      <c r="I19" s="140">
        <v>120</v>
      </c>
      <c r="J19" s="115">
        <v>8</v>
      </c>
      <c r="K19" s="116">
        <v>6.666666666666667</v>
      </c>
    </row>
    <row r="20" spans="1:11" ht="14.1" customHeight="1" x14ac:dyDescent="0.2">
      <c r="A20" s="306">
        <v>12</v>
      </c>
      <c r="B20" s="307" t="s">
        <v>237</v>
      </c>
      <c r="C20" s="308"/>
      <c r="D20" s="113">
        <v>1.1662829112023225</v>
      </c>
      <c r="E20" s="115">
        <v>233</v>
      </c>
      <c r="F20" s="114">
        <v>235</v>
      </c>
      <c r="G20" s="114">
        <v>252</v>
      </c>
      <c r="H20" s="114">
        <v>240</v>
      </c>
      <c r="I20" s="140">
        <v>236</v>
      </c>
      <c r="J20" s="115">
        <v>-3</v>
      </c>
      <c r="K20" s="116">
        <v>-1.271186440677966</v>
      </c>
    </row>
    <row r="21" spans="1:11" ht="14.1" customHeight="1" x14ac:dyDescent="0.2">
      <c r="A21" s="306">
        <v>21</v>
      </c>
      <c r="B21" s="307" t="s">
        <v>238</v>
      </c>
      <c r="C21" s="308"/>
      <c r="D21" s="113">
        <v>7.0077084793272598E-2</v>
      </c>
      <c r="E21" s="115">
        <v>14</v>
      </c>
      <c r="F21" s="114">
        <v>15</v>
      </c>
      <c r="G21" s="114">
        <v>16</v>
      </c>
      <c r="H21" s="114">
        <v>16</v>
      </c>
      <c r="I21" s="140">
        <v>18</v>
      </c>
      <c r="J21" s="115">
        <v>-4</v>
      </c>
      <c r="K21" s="116">
        <v>-22.222222222222221</v>
      </c>
    </row>
    <row r="22" spans="1:11" ht="14.1" customHeight="1" x14ac:dyDescent="0.2">
      <c r="A22" s="306">
        <v>22</v>
      </c>
      <c r="B22" s="307" t="s">
        <v>239</v>
      </c>
      <c r="C22" s="308"/>
      <c r="D22" s="113">
        <v>0.60566623285614174</v>
      </c>
      <c r="E22" s="115">
        <v>121</v>
      </c>
      <c r="F22" s="114">
        <v>129</v>
      </c>
      <c r="G22" s="114">
        <v>120</v>
      </c>
      <c r="H22" s="114">
        <v>120</v>
      </c>
      <c r="I22" s="140">
        <v>120</v>
      </c>
      <c r="J22" s="115">
        <v>1</v>
      </c>
      <c r="K22" s="116">
        <v>0.83333333333333337</v>
      </c>
    </row>
    <row r="23" spans="1:11" ht="14.1" customHeight="1" x14ac:dyDescent="0.2">
      <c r="A23" s="306">
        <v>23</v>
      </c>
      <c r="B23" s="307" t="s">
        <v>240</v>
      </c>
      <c r="C23" s="308"/>
      <c r="D23" s="113">
        <v>0.27029732705976572</v>
      </c>
      <c r="E23" s="115">
        <v>54</v>
      </c>
      <c r="F23" s="114">
        <v>58</v>
      </c>
      <c r="G23" s="114">
        <v>64</v>
      </c>
      <c r="H23" s="114">
        <v>73</v>
      </c>
      <c r="I23" s="140">
        <v>72</v>
      </c>
      <c r="J23" s="115">
        <v>-18</v>
      </c>
      <c r="K23" s="116">
        <v>-25</v>
      </c>
    </row>
    <row r="24" spans="1:11" ht="14.1" customHeight="1" x14ac:dyDescent="0.2">
      <c r="A24" s="306">
        <v>24</v>
      </c>
      <c r="B24" s="307" t="s">
        <v>241</v>
      </c>
      <c r="C24" s="308"/>
      <c r="D24" s="113">
        <v>1.2713985383922315</v>
      </c>
      <c r="E24" s="115">
        <v>254</v>
      </c>
      <c r="F24" s="114">
        <v>260</v>
      </c>
      <c r="G24" s="114">
        <v>275</v>
      </c>
      <c r="H24" s="114">
        <v>283</v>
      </c>
      <c r="I24" s="140">
        <v>286</v>
      </c>
      <c r="J24" s="115">
        <v>-32</v>
      </c>
      <c r="K24" s="116">
        <v>-11.188811188811188</v>
      </c>
    </row>
    <row r="25" spans="1:11" ht="14.1" customHeight="1" x14ac:dyDescent="0.2">
      <c r="A25" s="306">
        <v>25</v>
      </c>
      <c r="B25" s="307" t="s">
        <v>242</v>
      </c>
      <c r="C25" s="308"/>
      <c r="D25" s="113">
        <v>1.8320152167384123</v>
      </c>
      <c r="E25" s="115">
        <v>366</v>
      </c>
      <c r="F25" s="114">
        <v>402</v>
      </c>
      <c r="G25" s="114">
        <v>416</v>
      </c>
      <c r="H25" s="114">
        <v>433</v>
      </c>
      <c r="I25" s="140">
        <v>460</v>
      </c>
      <c r="J25" s="115">
        <v>-94</v>
      </c>
      <c r="K25" s="116">
        <v>-20.434782608695652</v>
      </c>
    </row>
    <row r="26" spans="1:11" ht="14.1" customHeight="1" x14ac:dyDescent="0.2">
      <c r="A26" s="306">
        <v>26</v>
      </c>
      <c r="B26" s="307" t="s">
        <v>243</v>
      </c>
      <c r="C26" s="308"/>
      <c r="D26" s="113">
        <v>0.85093602963259585</v>
      </c>
      <c r="E26" s="115">
        <v>170</v>
      </c>
      <c r="F26" s="114">
        <v>180</v>
      </c>
      <c r="G26" s="114">
        <v>193</v>
      </c>
      <c r="H26" s="114">
        <v>194</v>
      </c>
      <c r="I26" s="140">
        <v>181</v>
      </c>
      <c r="J26" s="115">
        <v>-11</v>
      </c>
      <c r="K26" s="116">
        <v>-6.0773480662983426</v>
      </c>
    </row>
    <row r="27" spans="1:11" ht="14.1" customHeight="1" x14ac:dyDescent="0.2">
      <c r="A27" s="306">
        <v>27</v>
      </c>
      <c r="B27" s="307" t="s">
        <v>244</v>
      </c>
      <c r="C27" s="308"/>
      <c r="D27" s="113">
        <v>0.47552307538292121</v>
      </c>
      <c r="E27" s="115">
        <v>95</v>
      </c>
      <c r="F27" s="114">
        <v>93</v>
      </c>
      <c r="G27" s="114">
        <v>85</v>
      </c>
      <c r="H27" s="114">
        <v>88</v>
      </c>
      <c r="I27" s="140">
        <v>90</v>
      </c>
      <c r="J27" s="115">
        <v>5</v>
      </c>
      <c r="K27" s="116">
        <v>5.5555555555555554</v>
      </c>
    </row>
    <row r="28" spans="1:11" ht="14.1" customHeight="1" x14ac:dyDescent="0.2">
      <c r="A28" s="306">
        <v>28</v>
      </c>
      <c r="B28" s="307" t="s">
        <v>245</v>
      </c>
      <c r="C28" s="308"/>
      <c r="D28" s="113">
        <v>0.25027530283311644</v>
      </c>
      <c r="E28" s="115">
        <v>50</v>
      </c>
      <c r="F28" s="114">
        <v>47</v>
      </c>
      <c r="G28" s="114">
        <v>46</v>
      </c>
      <c r="H28" s="114">
        <v>46</v>
      </c>
      <c r="I28" s="140">
        <v>49</v>
      </c>
      <c r="J28" s="115">
        <v>1</v>
      </c>
      <c r="K28" s="116">
        <v>2.0408163265306123</v>
      </c>
    </row>
    <row r="29" spans="1:11" ht="14.1" customHeight="1" x14ac:dyDescent="0.2">
      <c r="A29" s="306">
        <v>29</v>
      </c>
      <c r="B29" s="307" t="s">
        <v>246</v>
      </c>
      <c r="C29" s="308"/>
      <c r="D29" s="113">
        <v>3.9943938332165381</v>
      </c>
      <c r="E29" s="115">
        <v>798</v>
      </c>
      <c r="F29" s="114">
        <v>849</v>
      </c>
      <c r="G29" s="114">
        <v>865</v>
      </c>
      <c r="H29" s="114">
        <v>897</v>
      </c>
      <c r="I29" s="140">
        <v>874</v>
      </c>
      <c r="J29" s="115">
        <v>-76</v>
      </c>
      <c r="K29" s="116">
        <v>-8.695652173913043</v>
      </c>
    </row>
    <row r="30" spans="1:11" ht="14.1" customHeight="1" x14ac:dyDescent="0.2">
      <c r="A30" s="306" t="s">
        <v>247</v>
      </c>
      <c r="B30" s="307" t="s">
        <v>248</v>
      </c>
      <c r="C30" s="308"/>
      <c r="D30" s="113">
        <v>0.4504955450996096</v>
      </c>
      <c r="E30" s="115">
        <v>90</v>
      </c>
      <c r="F30" s="114">
        <v>89</v>
      </c>
      <c r="G30" s="114">
        <v>94</v>
      </c>
      <c r="H30" s="114">
        <v>102</v>
      </c>
      <c r="I30" s="140">
        <v>101</v>
      </c>
      <c r="J30" s="115">
        <v>-11</v>
      </c>
      <c r="K30" s="116">
        <v>-10.891089108910892</v>
      </c>
    </row>
    <row r="31" spans="1:11" ht="14.1" customHeight="1" x14ac:dyDescent="0.2">
      <c r="A31" s="306" t="s">
        <v>249</v>
      </c>
      <c r="B31" s="307" t="s">
        <v>250</v>
      </c>
      <c r="C31" s="308"/>
      <c r="D31" s="113">
        <v>3.4788267093803182</v>
      </c>
      <c r="E31" s="115">
        <v>695</v>
      </c>
      <c r="F31" s="114">
        <v>751</v>
      </c>
      <c r="G31" s="114">
        <v>762</v>
      </c>
      <c r="H31" s="114">
        <v>785</v>
      </c>
      <c r="I31" s="140">
        <v>762</v>
      </c>
      <c r="J31" s="115">
        <v>-67</v>
      </c>
      <c r="K31" s="116">
        <v>-8.7926509186351698</v>
      </c>
    </row>
    <row r="32" spans="1:11" ht="14.1" customHeight="1" x14ac:dyDescent="0.2">
      <c r="A32" s="306">
        <v>31</v>
      </c>
      <c r="B32" s="307" t="s">
        <v>251</v>
      </c>
      <c r="C32" s="308"/>
      <c r="D32" s="113">
        <v>0.11512663930323355</v>
      </c>
      <c r="E32" s="115">
        <v>23</v>
      </c>
      <c r="F32" s="114">
        <v>24</v>
      </c>
      <c r="G32" s="114">
        <v>28</v>
      </c>
      <c r="H32" s="114">
        <v>30</v>
      </c>
      <c r="I32" s="140">
        <v>26</v>
      </c>
      <c r="J32" s="115">
        <v>-3</v>
      </c>
      <c r="K32" s="116">
        <v>-11.538461538461538</v>
      </c>
    </row>
    <row r="33" spans="1:11" ht="14.1" customHeight="1" x14ac:dyDescent="0.2">
      <c r="A33" s="306">
        <v>32</v>
      </c>
      <c r="B33" s="307" t="s">
        <v>252</v>
      </c>
      <c r="C33" s="308"/>
      <c r="D33" s="113">
        <v>0.73080388427269993</v>
      </c>
      <c r="E33" s="115">
        <v>146</v>
      </c>
      <c r="F33" s="114">
        <v>154</v>
      </c>
      <c r="G33" s="114">
        <v>146</v>
      </c>
      <c r="H33" s="114">
        <v>152</v>
      </c>
      <c r="I33" s="140">
        <v>154</v>
      </c>
      <c r="J33" s="115">
        <v>-8</v>
      </c>
      <c r="K33" s="116">
        <v>-5.1948051948051948</v>
      </c>
    </row>
    <row r="34" spans="1:11" ht="14.1" customHeight="1" x14ac:dyDescent="0.2">
      <c r="A34" s="306">
        <v>33</v>
      </c>
      <c r="B34" s="307" t="s">
        <v>253</v>
      </c>
      <c r="C34" s="308"/>
      <c r="D34" s="113">
        <v>0.54560016017619384</v>
      </c>
      <c r="E34" s="115">
        <v>109</v>
      </c>
      <c r="F34" s="114">
        <v>120</v>
      </c>
      <c r="G34" s="114">
        <v>129</v>
      </c>
      <c r="H34" s="114">
        <v>120</v>
      </c>
      <c r="I34" s="140">
        <v>116</v>
      </c>
      <c r="J34" s="115">
        <v>-7</v>
      </c>
      <c r="K34" s="116">
        <v>-6.0344827586206895</v>
      </c>
    </row>
    <row r="35" spans="1:11" ht="14.1" customHeight="1" x14ac:dyDescent="0.2">
      <c r="A35" s="306">
        <v>34</v>
      </c>
      <c r="B35" s="307" t="s">
        <v>254</v>
      </c>
      <c r="C35" s="308"/>
      <c r="D35" s="113">
        <v>7.1528681549704674</v>
      </c>
      <c r="E35" s="115">
        <v>1429</v>
      </c>
      <c r="F35" s="114">
        <v>1440</v>
      </c>
      <c r="G35" s="114">
        <v>1477</v>
      </c>
      <c r="H35" s="114">
        <v>1445</v>
      </c>
      <c r="I35" s="140">
        <v>1436</v>
      </c>
      <c r="J35" s="115">
        <v>-7</v>
      </c>
      <c r="K35" s="116">
        <v>-0.48746518105849584</v>
      </c>
    </row>
    <row r="36" spans="1:11" ht="14.1" customHeight="1" x14ac:dyDescent="0.2">
      <c r="A36" s="306">
        <v>41</v>
      </c>
      <c r="B36" s="307" t="s">
        <v>255</v>
      </c>
      <c r="C36" s="308"/>
      <c r="D36" s="113">
        <v>0.16518169986985684</v>
      </c>
      <c r="E36" s="115">
        <v>33</v>
      </c>
      <c r="F36" s="114">
        <v>35</v>
      </c>
      <c r="G36" s="114">
        <v>37</v>
      </c>
      <c r="H36" s="114">
        <v>38</v>
      </c>
      <c r="I36" s="140">
        <v>36</v>
      </c>
      <c r="J36" s="115">
        <v>-3</v>
      </c>
      <c r="K36" s="116">
        <v>-8.3333333333333339</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0.2953248573430774</v>
      </c>
      <c r="E38" s="115">
        <v>59</v>
      </c>
      <c r="F38" s="114">
        <v>61</v>
      </c>
      <c r="G38" s="114">
        <v>58</v>
      </c>
      <c r="H38" s="114">
        <v>58</v>
      </c>
      <c r="I38" s="140">
        <v>54</v>
      </c>
      <c r="J38" s="115">
        <v>5</v>
      </c>
      <c r="K38" s="116">
        <v>9.2592592592592595</v>
      </c>
    </row>
    <row r="39" spans="1:11" ht="14.1" customHeight="1" x14ac:dyDescent="0.2">
      <c r="A39" s="306">
        <v>51</v>
      </c>
      <c r="B39" s="307" t="s">
        <v>258</v>
      </c>
      <c r="C39" s="308"/>
      <c r="D39" s="113">
        <v>4.8453298628491339</v>
      </c>
      <c r="E39" s="115">
        <v>968</v>
      </c>
      <c r="F39" s="114">
        <v>999</v>
      </c>
      <c r="G39" s="114">
        <v>988</v>
      </c>
      <c r="H39" s="114">
        <v>1025</v>
      </c>
      <c r="I39" s="140">
        <v>1030</v>
      </c>
      <c r="J39" s="115">
        <v>-62</v>
      </c>
      <c r="K39" s="116">
        <v>-6.0194174757281553</v>
      </c>
    </row>
    <row r="40" spans="1:11" ht="14.1" customHeight="1" x14ac:dyDescent="0.2">
      <c r="A40" s="306" t="s">
        <v>259</v>
      </c>
      <c r="B40" s="307" t="s">
        <v>260</v>
      </c>
      <c r="C40" s="308"/>
      <c r="D40" s="113">
        <v>4.5650215236760436</v>
      </c>
      <c r="E40" s="115">
        <v>912</v>
      </c>
      <c r="F40" s="114">
        <v>942</v>
      </c>
      <c r="G40" s="114">
        <v>932</v>
      </c>
      <c r="H40" s="114">
        <v>971</v>
      </c>
      <c r="I40" s="140">
        <v>981</v>
      </c>
      <c r="J40" s="115">
        <v>-69</v>
      </c>
      <c r="K40" s="116">
        <v>-7.0336391437308867</v>
      </c>
    </row>
    <row r="41" spans="1:11" ht="14.1" customHeight="1" x14ac:dyDescent="0.2">
      <c r="A41" s="306"/>
      <c r="B41" s="307" t="s">
        <v>261</v>
      </c>
      <c r="C41" s="308"/>
      <c r="D41" s="113">
        <v>2.5978576434077487</v>
      </c>
      <c r="E41" s="115">
        <v>519</v>
      </c>
      <c r="F41" s="114">
        <v>547</v>
      </c>
      <c r="G41" s="114">
        <v>528</v>
      </c>
      <c r="H41" s="114">
        <v>552</v>
      </c>
      <c r="I41" s="140">
        <v>557</v>
      </c>
      <c r="J41" s="115">
        <v>-38</v>
      </c>
      <c r="K41" s="116">
        <v>-6.8222621184919214</v>
      </c>
    </row>
    <row r="42" spans="1:11" ht="14.1" customHeight="1" x14ac:dyDescent="0.2">
      <c r="A42" s="306">
        <v>52</v>
      </c>
      <c r="B42" s="307" t="s">
        <v>262</v>
      </c>
      <c r="C42" s="308"/>
      <c r="D42" s="113">
        <v>3.6590249274201621</v>
      </c>
      <c r="E42" s="115">
        <v>731</v>
      </c>
      <c r="F42" s="114">
        <v>770</v>
      </c>
      <c r="G42" s="114">
        <v>745</v>
      </c>
      <c r="H42" s="114">
        <v>773</v>
      </c>
      <c r="I42" s="140">
        <v>798</v>
      </c>
      <c r="J42" s="115">
        <v>-67</v>
      </c>
      <c r="K42" s="116">
        <v>-8.3959899749373434</v>
      </c>
    </row>
    <row r="43" spans="1:11" ht="14.1" customHeight="1" x14ac:dyDescent="0.2">
      <c r="A43" s="306" t="s">
        <v>263</v>
      </c>
      <c r="B43" s="307" t="s">
        <v>264</v>
      </c>
      <c r="C43" s="308"/>
      <c r="D43" s="113">
        <v>3.3536890579637602</v>
      </c>
      <c r="E43" s="115">
        <v>670</v>
      </c>
      <c r="F43" s="114">
        <v>704</v>
      </c>
      <c r="G43" s="114">
        <v>691</v>
      </c>
      <c r="H43" s="114">
        <v>710</v>
      </c>
      <c r="I43" s="140">
        <v>696</v>
      </c>
      <c r="J43" s="115">
        <v>-26</v>
      </c>
      <c r="K43" s="116">
        <v>-3.735632183908046</v>
      </c>
    </row>
    <row r="44" spans="1:11" ht="14.1" customHeight="1" x14ac:dyDescent="0.2">
      <c r="A44" s="306">
        <v>53</v>
      </c>
      <c r="B44" s="307" t="s">
        <v>265</v>
      </c>
      <c r="C44" s="308"/>
      <c r="D44" s="113">
        <v>1.2613875262789067</v>
      </c>
      <c r="E44" s="115">
        <v>252</v>
      </c>
      <c r="F44" s="114">
        <v>258</v>
      </c>
      <c r="G44" s="114">
        <v>254</v>
      </c>
      <c r="H44" s="114">
        <v>256</v>
      </c>
      <c r="I44" s="140">
        <v>254</v>
      </c>
      <c r="J44" s="115">
        <v>-2</v>
      </c>
      <c r="K44" s="116">
        <v>-0.78740157480314965</v>
      </c>
    </row>
    <row r="45" spans="1:11" ht="14.1" customHeight="1" x14ac:dyDescent="0.2">
      <c r="A45" s="306" t="s">
        <v>266</v>
      </c>
      <c r="B45" s="307" t="s">
        <v>267</v>
      </c>
      <c r="C45" s="308"/>
      <c r="D45" s="113">
        <v>1.2163379717689458</v>
      </c>
      <c r="E45" s="115">
        <v>243</v>
      </c>
      <c r="F45" s="114">
        <v>250</v>
      </c>
      <c r="G45" s="114">
        <v>249</v>
      </c>
      <c r="H45" s="114">
        <v>249</v>
      </c>
      <c r="I45" s="140">
        <v>246</v>
      </c>
      <c r="J45" s="115">
        <v>-3</v>
      </c>
      <c r="K45" s="116">
        <v>-1.2195121951219512</v>
      </c>
    </row>
    <row r="46" spans="1:11" ht="14.1" customHeight="1" x14ac:dyDescent="0.2">
      <c r="A46" s="306">
        <v>54</v>
      </c>
      <c r="B46" s="307" t="s">
        <v>268</v>
      </c>
      <c r="C46" s="308"/>
      <c r="D46" s="113">
        <v>14.10051056161778</v>
      </c>
      <c r="E46" s="115">
        <v>2817</v>
      </c>
      <c r="F46" s="114">
        <v>2924</v>
      </c>
      <c r="G46" s="114">
        <v>2995</v>
      </c>
      <c r="H46" s="114">
        <v>3043</v>
      </c>
      <c r="I46" s="140">
        <v>3033</v>
      </c>
      <c r="J46" s="115">
        <v>-216</v>
      </c>
      <c r="K46" s="116">
        <v>-7.1216617210682491</v>
      </c>
    </row>
    <row r="47" spans="1:11" ht="14.1" customHeight="1" x14ac:dyDescent="0.2">
      <c r="A47" s="306">
        <v>61</v>
      </c>
      <c r="B47" s="307" t="s">
        <v>269</v>
      </c>
      <c r="C47" s="308"/>
      <c r="D47" s="113">
        <v>0.73080388427269993</v>
      </c>
      <c r="E47" s="115">
        <v>146</v>
      </c>
      <c r="F47" s="114">
        <v>147</v>
      </c>
      <c r="G47" s="114">
        <v>144</v>
      </c>
      <c r="H47" s="114">
        <v>157</v>
      </c>
      <c r="I47" s="140">
        <v>144</v>
      </c>
      <c r="J47" s="115">
        <v>2</v>
      </c>
      <c r="K47" s="116">
        <v>1.3888888888888888</v>
      </c>
    </row>
    <row r="48" spans="1:11" ht="14.1" customHeight="1" x14ac:dyDescent="0.2">
      <c r="A48" s="306">
        <v>62</v>
      </c>
      <c r="B48" s="307" t="s">
        <v>270</v>
      </c>
      <c r="C48" s="308"/>
      <c r="D48" s="113">
        <v>13.935328861747923</v>
      </c>
      <c r="E48" s="115">
        <v>2784</v>
      </c>
      <c r="F48" s="114">
        <v>2858</v>
      </c>
      <c r="G48" s="114">
        <v>2880</v>
      </c>
      <c r="H48" s="114">
        <v>3020</v>
      </c>
      <c r="I48" s="140">
        <v>3003</v>
      </c>
      <c r="J48" s="115">
        <v>-219</v>
      </c>
      <c r="K48" s="116">
        <v>-7.2927072927072931</v>
      </c>
    </row>
    <row r="49" spans="1:11" ht="14.1" customHeight="1" x14ac:dyDescent="0.2">
      <c r="A49" s="306">
        <v>63</v>
      </c>
      <c r="B49" s="307" t="s">
        <v>271</v>
      </c>
      <c r="C49" s="308"/>
      <c r="D49" s="113">
        <v>11.968164981479628</v>
      </c>
      <c r="E49" s="115">
        <v>2391</v>
      </c>
      <c r="F49" s="114">
        <v>2800</v>
      </c>
      <c r="G49" s="114">
        <v>2824</v>
      </c>
      <c r="H49" s="114">
        <v>2853</v>
      </c>
      <c r="I49" s="140">
        <v>2825</v>
      </c>
      <c r="J49" s="115">
        <v>-434</v>
      </c>
      <c r="K49" s="116">
        <v>-15.36283185840708</v>
      </c>
    </row>
    <row r="50" spans="1:11" ht="14.1" customHeight="1" x14ac:dyDescent="0.2">
      <c r="A50" s="306" t="s">
        <v>272</v>
      </c>
      <c r="B50" s="307" t="s">
        <v>273</v>
      </c>
      <c r="C50" s="308"/>
      <c r="D50" s="113">
        <v>0.93602963259585548</v>
      </c>
      <c r="E50" s="115">
        <v>187</v>
      </c>
      <c r="F50" s="114">
        <v>232</v>
      </c>
      <c r="G50" s="114">
        <v>242</v>
      </c>
      <c r="H50" s="114">
        <v>237</v>
      </c>
      <c r="I50" s="140">
        <v>235</v>
      </c>
      <c r="J50" s="115">
        <v>-48</v>
      </c>
      <c r="K50" s="116">
        <v>-20.425531914893618</v>
      </c>
    </row>
    <row r="51" spans="1:11" ht="14.1" customHeight="1" x14ac:dyDescent="0.2">
      <c r="A51" s="306" t="s">
        <v>274</v>
      </c>
      <c r="B51" s="307" t="s">
        <v>275</v>
      </c>
      <c r="C51" s="308"/>
      <c r="D51" s="113">
        <v>10.701771949144058</v>
      </c>
      <c r="E51" s="115">
        <v>2138</v>
      </c>
      <c r="F51" s="114">
        <v>2484</v>
      </c>
      <c r="G51" s="114">
        <v>2503</v>
      </c>
      <c r="H51" s="114">
        <v>2533</v>
      </c>
      <c r="I51" s="140">
        <v>2516</v>
      </c>
      <c r="J51" s="115">
        <v>-378</v>
      </c>
      <c r="K51" s="116">
        <v>-15.023847376788554</v>
      </c>
    </row>
    <row r="52" spans="1:11" ht="14.1" customHeight="1" x14ac:dyDescent="0.2">
      <c r="A52" s="306">
        <v>71</v>
      </c>
      <c r="B52" s="307" t="s">
        <v>276</v>
      </c>
      <c r="C52" s="308"/>
      <c r="D52" s="113">
        <v>11.162278506356992</v>
      </c>
      <c r="E52" s="115">
        <v>2230</v>
      </c>
      <c r="F52" s="114">
        <v>2275</v>
      </c>
      <c r="G52" s="114">
        <v>2270</v>
      </c>
      <c r="H52" s="114">
        <v>2301</v>
      </c>
      <c r="I52" s="140">
        <v>2288</v>
      </c>
      <c r="J52" s="115">
        <v>-58</v>
      </c>
      <c r="K52" s="116">
        <v>-2.534965034965035</v>
      </c>
    </row>
    <row r="53" spans="1:11" ht="14.1" customHeight="1" x14ac:dyDescent="0.2">
      <c r="A53" s="306" t="s">
        <v>277</v>
      </c>
      <c r="B53" s="307" t="s">
        <v>278</v>
      </c>
      <c r="C53" s="308"/>
      <c r="D53" s="113">
        <v>1.1312443688056864</v>
      </c>
      <c r="E53" s="115">
        <v>226</v>
      </c>
      <c r="F53" s="114">
        <v>241</v>
      </c>
      <c r="G53" s="114">
        <v>233</v>
      </c>
      <c r="H53" s="114">
        <v>237</v>
      </c>
      <c r="I53" s="140">
        <v>238</v>
      </c>
      <c r="J53" s="115">
        <v>-12</v>
      </c>
      <c r="K53" s="116">
        <v>-5.0420168067226889</v>
      </c>
    </row>
    <row r="54" spans="1:11" ht="14.1" customHeight="1" x14ac:dyDescent="0.2">
      <c r="A54" s="306" t="s">
        <v>279</v>
      </c>
      <c r="B54" s="307" t="s">
        <v>280</v>
      </c>
      <c r="C54" s="308"/>
      <c r="D54" s="113">
        <v>9.5555110621683852</v>
      </c>
      <c r="E54" s="115">
        <v>1909</v>
      </c>
      <c r="F54" s="114">
        <v>1938</v>
      </c>
      <c r="G54" s="114">
        <v>1946</v>
      </c>
      <c r="H54" s="114">
        <v>1971</v>
      </c>
      <c r="I54" s="140">
        <v>1952</v>
      </c>
      <c r="J54" s="115">
        <v>-43</v>
      </c>
      <c r="K54" s="116">
        <v>-2.2028688524590163</v>
      </c>
    </row>
    <row r="55" spans="1:11" ht="14.1" customHeight="1" x14ac:dyDescent="0.2">
      <c r="A55" s="306">
        <v>72</v>
      </c>
      <c r="B55" s="307" t="s">
        <v>281</v>
      </c>
      <c r="C55" s="308"/>
      <c r="D55" s="113">
        <v>1.2313544899389328</v>
      </c>
      <c r="E55" s="115">
        <v>246</v>
      </c>
      <c r="F55" s="114">
        <v>237</v>
      </c>
      <c r="G55" s="114">
        <v>241</v>
      </c>
      <c r="H55" s="114">
        <v>238</v>
      </c>
      <c r="I55" s="140">
        <v>244</v>
      </c>
      <c r="J55" s="115">
        <v>2</v>
      </c>
      <c r="K55" s="116">
        <v>0.81967213114754101</v>
      </c>
    </row>
    <row r="56" spans="1:11" ht="14.1" customHeight="1" x14ac:dyDescent="0.2">
      <c r="A56" s="306" t="s">
        <v>282</v>
      </c>
      <c r="B56" s="307" t="s">
        <v>283</v>
      </c>
      <c r="C56" s="308"/>
      <c r="D56" s="113">
        <v>0.25027530283311644</v>
      </c>
      <c r="E56" s="115">
        <v>50</v>
      </c>
      <c r="F56" s="114">
        <v>46</v>
      </c>
      <c r="G56" s="114">
        <v>39</v>
      </c>
      <c r="H56" s="114">
        <v>35</v>
      </c>
      <c r="I56" s="140">
        <v>37</v>
      </c>
      <c r="J56" s="115">
        <v>13</v>
      </c>
      <c r="K56" s="116">
        <v>35.135135135135137</v>
      </c>
    </row>
    <row r="57" spans="1:11" ht="14.1" customHeight="1" x14ac:dyDescent="0.2">
      <c r="A57" s="306" t="s">
        <v>284</v>
      </c>
      <c r="B57" s="307" t="s">
        <v>285</v>
      </c>
      <c r="C57" s="308"/>
      <c r="D57" s="113">
        <v>0.67574331764941431</v>
      </c>
      <c r="E57" s="115">
        <v>135</v>
      </c>
      <c r="F57" s="114">
        <v>134</v>
      </c>
      <c r="G57" s="114">
        <v>140</v>
      </c>
      <c r="H57" s="114">
        <v>143</v>
      </c>
      <c r="I57" s="140">
        <v>148</v>
      </c>
      <c r="J57" s="115">
        <v>-13</v>
      </c>
      <c r="K57" s="116">
        <v>-8.7837837837837842</v>
      </c>
    </row>
    <row r="58" spans="1:11" ht="14.1" customHeight="1" x14ac:dyDescent="0.2">
      <c r="A58" s="306">
        <v>73</v>
      </c>
      <c r="B58" s="307" t="s">
        <v>286</v>
      </c>
      <c r="C58" s="308"/>
      <c r="D58" s="113">
        <v>0.88096906597256985</v>
      </c>
      <c r="E58" s="115">
        <v>176</v>
      </c>
      <c r="F58" s="114">
        <v>173</v>
      </c>
      <c r="G58" s="114">
        <v>176</v>
      </c>
      <c r="H58" s="114">
        <v>176</v>
      </c>
      <c r="I58" s="140">
        <v>180</v>
      </c>
      <c r="J58" s="115">
        <v>-4</v>
      </c>
      <c r="K58" s="116">
        <v>-2.2222222222222223</v>
      </c>
    </row>
    <row r="59" spans="1:11" ht="14.1" customHeight="1" x14ac:dyDescent="0.2">
      <c r="A59" s="306" t="s">
        <v>287</v>
      </c>
      <c r="B59" s="307" t="s">
        <v>288</v>
      </c>
      <c r="C59" s="308"/>
      <c r="D59" s="113">
        <v>0.62068275102612869</v>
      </c>
      <c r="E59" s="115">
        <v>124</v>
      </c>
      <c r="F59" s="114">
        <v>124</v>
      </c>
      <c r="G59" s="114">
        <v>126</v>
      </c>
      <c r="H59" s="114">
        <v>126</v>
      </c>
      <c r="I59" s="140">
        <v>129</v>
      </c>
      <c r="J59" s="115">
        <v>-5</v>
      </c>
      <c r="K59" s="116">
        <v>-3.8759689922480618</v>
      </c>
    </row>
    <row r="60" spans="1:11" ht="14.1" customHeight="1" x14ac:dyDescent="0.2">
      <c r="A60" s="306">
        <v>81</v>
      </c>
      <c r="B60" s="307" t="s">
        <v>289</v>
      </c>
      <c r="C60" s="308"/>
      <c r="D60" s="113">
        <v>3.0783862248473319</v>
      </c>
      <c r="E60" s="115">
        <v>615</v>
      </c>
      <c r="F60" s="114">
        <v>634</v>
      </c>
      <c r="G60" s="114">
        <v>634</v>
      </c>
      <c r="H60" s="114">
        <v>644</v>
      </c>
      <c r="I60" s="140">
        <v>634</v>
      </c>
      <c r="J60" s="115">
        <v>-19</v>
      </c>
      <c r="K60" s="116">
        <v>-2.9968454258675079</v>
      </c>
    </row>
    <row r="61" spans="1:11" ht="14.1" customHeight="1" x14ac:dyDescent="0.2">
      <c r="A61" s="306" t="s">
        <v>290</v>
      </c>
      <c r="B61" s="307" t="s">
        <v>291</v>
      </c>
      <c r="C61" s="308"/>
      <c r="D61" s="113">
        <v>1.431574732205426</v>
      </c>
      <c r="E61" s="115">
        <v>286</v>
      </c>
      <c r="F61" s="114">
        <v>293</v>
      </c>
      <c r="G61" s="114">
        <v>287</v>
      </c>
      <c r="H61" s="114">
        <v>291</v>
      </c>
      <c r="I61" s="140">
        <v>281</v>
      </c>
      <c r="J61" s="115">
        <v>5</v>
      </c>
      <c r="K61" s="116">
        <v>1.7793594306049823</v>
      </c>
    </row>
    <row r="62" spans="1:11" ht="14.1" customHeight="1" x14ac:dyDescent="0.2">
      <c r="A62" s="306" t="s">
        <v>292</v>
      </c>
      <c r="B62" s="307" t="s">
        <v>293</v>
      </c>
      <c r="C62" s="308"/>
      <c r="D62" s="113">
        <v>0.61067173891280413</v>
      </c>
      <c r="E62" s="115">
        <v>122</v>
      </c>
      <c r="F62" s="114">
        <v>133</v>
      </c>
      <c r="G62" s="114">
        <v>139</v>
      </c>
      <c r="H62" s="114">
        <v>129</v>
      </c>
      <c r="I62" s="140">
        <v>130</v>
      </c>
      <c r="J62" s="115">
        <v>-8</v>
      </c>
      <c r="K62" s="116">
        <v>-6.1538461538461542</v>
      </c>
    </row>
    <row r="63" spans="1:11" ht="14.1" customHeight="1" x14ac:dyDescent="0.2">
      <c r="A63" s="306"/>
      <c r="B63" s="307" t="s">
        <v>294</v>
      </c>
      <c r="C63" s="308"/>
      <c r="D63" s="113">
        <v>0.54560016017619384</v>
      </c>
      <c r="E63" s="115">
        <v>109</v>
      </c>
      <c r="F63" s="114">
        <v>117</v>
      </c>
      <c r="G63" s="114">
        <v>122</v>
      </c>
      <c r="H63" s="114">
        <v>116</v>
      </c>
      <c r="I63" s="140">
        <v>116</v>
      </c>
      <c r="J63" s="115">
        <v>-7</v>
      </c>
      <c r="K63" s="116">
        <v>-6.0344827586206895</v>
      </c>
    </row>
    <row r="64" spans="1:11" ht="14.1" customHeight="1" x14ac:dyDescent="0.2">
      <c r="A64" s="306" t="s">
        <v>295</v>
      </c>
      <c r="B64" s="307" t="s">
        <v>296</v>
      </c>
      <c r="C64" s="308"/>
      <c r="D64" s="113">
        <v>0.10011012113324658</v>
      </c>
      <c r="E64" s="115">
        <v>20</v>
      </c>
      <c r="F64" s="114">
        <v>20</v>
      </c>
      <c r="G64" s="114">
        <v>22</v>
      </c>
      <c r="H64" s="114">
        <v>22</v>
      </c>
      <c r="I64" s="140">
        <v>24</v>
      </c>
      <c r="J64" s="115">
        <v>-4</v>
      </c>
      <c r="K64" s="116">
        <v>-16.666666666666668</v>
      </c>
    </row>
    <row r="65" spans="1:11" ht="14.1" customHeight="1" x14ac:dyDescent="0.2">
      <c r="A65" s="306" t="s">
        <v>297</v>
      </c>
      <c r="B65" s="307" t="s">
        <v>298</v>
      </c>
      <c r="C65" s="308"/>
      <c r="D65" s="113">
        <v>0.62068275102612869</v>
      </c>
      <c r="E65" s="115">
        <v>124</v>
      </c>
      <c r="F65" s="114">
        <v>122</v>
      </c>
      <c r="G65" s="114">
        <v>118</v>
      </c>
      <c r="H65" s="114">
        <v>122</v>
      </c>
      <c r="I65" s="140">
        <v>121</v>
      </c>
      <c r="J65" s="115">
        <v>3</v>
      </c>
      <c r="K65" s="116">
        <v>2.4793388429752068</v>
      </c>
    </row>
    <row r="66" spans="1:11" ht="14.1" customHeight="1" x14ac:dyDescent="0.2">
      <c r="A66" s="306">
        <v>82</v>
      </c>
      <c r="B66" s="307" t="s">
        <v>299</v>
      </c>
      <c r="C66" s="308"/>
      <c r="D66" s="113">
        <v>2.0422464711182302</v>
      </c>
      <c r="E66" s="115">
        <v>408</v>
      </c>
      <c r="F66" s="114">
        <v>419</v>
      </c>
      <c r="G66" s="114">
        <v>445</v>
      </c>
      <c r="H66" s="114">
        <v>440</v>
      </c>
      <c r="I66" s="140">
        <v>453</v>
      </c>
      <c r="J66" s="115">
        <v>-45</v>
      </c>
      <c r="K66" s="116">
        <v>-9.9337748344370862</v>
      </c>
    </row>
    <row r="67" spans="1:11" ht="14.1" customHeight="1" x14ac:dyDescent="0.2">
      <c r="A67" s="306" t="s">
        <v>300</v>
      </c>
      <c r="B67" s="307" t="s">
        <v>301</v>
      </c>
      <c r="C67" s="308"/>
      <c r="D67" s="113">
        <v>0.60566623285614174</v>
      </c>
      <c r="E67" s="115">
        <v>121</v>
      </c>
      <c r="F67" s="114">
        <v>122</v>
      </c>
      <c r="G67" s="114">
        <v>127</v>
      </c>
      <c r="H67" s="114">
        <v>123</v>
      </c>
      <c r="I67" s="140">
        <v>123</v>
      </c>
      <c r="J67" s="115">
        <v>-2</v>
      </c>
      <c r="K67" s="116">
        <v>-1.6260162601626016</v>
      </c>
    </row>
    <row r="68" spans="1:11" ht="14.1" customHeight="1" x14ac:dyDescent="0.2">
      <c r="A68" s="306" t="s">
        <v>302</v>
      </c>
      <c r="B68" s="307" t="s">
        <v>303</v>
      </c>
      <c r="C68" s="308"/>
      <c r="D68" s="113">
        <v>0.73580939032936232</v>
      </c>
      <c r="E68" s="115">
        <v>147</v>
      </c>
      <c r="F68" s="114">
        <v>167</v>
      </c>
      <c r="G68" s="114">
        <v>181</v>
      </c>
      <c r="H68" s="114">
        <v>183</v>
      </c>
      <c r="I68" s="140">
        <v>193</v>
      </c>
      <c r="J68" s="115">
        <v>-46</v>
      </c>
      <c r="K68" s="116">
        <v>-23.834196891191709</v>
      </c>
    </row>
    <row r="69" spans="1:11" ht="14.1" customHeight="1" x14ac:dyDescent="0.2">
      <c r="A69" s="306">
        <v>83</v>
      </c>
      <c r="B69" s="307" t="s">
        <v>304</v>
      </c>
      <c r="C69" s="308"/>
      <c r="D69" s="113">
        <v>3.2335569126038641</v>
      </c>
      <c r="E69" s="115">
        <v>646</v>
      </c>
      <c r="F69" s="114">
        <v>640</v>
      </c>
      <c r="G69" s="114">
        <v>625</v>
      </c>
      <c r="H69" s="114">
        <v>656</v>
      </c>
      <c r="I69" s="140">
        <v>637</v>
      </c>
      <c r="J69" s="115">
        <v>9</v>
      </c>
      <c r="K69" s="116">
        <v>1.4128728414442699</v>
      </c>
    </row>
    <row r="70" spans="1:11" ht="14.1" customHeight="1" x14ac:dyDescent="0.2">
      <c r="A70" s="306" t="s">
        <v>305</v>
      </c>
      <c r="B70" s="307" t="s">
        <v>306</v>
      </c>
      <c r="C70" s="308"/>
      <c r="D70" s="113">
        <v>1.9821803984382822</v>
      </c>
      <c r="E70" s="115">
        <v>396</v>
      </c>
      <c r="F70" s="114">
        <v>392</v>
      </c>
      <c r="G70" s="114">
        <v>381</v>
      </c>
      <c r="H70" s="114">
        <v>413</v>
      </c>
      <c r="I70" s="140">
        <v>411</v>
      </c>
      <c r="J70" s="115">
        <v>-15</v>
      </c>
      <c r="K70" s="116">
        <v>-3.6496350364963503</v>
      </c>
    </row>
    <row r="71" spans="1:11" ht="14.1" customHeight="1" x14ac:dyDescent="0.2">
      <c r="A71" s="306"/>
      <c r="B71" s="307" t="s">
        <v>307</v>
      </c>
      <c r="C71" s="308"/>
      <c r="D71" s="113">
        <v>1.6067674441886075</v>
      </c>
      <c r="E71" s="115">
        <v>321</v>
      </c>
      <c r="F71" s="114">
        <v>319</v>
      </c>
      <c r="G71" s="114">
        <v>307</v>
      </c>
      <c r="H71" s="114">
        <v>325</v>
      </c>
      <c r="I71" s="140">
        <v>324</v>
      </c>
      <c r="J71" s="115">
        <v>-3</v>
      </c>
      <c r="K71" s="116">
        <v>-0.92592592592592593</v>
      </c>
    </row>
    <row r="72" spans="1:11" ht="14.1" customHeight="1" x14ac:dyDescent="0.2">
      <c r="A72" s="306">
        <v>84</v>
      </c>
      <c r="B72" s="307" t="s">
        <v>308</v>
      </c>
      <c r="C72" s="308"/>
      <c r="D72" s="113">
        <v>1.2513765141655822</v>
      </c>
      <c r="E72" s="115">
        <v>250</v>
      </c>
      <c r="F72" s="114">
        <v>255</v>
      </c>
      <c r="G72" s="114">
        <v>247</v>
      </c>
      <c r="H72" s="114">
        <v>250</v>
      </c>
      <c r="I72" s="140">
        <v>243</v>
      </c>
      <c r="J72" s="115">
        <v>7</v>
      </c>
      <c r="K72" s="116">
        <v>2.880658436213992</v>
      </c>
    </row>
    <row r="73" spans="1:11" ht="14.1" customHeight="1" x14ac:dyDescent="0.2">
      <c r="A73" s="306" t="s">
        <v>309</v>
      </c>
      <c r="B73" s="307" t="s">
        <v>310</v>
      </c>
      <c r="C73" s="308"/>
      <c r="D73" s="113">
        <v>0.16518169986985684</v>
      </c>
      <c r="E73" s="115">
        <v>33</v>
      </c>
      <c r="F73" s="114">
        <v>32</v>
      </c>
      <c r="G73" s="114">
        <v>27</v>
      </c>
      <c r="H73" s="114">
        <v>30</v>
      </c>
      <c r="I73" s="140">
        <v>27</v>
      </c>
      <c r="J73" s="115">
        <v>6</v>
      </c>
      <c r="K73" s="116">
        <v>22.222222222222221</v>
      </c>
    </row>
    <row r="74" spans="1:11" ht="14.1" customHeight="1" x14ac:dyDescent="0.2">
      <c r="A74" s="306" t="s">
        <v>311</v>
      </c>
      <c r="B74" s="307" t="s">
        <v>312</v>
      </c>
      <c r="C74" s="308"/>
      <c r="D74" s="113">
        <v>8.0088096906597253E-2</v>
      </c>
      <c r="E74" s="115">
        <v>16</v>
      </c>
      <c r="F74" s="114">
        <v>16</v>
      </c>
      <c r="G74" s="114">
        <v>18</v>
      </c>
      <c r="H74" s="114">
        <v>18</v>
      </c>
      <c r="I74" s="140">
        <v>18</v>
      </c>
      <c r="J74" s="115">
        <v>-2</v>
      </c>
      <c r="K74" s="116">
        <v>-11.111111111111111</v>
      </c>
    </row>
    <row r="75" spans="1:11" ht="14.1" customHeight="1" x14ac:dyDescent="0.2">
      <c r="A75" s="306" t="s">
        <v>313</v>
      </c>
      <c r="B75" s="307" t="s">
        <v>314</v>
      </c>
      <c r="C75" s="308"/>
      <c r="D75" s="113">
        <v>2.0022024226649313E-2</v>
      </c>
      <c r="E75" s="115">
        <v>4</v>
      </c>
      <c r="F75" s="114">
        <v>5</v>
      </c>
      <c r="G75" s="114">
        <v>4</v>
      </c>
      <c r="H75" s="114">
        <v>8</v>
      </c>
      <c r="I75" s="140">
        <v>9</v>
      </c>
      <c r="J75" s="115">
        <v>-5</v>
      </c>
      <c r="K75" s="116">
        <v>-55.555555555555557</v>
      </c>
    </row>
    <row r="76" spans="1:11" ht="14.1" customHeight="1" x14ac:dyDescent="0.2">
      <c r="A76" s="306">
        <v>91</v>
      </c>
      <c r="B76" s="307" t="s">
        <v>315</v>
      </c>
      <c r="C76" s="308"/>
      <c r="D76" s="113">
        <v>7.0077084793272598E-2</v>
      </c>
      <c r="E76" s="115">
        <v>14</v>
      </c>
      <c r="F76" s="114">
        <v>16</v>
      </c>
      <c r="G76" s="114">
        <v>15</v>
      </c>
      <c r="H76" s="114">
        <v>15</v>
      </c>
      <c r="I76" s="140">
        <v>14</v>
      </c>
      <c r="J76" s="115">
        <v>0</v>
      </c>
      <c r="K76" s="116">
        <v>0</v>
      </c>
    </row>
    <row r="77" spans="1:11" ht="14.1" customHeight="1" x14ac:dyDescent="0.2">
      <c r="A77" s="306">
        <v>92</v>
      </c>
      <c r="B77" s="307" t="s">
        <v>316</v>
      </c>
      <c r="C77" s="308"/>
      <c r="D77" s="113">
        <v>0.2953248573430774</v>
      </c>
      <c r="E77" s="115">
        <v>59</v>
      </c>
      <c r="F77" s="114">
        <v>57</v>
      </c>
      <c r="G77" s="114">
        <v>60</v>
      </c>
      <c r="H77" s="114">
        <v>59</v>
      </c>
      <c r="I77" s="140">
        <v>59</v>
      </c>
      <c r="J77" s="115">
        <v>0</v>
      </c>
      <c r="K77" s="116">
        <v>0</v>
      </c>
    </row>
    <row r="78" spans="1:11" ht="14.1" customHeight="1" x14ac:dyDescent="0.2">
      <c r="A78" s="306">
        <v>93</v>
      </c>
      <c r="B78" s="307" t="s">
        <v>317</v>
      </c>
      <c r="C78" s="308"/>
      <c r="D78" s="113">
        <v>0.11012113324657123</v>
      </c>
      <c r="E78" s="115">
        <v>22</v>
      </c>
      <c r="F78" s="114">
        <v>23</v>
      </c>
      <c r="G78" s="114">
        <v>24</v>
      </c>
      <c r="H78" s="114">
        <v>25</v>
      </c>
      <c r="I78" s="140">
        <v>24</v>
      </c>
      <c r="J78" s="115">
        <v>-2</v>
      </c>
      <c r="K78" s="116">
        <v>-8.3333333333333339</v>
      </c>
    </row>
    <row r="79" spans="1:11" ht="14.1" customHeight="1" x14ac:dyDescent="0.2">
      <c r="A79" s="306">
        <v>94</v>
      </c>
      <c r="B79" s="307" t="s">
        <v>318</v>
      </c>
      <c r="C79" s="308"/>
      <c r="D79" s="113">
        <v>0.59565522074281707</v>
      </c>
      <c r="E79" s="115">
        <v>119</v>
      </c>
      <c r="F79" s="114">
        <v>121</v>
      </c>
      <c r="G79" s="114">
        <v>116</v>
      </c>
      <c r="H79" s="114">
        <v>113</v>
      </c>
      <c r="I79" s="140">
        <v>116</v>
      </c>
      <c r="J79" s="115">
        <v>3</v>
      </c>
      <c r="K79" s="116">
        <v>2.5862068965517242</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4.6801481629792772</v>
      </c>
      <c r="E81" s="143">
        <v>935</v>
      </c>
      <c r="F81" s="144">
        <v>971</v>
      </c>
      <c r="G81" s="144">
        <v>942</v>
      </c>
      <c r="H81" s="144">
        <v>976</v>
      </c>
      <c r="I81" s="145">
        <v>952</v>
      </c>
      <c r="J81" s="143">
        <v>-17</v>
      </c>
      <c r="K81" s="146">
        <v>-1.7857142857142858</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5745</v>
      </c>
      <c r="G12" s="536">
        <v>4649</v>
      </c>
      <c r="H12" s="536">
        <v>7857</v>
      </c>
      <c r="I12" s="536">
        <v>4770</v>
      </c>
      <c r="J12" s="537">
        <v>6563</v>
      </c>
      <c r="K12" s="538">
        <v>-818</v>
      </c>
      <c r="L12" s="349">
        <v>-12.463812280969069</v>
      </c>
    </row>
    <row r="13" spans="1:17" s="110" customFormat="1" ht="15" customHeight="1" x14ac:dyDescent="0.2">
      <c r="A13" s="350" t="s">
        <v>344</v>
      </c>
      <c r="B13" s="351" t="s">
        <v>345</v>
      </c>
      <c r="C13" s="347"/>
      <c r="D13" s="347"/>
      <c r="E13" s="348"/>
      <c r="F13" s="536">
        <v>3063</v>
      </c>
      <c r="G13" s="536">
        <v>2309</v>
      </c>
      <c r="H13" s="536">
        <v>4079</v>
      </c>
      <c r="I13" s="536">
        <v>2535</v>
      </c>
      <c r="J13" s="537">
        <v>3643</v>
      </c>
      <c r="K13" s="538">
        <v>-580</v>
      </c>
      <c r="L13" s="349">
        <v>-15.920944276695032</v>
      </c>
    </row>
    <row r="14" spans="1:17" s="110" customFormat="1" ht="22.5" customHeight="1" x14ac:dyDescent="0.2">
      <c r="A14" s="350"/>
      <c r="B14" s="351" t="s">
        <v>346</v>
      </c>
      <c r="C14" s="347"/>
      <c r="D14" s="347"/>
      <c r="E14" s="348"/>
      <c r="F14" s="536">
        <v>2682</v>
      </c>
      <c r="G14" s="536">
        <v>2340</v>
      </c>
      <c r="H14" s="536">
        <v>3778</v>
      </c>
      <c r="I14" s="536">
        <v>2235</v>
      </c>
      <c r="J14" s="537">
        <v>2920</v>
      </c>
      <c r="K14" s="538">
        <v>-238</v>
      </c>
      <c r="L14" s="349">
        <v>-8.1506849315068486</v>
      </c>
    </row>
    <row r="15" spans="1:17" s="110" customFormat="1" ht="15" customHeight="1" x14ac:dyDescent="0.2">
      <c r="A15" s="350" t="s">
        <v>347</v>
      </c>
      <c r="B15" s="351" t="s">
        <v>108</v>
      </c>
      <c r="C15" s="347"/>
      <c r="D15" s="347"/>
      <c r="E15" s="348"/>
      <c r="F15" s="536">
        <v>1341</v>
      </c>
      <c r="G15" s="536">
        <v>1257</v>
      </c>
      <c r="H15" s="536">
        <v>3527</v>
      </c>
      <c r="I15" s="536">
        <v>1142</v>
      </c>
      <c r="J15" s="537">
        <v>1506</v>
      </c>
      <c r="K15" s="538">
        <v>-165</v>
      </c>
      <c r="L15" s="349">
        <v>-10.95617529880478</v>
      </c>
    </row>
    <row r="16" spans="1:17" s="110" customFormat="1" ht="15" customHeight="1" x14ac:dyDescent="0.2">
      <c r="A16" s="350"/>
      <c r="B16" s="351" t="s">
        <v>109</v>
      </c>
      <c r="C16" s="347"/>
      <c r="D16" s="347"/>
      <c r="E16" s="348"/>
      <c r="F16" s="536">
        <v>3776</v>
      </c>
      <c r="G16" s="536">
        <v>2996</v>
      </c>
      <c r="H16" s="536">
        <v>3827</v>
      </c>
      <c r="I16" s="536">
        <v>3173</v>
      </c>
      <c r="J16" s="537">
        <v>4294</v>
      </c>
      <c r="K16" s="538">
        <v>-518</v>
      </c>
      <c r="L16" s="349">
        <v>-12.063344201210992</v>
      </c>
    </row>
    <row r="17" spans="1:12" s="110" customFormat="1" ht="15" customHeight="1" x14ac:dyDescent="0.2">
      <c r="A17" s="350"/>
      <c r="B17" s="351" t="s">
        <v>110</v>
      </c>
      <c r="C17" s="347"/>
      <c r="D17" s="347"/>
      <c r="E17" s="348"/>
      <c r="F17" s="536">
        <v>539</v>
      </c>
      <c r="G17" s="536">
        <v>343</v>
      </c>
      <c r="H17" s="536">
        <v>451</v>
      </c>
      <c r="I17" s="536">
        <v>391</v>
      </c>
      <c r="J17" s="537">
        <v>688</v>
      </c>
      <c r="K17" s="538">
        <v>-149</v>
      </c>
      <c r="L17" s="349">
        <v>-21.656976744186046</v>
      </c>
    </row>
    <row r="18" spans="1:12" s="110" customFormat="1" ht="15" customHeight="1" x14ac:dyDescent="0.2">
      <c r="A18" s="350"/>
      <c r="B18" s="351" t="s">
        <v>111</v>
      </c>
      <c r="C18" s="347"/>
      <c r="D18" s="347"/>
      <c r="E18" s="348"/>
      <c r="F18" s="536">
        <v>89</v>
      </c>
      <c r="G18" s="536">
        <v>53</v>
      </c>
      <c r="H18" s="536">
        <v>52</v>
      </c>
      <c r="I18" s="536">
        <v>64</v>
      </c>
      <c r="J18" s="537">
        <v>75</v>
      </c>
      <c r="K18" s="538">
        <v>14</v>
      </c>
      <c r="L18" s="349">
        <v>18.666666666666668</v>
      </c>
    </row>
    <row r="19" spans="1:12" s="110" customFormat="1" ht="15" customHeight="1" x14ac:dyDescent="0.2">
      <c r="A19" s="118" t="s">
        <v>113</v>
      </c>
      <c r="B19" s="119" t="s">
        <v>181</v>
      </c>
      <c r="C19" s="347"/>
      <c r="D19" s="347"/>
      <c r="E19" s="348"/>
      <c r="F19" s="536">
        <v>3788</v>
      </c>
      <c r="G19" s="536">
        <v>2887</v>
      </c>
      <c r="H19" s="536">
        <v>5667</v>
      </c>
      <c r="I19" s="536">
        <v>3149</v>
      </c>
      <c r="J19" s="537">
        <v>4467</v>
      </c>
      <c r="K19" s="538">
        <v>-679</v>
      </c>
      <c r="L19" s="349">
        <v>-15.200358182225207</v>
      </c>
    </row>
    <row r="20" spans="1:12" s="110" customFormat="1" ht="15" customHeight="1" x14ac:dyDescent="0.2">
      <c r="A20" s="118"/>
      <c r="B20" s="119" t="s">
        <v>182</v>
      </c>
      <c r="C20" s="347"/>
      <c r="D20" s="347"/>
      <c r="E20" s="348"/>
      <c r="F20" s="536">
        <v>1957</v>
      </c>
      <c r="G20" s="536">
        <v>1762</v>
      </c>
      <c r="H20" s="536">
        <v>2190</v>
      </c>
      <c r="I20" s="536">
        <v>1621</v>
      </c>
      <c r="J20" s="537">
        <v>2096</v>
      </c>
      <c r="K20" s="538">
        <v>-139</v>
      </c>
      <c r="L20" s="349">
        <v>-6.6316793893129775</v>
      </c>
    </row>
    <row r="21" spans="1:12" s="110" customFormat="1" ht="15" customHeight="1" x14ac:dyDescent="0.2">
      <c r="A21" s="118" t="s">
        <v>113</v>
      </c>
      <c r="B21" s="119" t="s">
        <v>116</v>
      </c>
      <c r="C21" s="347"/>
      <c r="D21" s="347"/>
      <c r="E21" s="348"/>
      <c r="F21" s="536">
        <v>3969</v>
      </c>
      <c r="G21" s="536">
        <v>3159</v>
      </c>
      <c r="H21" s="536">
        <v>5726</v>
      </c>
      <c r="I21" s="536">
        <v>3159</v>
      </c>
      <c r="J21" s="537">
        <v>4738</v>
      </c>
      <c r="K21" s="538">
        <v>-769</v>
      </c>
      <c r="L21" s="349">
        <v>-16.230476994512454</v>
      </c>
    </row>
    <row r="22" spans="1:12" s="110" customFormat="1" ht="15" customHeight="1" x14ac:dyDescent="0.2">
      <c r="A22" s="118"/>
      <c r="B22" s="119" t="s">
        <v>117</v>
      </c>
      <c r="C22" s="347"/>
      <c r="D22" s="347"/>
      <c r="E22" s="348"/>
      <c r="F22" s="536">
        <v>1776</v>
      </c>
      <c r="G22" s="536">
        <v>1489</v>
      </c>
      <c r="H22" s="536">
        <v>2129</v>
      </c>
      <c r="I22" s="536">
        <v>1609</v>
      </c>
      <c r="J22" s="537">
        <v>1823</v>
      </c>
      <c r="K22" s="538">
        <v>-47</v>
      </c>
      <c r="L22" s="349">
        <v>-2.578167855183763</v>
      </c>
    </row>
    <row r="23" spans="1:12" s="110" customFormat="1" ht="15" customHeight="1" x14ac:dyDescent="0.2">
      <c r="A23" s="352" t="s">
        <v>347</v>
      </c>
      <c r="B23" s="353" t="s">
        <v>193</v>
      </c>
      <c r="C23" s="354"/>
      <c r="D23" s="354"/>
      <c r="E23" s="355"/>
      <c r="F23" s="539">
        <v>152</v>
      </c>
      <c r="G23" s="539">
        <v>308</v>
      </c>
      <c r="H23" s="539">
        <v>1632</v>
      </c>
      <c r="I23" s="539">
        <v>130</v>
      </c>
      <c r="J23" s="540">
        <v>220</v>
      </c>
      <c r="K23" s="541">
        <v>-68</v>
      </c>
      <c r="L23" s="356">
        <v>-30.90909090909091</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29.5</v>
      </c>
      <c r="G25" s="542">
        <v>35.1</v>
      </c>
      <c r="H25" s="542">
        <v>36</v>
      </c>
      <c r="I25" s="542">
        <v>32.6</v>
      </c>
      <c r="J25" s="542">
        <v>28.5</v>
      </c>
      <c r="K25" s="543" t="s">
        <v>349</v>
      </c>
      <c r="L25" s="364">
        <v>1</v>
      </c>
    </row>
    <row r="26" spans="1:12" s="110" customFormat="1" ht="15" customHeight="1" x14ac:dyDescent="0.2">
      <c r="A26" s="365" t="s">
        <v>105</v>
      </c>
      <c r="B26" s="366" t="s">
        <v>345</v>
      </c>
      <c r="C26" s="362"/>
      <c r="D26" s="362"/>
      <c r="E26" s="363"/>
      <c r="F26" s="542">
        <v>28.7</v>
      </c>
      <c r="G26" s="542">
        <v>32.799999999999997</v>
      </c>
      <c r="H26" s="542">
        <v>34.799999999999997</v>
      </c>
      <c r="I26" s="542">
        <v>31.5</v>
      </c>
      <c r="J26" s="544">
        <v>26.7</v>
      </c>
      <c r="K26" s="543" t="s">
        <v>349</v>
      </c>
      <c r="L26" s="364">
        <v>2</v>
      </c>
    </row>
    <row r="27" spans="1:12" s="110" customFormat="1" ht="15" customHeight="1" x14ac:dyDescent="0.2">
      <c r="A27" s="365"/>
      <c r="B27" s="366" t="s">
        <v>346</v>
      </c>
      <c r="C27" s="362"/>
      <c r="D27" s="362"/>
      <c r="E27" s="363"/>
      <c r="F27" s="542">
        <v>30.5</v>
      </c>
      <c r="G27" s="542">
        <v>37.299999999999997</v>
      </c>
      <c r="H27" s="542">
        <v>37.299999999999997</v>
      </c>
      <c r="I27" s="542">
        <v>33.9</v>
      </c>
      <c r="J27" s="542">
        <v>30.7</v>
      </c>
      <c r="K27" s="543" t="s">
        <v>349</v>
      </c>
      <c r="L27" s="364">
        <v>-0.19999999999999929</v>
      </c>
    </row>
    <row r="28" spans="1:12" s="110" customFormat="1" ht="15" customHeight="1" x14ac:dyDescent="0.2">
      <c r="A28" s="365" t="s">
        <v>113</v>
      </c>
      <c r="B28" s="366" t="s">
        <v>108</v>
      </c>
      <c r="C28" s="362"/>
      <c r="D28" s="362"/>
      <c r="E28" s="363"/>
      <c r="F28" s="542">
        <v>41.6</v>
      </c>
      <c r="G28" s="542">
        <v>47.5</v>
      </c>
      <c r="H28" s="542">
        <v>47.3</v>
      </c>
      <c r="I28" s="542">
        <v>45</v>
      </c>
      <c r="J28" s="542">
        <v>40.200000000000003</v>
      </c>
      <c r="K28" s="543" t="s">
        <v>349</v>
      </c>
      <c r="L28" s="364">
        <v>1.3999999999999986</v>
      </c>
    </row>
    <row r="29" spans="1:12" s="110" customFormat="1" ht="11.25" x14ac:dyDescent="0.2">
      <c r="A29" s="365"/>
      <c r="B29" s="366" t="s">
        <v>109</v>
      </c>
      <c r="C29" s="362"/>
      <c r="D29" s="362"/>
      <c r="E29" s="363"/>
      <c r="F29" s="542">
        <v>26.7</v>
      </c>
      <c r="G29" s="542">
        <v>31.2</v>
      </c>
      <c r="H29" s="542">
        <v>31.1</v>
      </c>
      <c r="I29" s="542">
        <v>29.5</v>
      </c>
      <c r="J29" s="544">
        <v>26.3</v>
      </c>
      <c r="K29" s="543" t="s">
        <v>349</v>
      </c>
      <c r="L29" s="364">
        <v>0.39999999999999858</v>
      </c>
    </row>
    <row r="30" spans="1:12" s="110" customFormat="1" ht="15" customHeight="1" x14ac:dyDescent="0.2">
      <c r="A30" s="365"/>
      <c r="B30" s="366" t="s">
        <v>110</v>
      </c>
      <c r="C30" s="362"/>
      <c r="D30" s="362"/>
      <c r="E30" s="363"/>
      <c r="F30" s="542">
        <v>21.9</v>
      </c>
      <c r="G30" s="542">
        <v>31.6</v>
      </c>
      <c r="H30" s="542">
        <v>28.7</v>
      </c>
      <c r="I30" s="542">
        <v>24.6</v>
      </c>
      <c r="J30" s="542">
        <v>19.899999999999999</v>
      </c>
      <c r="K30" s="543" t="s">
        <v>349</v>
      </c>
      <c r="L30" s="364">
        <v>2</v>
      </c>
    </row>
    <row r="31" spans="1:12" s="110" customFormat="1" ht="15" customHeight="1" x14ac:dyDescent="0.2">
      <c r="A31" s="365"/>
      <c r="B31" s="366" t="s">
        <v>111</v>
      </c>
      <c r="C31" s="362"/>
      <c r="D31" s="362"/>
      <c r="E31" s="363"/>
      <c r="F31" s="542">
        <v>30.3</v>
      </c>
      <c r="G31" s="542">
        <v>41.5</v>
      </c>
      <c r="H31" s="542">
        <v>38.5</v>
      </c>
      <c r="I31" s="542">
        <v>37.5</v>
      </c>
      <c r="J31" s="542">
        <v>30.7</v>
      </c>
      <c r="K31" s="543" t="s">
        <v>349</v>
      </c>
      <c r="L31" s="364">
        <v>-0.39999999999999858</v>
      </c>
    </row>
    <row r="32" spans="1:12" s="110" customFormat="1" ht="15" customHeight="1" x14ac:dyDescent="0.2">
      <c r="A32" s="367" t="s">
        <v>113</v>
      </c>
      <c r="B32" s="368" t="s">
        <v>181</v>
      </c>
      <c r="C32" s="362"/>
      <c r="D32" s="362"/>
      <c r="E32" s="363"/>
      <c r="F32" s="542">
        <v>27.9</v>
      </c>
      <c r="G32" s="542">
        <v>31.7</v>
      </c>
      <c r="H32" s="542">
        <v>34.299999999999997</v>
      </c>
      <c r="I32" s="542">
        <v>32.200000000000003</v>
      </c>
      <c r="J32" s="544">
        <v>26.5</v>
      </c>
      <c r="K32" s="543" t="s">
        <v>349</v>
      </c>
      <c r="L32" s="364">
        <v>1.3999999999999986</v>
      </c>
    </row>
    <row r="33" spans="1:12" s="110" customFormat="1" ht="15" customHeight="1" x14ac:dyDescent="0.2">
      <c r="A33" s="367"/>
      <c r="B33" s="368" t="s">
        <v>182</v>
      </c>
      <c r="C33" s="362"/>
      <c r="D33" s="362"/>
      <c r="E33" s="363"/>
      <c r="F33" s="542">
        <v>32.5</v>
      </c>
      <c r="G33" s="542">
        <v>40</v>
      </c>
      <c r="H33" s="542">
        <v>39.200000000000003</v>
      </c>
      <c r="I33" s="542">
        <v>33.299999999999997</v>
      </c>
      <c r="J33" s="542">
        <v>32.5</v>
      </c>
      <c r="K33" s="543" t="s">
        <v>349</v>
      </c>
      <c r="L33" s="364">
        <v>0</v>
      </c>
    </row>
    <row r="34" spans="1:12" s="369" customFormat="1" ht="15" customHeight="1" x14ac:dyDescent="0.2">
      <c r="A34" s="367" t="s">
        <v>113</v>
      </c>
      <c r="B34" s="368" t="s">
        <v>116</v>
      </c>
      <c r="C34" s="362"/>
      <c r="D34" s="362"/>
      <c r="E34" s="363"/>
      <c r="F34" s="542">
        <v>26.8</v>
      </c>
      <c r="G34" s="542">
        <v>34</v>
      </c>
      <c r="H34" s="542">
        <v>34.9</v>
      </c>
      <c r="I34" s="542">
        <v>29.6</v>
      </c>
      <c r="J34" s="542">
        <v>26.1</v>
      </c>
      <c r="K34" s="543" t="s">
        <v>349</v>
      </c>
      <c r="L34" s="364">
        <v>0.69999999999999929</v>
      </c>
    </row>
    <row r="35" spans="1:12" s="369" customFormat="1" ht="11.25" x14ac:dyDescent="0.2">
      <c r="A35" s="370"/>
      <c r="B35" s="371" t="s">
        <v>117</v>
      </c>
      <c r="C35" s="372"/>
      <c r="D35" s="372"/>
      <c r="E35" s="373"/>
      <c r="F35" s="545">
        <v>35.6</v>
      </c>
      <c r="G35" s="545">
        <v>37.200000000000003</v>
      </c>
      <c r="H35" s="545">
        <v>38.700000000000003</v>
      </c>
      <c r="I35" s="545">
        <v>38.5</v>
      </c>
      <c r="J35" s="546">
        <v>34.5</v>
      </c>
      <c r="K35" s="547" t="s">
        <v>349</v>
      </c>
      <c r="L35" s="374">
        <v>1.1000000000000014</v>
      </c>
    </row>
    <row r="36" spans="1:12" s="369" customFormat="1" ht="15.95" customHeight="1" x14ac:dyDescent="0.2">
      <c r="A36" s="375" t="s">
        <v>350</v>
      </c>
      <c r="B36" s="376"/>
      <c r="C36" s="377"/>
      <c r="D36" s="376"/>
      <c r="E36" s="378"/>
      <c r="F36" s="548">
        <v>5566</v>
      </c>
      <c r="G36" s="548">
        <v>4292</v>
      </c>
      <c r="H36" s="548">
        <v>6034</v>
      </c>
      <c r="I36" s="548">
        <v>4603</v>
      </c>
      <c r="J36" s="548">
        <v>6299</v>
      </c>
      <c r="K36" s="549">
        <v>-733</v>
      </c>
      <c r="L36" s="380">
        <v>-11.636767740911255</v>
      </c>
    </row>
    <row r="37" spans="1:12" s="369" customFormat="1" ht="15.95" customHeight="1" x14ac:dyDescent="0.2">
      <c r="A37" s="381"/>
      <c r="B37" s="382" t="s">
        <v>113</v>
      </c>
      <c r="C37" s="382" t="s">
        <v>351</v>
      </c>
      <c r="D37" s="382"/>
      <c r="E37" s="383"/>
      <c r="F37" s="548">
        <v>1643</v>
      </c>
      <c r="G37" s="548">
        <v>1505</v>
      </c>
      <c r="H37" s="548">
        <v>2175</v>
      </c>
      <c r="I37" s="548">
        <v>1500</v>
      </c>
      <c r="J37" s="548">
        <v>1794</v>
      </c>
      <c r="K37" s="549">
        <v>-151</v>
      </c>
      <c r="L37" s="380">
        <v>-8.4169453734671134</v>
      </c>
    </row>
    <row r="38" spans="1:12" s="369" customFormat="1" ht="15.95" customHeight="1" x14ac:dyDescent="0.2">
      <c r="A38" s="381"/>
      <c r="B38" s="384" t="s">
        <v>105</v>
      </c>
      <c r="C38" s="384" t="s">
        <v>106</v>
      </c>
      <c r="D38" s="385"/>
      <c r="E38" s="383"/>
      <c r="F38" s="548">
        <v>2967</v>
      </c>
      <c r="G38" s="548">
        <v>2117</v>
      </c>
      <c r="H38" s="548">
        <v>3092</v>
      </c>
      <c r="I38" s="548">
        <v>2461</v>
      </c>
      <c r="J38" s="550">
        <v>3492</v>
      </c>
      <c r="K38" s="549">
        <v>-525</v>
      </c>
      <c r="L38" s="380">
        <v>-15.034364261168385</v>
      </c>
    </row>
    <row r="39" spans="1:12" s="369" customFormat="1" ht="15.95" customHeight="1" x14ac:dyDescent="0.2">
      <c r="A39" s="381"/>
      <c r="B39" s="385"/>
      <c r="C39" s="382" t="s">
        <v>352</v>
      </c>
      <c r="D39" s="385"/>
      <c r="E39" s="383"/>
      <c r="F39" s="548">
        <v>851</v>
      </c>
      <c r="G39" s="548">
        <v>694</v>
      </c>
      <c r="H39" s="548">
        <v>1077</v>
      </c>
      <c r="I39" s="548">
        <v>774</v>
      </c>
      <c r="J39" s="548">
        <v>932</v>
      </c>
      <c r="K39" s="549">
        <v>-81</v>
      </c>
      <c r="L39" s="380">
        <v>-8.6909871244635202</v>
      </c>
    </row>
    <row r="40" spans="1:12" s="369" customFormat="1" ht="15.95" customHeight="1" x14ac:dyDescent="0.2">
      <c r="A40" s="381"/>
      <c r="B40" s="384"/>
      <c r="C40" s="384" t="s">
        <v>107</v>
      </c>
      <c r="D40" s="385"/>
      <c r="E40" s="383"/>
      <c r="F40" s="548">
        <v>2599</v>
      </c>
      <c r="G40" s="548">
        <v>2175</v>
      </c>
      <c r="H40" s="548">
        <v>2942</v>
      </c>
      <c r="I40" s="548">
        <v>2142</v>
      </c>
      <c r="J40" s="548">
        <v>2807</v>
      </c>
      <c r="K40" s="549">
        <v>-208</v>
      </c>
      <c r="L40" s="380">
        <v>-7.4100463127894551</v>
      </c>
    </row>
    <row r="41" spans="1:12" s="369" customFormat="1" ht="24" customHeight="1" x14ac:dyDescent="0.2">
      <c r="A41" s="381"/>
      <c r="B41" s="385"/>
      <c r="C41" s="382" t="s">
        <v>352</v>
      </c>
      <c r="D41" s="385"/>
      <c r="E41" s="383"/>
      <c r="F41" s="548">
        <v>792</v>
      </c>
      <c r="G41" s="548">
        <v>811</v>
      </c>
      <c r="H41" s="548">
        <v>1098</v>
      </c>
      <c r="I41" s="548">
        <v>726</v>
      </c>
      <c r="J41" s="550">
        <v>862</v>
      </c>
      <c r="K41" s="549">
        <v>-70</v>
      </c>
      <c r="L41" s="380">
        <v>-8.1206496519721583</v>
      </c>
    </row>
    <row r="42" spans="1:12" s="110" customFormat="1" ht="15" customHeight="1" x14ac:dyDescent="0.2">
      <c r="A42" s="381"/>
      <c r="B42" s="384" t="s">
        <v>113</v>
      </c>
      <c r="C42" s="384" t="s">
        <v>353</v>
      </c>
      <c r="D42" s="385"/>
      <c r="E42" s="383"/>
      <c r="F42" s="548">
        <v>1204</v>
      </c>
      <c r="G42" s="548">
        <v>968</v>
      </c>
      <c r="H42" s="548">
        <v>1891</v>
      </c>
      <c r="I42" s="548">
        <v>1011</v>
      </c>
      <c r="J42" s="548">
        <v>1274</v>
      </c>
      <c r="K42" s="549">
        <v>-70</v>
      </c>
      <c r="L42" s="380">
        <v>-5.4945054945054945</v>
      </c>
    </row>
    <row r="43" spans="1:12" s="110" customFormat="1" ht="15" customHeight="1" x14ac:dyDescent="0.2">
      <c r="A43" s="381"/>
      <c r="B43" s="385"/>
      <c r="C43" s="382" t="s">
        <v>352</v>
      </c>
      <c r="D43" s="385"/>
      <c r="E43" s="383"/>
      <c r="F43" s="548">
        <v>501</v>
      </c>
      <c r="G43" s="548">
        <v>460</v>
      </c>
      <c r="H43" s="548">
        <v>894</v>
      </c>
      <c r="I43" s="548">
        <v>455</v>
      </c>
      <c r="J43" s="548">
        <v>512</v>
      </c>
      <c r="K43" s="549">
        <v>-11</v>
      </c>
      <c r="L43" s="380">
        <v>-2.1484375</v>
      </c>
    </row>
    <row r="44" spans="1:12" s="110" customFormat="1" ht="15" customHeight="1" x14ac:dyDescent="0.2">
      <c r="A44" s="381"/>
      <c r="B44" s="384"/>
      <c r="C44" s="366" t="s">
        <v>109</v>
      </c>
      <c r="D44" s="385"/>
      <c r="E44" s="383"/>
      <c r="F44" s="548">
        <v>3734</v>
      </c>
      <c r="G44" s="548">
        <v>2929</v>
      </c>
      <c r="H44" s="548">
        <v>3642</v>
      </c>
      <c r="I44" s="548">
        <v>3137</v>
      </c>
      <c r="J44" s="550">
        <v>4262</v>
      </c>
      <c r="K44" s="549">
        <v>-528</v>
      </c>
      <c r="L44" s="380">
        <v>-12.388549976536837</v>
      </c>
    </row>
    <row r="45" spans="1:12" s="110" customFormat="1" ht="15" customHeight="1" x14ac:dyDescent="0.2">
      <c r="A45" s="381"/>
      <c r="B45" s="385"/>
      <c r="C45" s="382" t="s">
        <v>352</v>
      </c>
      <c r="D45" s="385"/>
      <c r="E45" s="383"/>
      <c r="F45" s="548">
        <v>997</v>
      </c>
      <c r="G45" s="548">
        <v>915</v>
      </c>
      <c r="H45" s="548">
        <v>1132</v>
      </c>
      <c r="I45" s="548">
        <v>925</v>
      </c>
      <c r="J45" s="548">
        <v>1122</v>
      </c>
      <c r="K45" s="549">
        <v>-125</v>
      </c>
      <c r="L45" s="380">
        <v>-11.140819964349376</v>
      </c>
    </row>
    <row r="46" spans="1:12" s="110" customFormat="1" ht="15" customHeight="1" x14ac:dyDescent="0.2">
      <c r="A46" s="381"/>
      <c r="B46" s="384"/>
      <c r="C46" s="366" t="s">
        <v>110</v>
      </c>
      <c r="D46" s="385"/>
      <c r="E46" s="383"/>
      <c r="F46" s="548">
        <v>539</v>
      </c>
      <c r="G46" s="548">
        <v>342</v>
      </c>
      <c r="H46" s="548">
        <v>449</v>
      </c>
      <c r="I46" s="548">
        <v>391</v>
      </c>
      <c r="J46" s="548">
        <v>688</v>
      </c>
      <c r="K46" s="549">
        <v>-149</v>
      </c>
      <c r="L46" s="380">
        <v>-21.656976744186046</v>
      </c>
    </row>
    <row r="47" spans="1:12" s="110" customFormat="1" ht="15" customHeight="1" x14ac:dyDescent="0.2">
      <c r="A47" s="381"/>
      <c r="B47" s="385"/>
      <c r="C47" s="382" t="s">
        <v>352</v>
      </c>
      <c r="D47" s="385"/>
      <c r="E47" s="383"/>
      <c r="F47" s="548">
        <v>118</v>
      </c>
      <c r="G47" s="548">
        <v>108</v>
      </c>
      <c r="H47" s="548">
        <v>129</v>
      </c>
      <c r="I47" s="548">
        <v>96</v>
      </c>
      <c r="J47" s="550">
        <v>137</v>
      </c>
      <c r="K47" s="549">
        <v>-19</v>
      </c>
      <c r="L47" s="380">
        <v>-13.868613138686131</v>
      </c>
    </row>
    <row r="48" spans="1:12" s="110" customFormat="1" ht="15" customHeight="1" x14ac:dyDescent="0.2">
      <c r="A48" s="381"/>
      <c r="B48" s="385"/>
      <c r="C48" s="366" t="s">
        <v>111</v>
      </c>
      <c r="D48" s="386"/>
      <c r="E48" s="387"/>
      <c r="F48" s="548">
        <v>89</v>
      </c>
      <c r="G48" s="548">
        <v>53</v>
      </c>
      <c r="H48" s="548">
        <v>52</v>
      </c>
      <c r="I48" s="548">
        <v>64</v>
      </c>
      <c r="J48" s="548">
        <v>75</v>
      </c>
      <c r="K48" s="549">
        <v>14</v>
      </c>
      <c r="L48" s="380">
        <v>18.666666666666668</v>
      </c>
    </row>
    <row r="49" spans="1:12" s="110" customFormat="1" ht="15" customHeight="1" x14ac:dyDescent="0.2">
      <c r="A49" s="381"/>
      <c r="B49" s="385"/>
      <c r="C49" s="382" t="s">
        <v>352</v>
      </c>
      <c r="D49" s="385"/>
      <c r="E49" s="383"/>
      <c r="F49" s="548">
        <v>27</v>
      </c>
      <c r="G49" s="548">
        <v>22</v>
      </c>
      <c r="H49" s="548">
        <v>20</v>
      </c>
      <c r="I49" s="548">
        <v>24</v>
      </c>
      <c r="J49" s="548">
        <v>23</v>
      </c>
      <c r="K49" s="549">
        <v>4</v>
      </c>
      <c r="L49" s="380">
        <v>17.391304347826086</v>
      </c>
    </row>
    <row r="50" spans="1:12" s="110" customFormat="1" ht="15" customHeight="1" x14ac:dyDescent="0.2">
      <c r="A50" s="381"/>
      <c r="B50" s="384" t="s">
        <v>113</v>
      </c>
      <c r="C50" s="382" t="s">
        <v>181</v>
      </c>
      <c r="D50" s="385"/>
      <c r="E50" s="383"/>
      <c r="F50" s="548">
        <v>3616</v>
      </c>
      <c r="G50" s="548">
        <v>2544</v>
      </c>
      <c r="H50" s="548">
        <v>3892</v>
      </c>
      <c r="I50" s="548">
        <v>2997</v>
      </c>
      <c r="J50" s="550">
        <v>4219</v>
      </c>
      <c r="K50" s="549">
        <v>-603</v>
      </c>
      <c r="L50" s="380">
        <v>-14.292486371178004</v>
      </c>
    </row>
    <row r="51" spans="1:12" s="110" customFormat="1" ht="15" customHeight="1" x14ac:dyDescent="0.2">
      <c r="A51" s="381"/>
      <c r="B51" s="385"/>
      <c r="C51" s="382" t="s">
        <v>352</v>
      </c>
      <c r="D51" s="385"/>
      <c r="E51" s="383"/>
      <c r="F51" s="548">
        <v>1009</v>
      </c>
      <c r="G51" s="548">
        <v>806</v>
      </c>
      <c r="H51" s="548">
        <v>1335</v>
      </c>
      <c r="I51" s="548">
        <v>966</v>
      </c>
      <c r="J51" s="548">
        <v>1117</v>
      </c>
      <c r="K51" s="549">
        <v>-108</v>
      </c>
      <c r="L51" s="380">
        <v>-9.668755595344674</v>
      </c>
    </row>
    <row r="52" spans="1:12" s="110" customFormat="1" ht="15" customHeight="1" x14ac:dyDescent="0.2">
      <c r="A52" s="381"/>
      <c r="B52" s="384"/>
      <c r="C52" s="382" t="s">
        <v>182</v>
      </c>
      <c r="D52" s="385"/>
      <c r="E52" s="383"/>
      <c r="F52" s="548">
        <v>1950</v>
      </c>
      <c r="G52" s="548">
        <v>1748</v>
      </c>
      <c r="H52" s="548">
        <v>2142</v>
      </c>
      <c r="I52" s="548">
        <v>1606</v>
      </c>
      <c r="J52" s="548">
        <v>2080</v>
      </c>
      <c r="K52" s="549">
        <v>-130</v>
      </c>
      <c r="L52" s="380">
        <v>-6.25</v>
      </c>
    </row>
    <row r="53" spans="1:12" s="269" customFormat="1" ht="11.25" customHeight="1" x14ac:dyDescent="0.2">
      <c r="A53" s="381"/>
      <c r="B53" s="385"/>
      <c r="C53" s="382" t="s">
        <v>352</v>
      </c>
      <c r="D53" s="385"/>
      <c r="E53" s="383"/>
      <c r="F53" s="548">
        <v>634</v>
      </c>
      <c r="G53" s="548">
        <v>699</v>
      </c>
      <c r="H53" s="548">
        <v>840</v>
      </c>
      <c r="I53" s="548">
        <v>534</v>
      </c>
      <c r="J53" s="550">
        <v>677</v>
      </c>
      <c r="K53" s="549">
        <v>-43</v>
      </c>
      <c r="L53" s="380">
        <v>-6.3515509601181686</v>
      </c>
    </row>
    <row r="54" spans="1:12" s="151" customFormat="1" ht="12.75" customHeight="1" x14ac:dyDescent="0.2">
      <c r="A54" s="381"/>
      <c r="B54" s="384" t="s">
        <v>113</v>
      </c>
      <c r="C54" s="384" t="s">
        <v>116</v>
      </c>
      <c r="D54" s="385"/>
      <c r="E54" s="383"/>
      <c r="F54" s="548">
        <v>3842</v>
      </c>
      <c r="G54" s="548">
        <v>2859</v>
      </c>
      <c r="H54" s="548">
        <v>4191</v>
      </c>
      <c r="I54" s="548">
        <v>3025</v>
      </c>
      <c r="J54" s="548">
        <v>4511</v>
      </c>
      <c r="K54" s="549">
        <v>-669</v>
      </c>
      <c r="L54" s="380">
        <v>-14.830414542230104</v>
      </c>
    </row>
    <row r="55" spans="1:12" ht="11.25" x14ac:dyDescent="0.2">
      <c r="A55" s="381"/>
      <c r="B55" s="385"/>
      <c r="C55" s="382" t="s">
        <v>352</v>
      </c>
      <c r="D55" s="385"/>
      <c r="E55" s="383"/>
      <c r="F55" s="548">
        <v>1029</v>
      </c>
      <c r="G55" s="548">
        <v>972</v>
      </c>
      <c r="H55" s="548">
        <v>1461</v>
      </c>
      <c r="I55" s="548">
        <v>894</v>
      </c>
      <c r="J55" s="548">
        <v>1177</v>
      </c>
      <c r="K55" s="549">
        <v>-148</v>
      </c>
      <c r="L55" s="380">
        <v>-12.574341546304163</v>
      </c>
    </row>
    <row r="56" spans="1:12" ht="14.25" customHeight="1" x14ac:dyDescent="0.2">
      <c r="A56" s="381"/>
      <c r="B56" s="385"/>
      <c r="C56" s="384" t="s">
        <v>117</v>
      </c>
      <c r="D56" s="385"/>
      <c r="E56" s="383"/>
      <c r="F56" s="548">
        <v>1724</v>
      </c>
      <c r="G56" s="548">
        <v>1432</v>
      </c>
      <c r="H56" s="548">
        <v>1841</v>
      </c>
      <c r="I56" s="548">
        <v>1576</v>
      </c>
      <c r="J56" s="548">
        <v>1786</v>
      </c>
      <c r="K56" s="549">
        <v>-62</v>
      </c>
      <c r="L56" s="380">
        <v>-3.4714445688689808</v>
      </c>
    </row>
    <row r="57" spans="1:12" ht="18.75" customHeight="1" x14ac:dyDescent="0.2">
      <c r="A57" s="388"/>
      <c r="B57" s="389"/>
      <c r="C57" s="390" t="s">
        <v>352</v>
      </c>
      <c r="D57" s="389"/>
      <c r="E57" s="391"/>
      <c r="F57" s="551">
        <v>614</v>
      </c>
      <c r="G57" s="552">
        <v>533</v>
      </c>
      <c r="H57" s="552">
        <v>712</v>
      </c>
      <c r="I57" s="552">
        <v>606</v>
      </c>
      <c r="J57" s="552">
        <v>616</v>
      </c>
      <c r="K57" s="553">
        <f t="shared" ref="K57" si="0">IF(OR(F57=".",J57=".")=TRUE,".",IF(OR(F57="*",J57="*")=TRUE,"*",IF(AND(F57="-",J57="-")=TRUE,"-",IF(AND(ISNUMBER(J57),ISNUMBER(F57))=TRUE,IF(F57-J57=0,0,F57-J57),IF(ISNUMBER(F57)=TRUE,F57,-J57)))))</f>
        <v>-2</v>
      </c>
      <c r="L57" s="392">
        <f t="shared" ref="L57" si="1">IF(K57 =".",".",IF(K57 ="*","*",IF(K57="-","-",IF(K57=0,0,IF(OR(J57="-",J57=".",F57="-",F57=".")=TRUE,"X",IF(J57=0,"0,0",IF(ABS(K57*100/J57)&gt;250,".X",(K57*100/J57))))))))</f>
        <v>-0.32467532467532467</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5745</v>
      </c>
      <c r="E11" s="114">
        <v>4649</v>
      </c>
      <c r="F11" s="114">
        <v>7857</v>
      </c>
      <c r="G11" s="114">
        <v>4770</v>
      </c>
      <c r="H11" s="140">
        <v>6563</v>
      </c>
      <c r="I11" s="115">
        <v>-818</v>
      </c>
      <c r="J11" s="116">
        <v>-12.463812280969069</v>
      </c>
    </row>
    <row r="12" spans="1:15" s="110" customFormat="1" ht="24.95" customHeight="1" x14ac:dyDescent="0.2">
      <c r="A12" s="193" t="s">
        <v>132</v>
      </c>
      <c r="B12" s="194" t="s">
        <v>133</v>
      </c>
      <c r="C12" s="113">
        <v>2.9765013054830289</v>
      </c>
      <c r="D12" s="115">
        <v>171</v>
      </c>
      <c r="E12" s="114">
        <v>87</v>
      </c>
      <c r="F12" s="114">
        <v>203</v>
      </c>
      <c r="G12" s="114">
        <v>201</v>
      </c>
      <c r="H12" s="140">
        <v>127</v>
      </c>
      <c r="I12" s="115">
        <v>44</v>
      </c>
      <c r="J12" s="116">
        <v>34.645669291338585</v>
      </c>
    </row>
    <row r="13" spans="1:15" s="110" customFormat="1" ht="24.95" customHeight="1" x14ac:dyDescent="0.2">
      <c r="A13" s="193" t="s">
        <v>134</v>
      </c>
      <c r="B13" s="199" t="s">
        <v>214</v>
      </c>
      <c r="C13" s="113">
        <v>1.5317667536988686</v>
      </c>
      <c r="D13" s="115">
        <v>88</v>
      </c>
      <c r="E13" s="114">
        <v>39</v>
      </c>
      <c r="F13" s="114">
        <v>87</v>
      </c>
      <c r="G13" s="114">
        <v>42</v>
      </c>
      <c r="H13" s="140">
        <v>120</v>
      </c>
      <c r="I13" s="115">
        <v>-32</v>
      </c>
      <c r="J13" s="116">
        <v>-26.666666666666668</v>
      </c>
    </row>
    <row r="14" spans="1:15" s="287" customFormat="1" ht="24.95" customHeight="1" x14ac:dyDescent="0.2">
      <c r="A14" s="193" t="s">
        <v>215</v>
      </c>
      <c r="B14" s="199" t="s">
        <v>137</v>
      </c>
      <c r="C14" s="113">
        <v>16.744995648389903</v>
      </c>
      <c r="D14" s="115">
        <v>962</v>
      </c>
      <c r="E14" s="114">
        <v>650</v>
      </c>
      <c r="F14" s="114">
        <v>1387</v>
      </c>
      <c r="G14" s="114">
        <v>707</v>
      </c>
      <c r="H14" s="140">
        <v>1506</v>
      </c>
      <c r="I14" s="115">
        <v>-544</v>
      </c>
      <c r="J14" s="116">
        <v>-36.122177954847281</v>
      </c>
      <c r="K14" s="110"/>
      <c r="L14" s="110"/>
      <c r="M14" s="110"/>
      <c r="N14" s="110"/>
      <c r="O14" s="110"/>
    </row>
    <row r="15" spans="1:15" s="110" customFormat="1" ht="24.95" customHeight="1" x14ac:dyDescent="0.2">
      <c r="A15" s="193" t="s">
        <v>216</v>
      </c>
      <c r="B15" s="199" t="s">
        <v>217</v>
      </c>
      <c r="C15" s="113">
        <v>4.421235857267189</v>
      </c>
      <c r="D15" s="115">
        <v>254</v>
      </c>
      <c r="E15" s="114">
        <v>216</v>
      </c>
      <c r="F15" s="114">
        <v>421</v>
      </c>
      <c r="G15" s="114">
        <v>242</v>
      </c>
      <c r="H15" s="140">
        <v>428</v>
      </c>
      <c r="I15" s="115">
        <v>-174</v>
      </c>
      <c r="J15" s="116">
        <v>-40.654205607476634</v>
      </c>
    </row>
    <row r="16" spans="1:15" s="287" customFormat="1" ht="24.95" customHeight="1" x14ac:dyDescent="0.2">
      <c r="A16" s="193" t="s">
        <v>218</v>
      </c>
      <c r="B16" s="199" t="s">
        <v>141</v>
      </c>
      <c r="C16" s="113">
        <v>10.948651000870322</v>
      </c>
      <c r="D16" s="115">
        <v>629</v>
      </c>
      <c r="E16" s="114">
        <v>393</v>
      </c>
      <c r="F16" s="114">
        <v>849</v>
      </c>
      <c r="G16" s="114">
        <v>420</v>
      </c>
      <c r="H16" s="140">
        <v>1002</v>
      </c>
      <c r="I16" s="115">
        <v>-373</v>
      </c>
      <c r="J16" s="116">
        <v>-37.225548902195612</v>
      </c>
      <c r="K16" s="110"/>
      <c r="L16" s="110"/>
      <c r="M16" s="110"/>
      <c r="N16" s="110"/>
      <c r="O16" s="110"/>
    </row>
    <row r="17" spans="1:15" s="110" customFormat="1" ht="24.95" customHeight="1" x14ac:dyDescent="0.2">
      <c r="A17" s="193" t="s">
        <v>142</v>
      </c>
      <c r="B17" s="199" t="s">
        <v>220</v>
      </c>
      <c r="C17" s="113">
        <v>1.3751087902523933</v>
      </c>
      <c r="D17" s="115">
        <v>79</v>
      </c>
      <c r="E17" s="114">
        <v>41</v>
      </c>
      <c r="F17" s="114">
        <v>117</v>
      </c>
      <c r="G17" s="114">
        <v>45</v>
      </c>
      <c r="H17" s="140">
        <v>76</v>
      </c>
      <c r="I17" s="115">
        <v>3</v>
      </c>
      <c r="J17" s="116">
        <v>3.9473684210526314</v>
      </c>
    </row>
    <row r="18" spans="1:15" s="287" customFormat="1" ht="24.95" customHeight="1" x14ac:dyDescent="0.2">
      <c r="A18" s="201" t="s">
        <v>144</v>
      </c>
      <c r="B18" s="202" t="s">
        <v>145</v>
      </c>
      <c r="C18" s="113">
        <v>6.3707571801566578</v>
      </c>
      <c r="D18" s="115">
        <v>366</v>
      </c>
      <c r="E18" s="114">
        <v>198</v>
      </c>
      <c r="F18" s="114">
        <v>527</v>
      </c>
      <c r="G18" s="114">
        <v>339</v>
      </c>
      <c r="H18" s="140">
        <v>450</v>
      </c>
      <c r="I18" s="115">
        <v>-84</v>
      </c>
      <c r="J18" s="116">
        <v>-18.666666666666668</v>
      </c>
      <c r="K18" s="110"/>
      <c r="L18" s="110"/>
      <c r="M18" s="110"/>
      <c r="N18" s="110"/>
      <c r="O18" s="110"/>
    </row>
    <row r="19" spans="1:15" s="110" customFormat="1" ht="24.95" customHeight="1" x14ac:dyDescent="0.2">
      <c r="A19" s="193" t="s">
        <v>146</v>
      </c>
      <c r="B19" s="199" t="s">
        <v>147</v>
      </c>
      <c r="C19" s="113">
        <v>19.18189730200174</v>
      </c>
      <c r="D19" s="115">
        <v>1102</v>
      </c>
      <c r="E19" s="114">
        <v>1048</v>
      </c>
      <c r="F19" s="114">
        <v>1506</v>
      </c>
      <c r="G19" s="114">
        <v>822</v>
      </c>
      <c r="H19" s="140">
        <v>1036</v>
      </c>
      <c r="I19" s="115">
        <v>66</v>
      </c>
      <c r="J19" s="116">
        <v>6.3706563706563708</v>
      </c>
    </row>
    <row r="20" spans="1:15" s="287" customFormat="1" ht="24.95" customHeight="1" x14ac:dyDescent="0.2">
      <c r="A20" s="193" t="s">
        <v>148</v>
      </c>
      <c r="B20" s="199" t="s">
        <v>149</v>
      </c>
      <c r="C20" s="113">
        <v>4.9956483899042645</v>
      </c>
      <c r="D20" s="115">
        <v>287</v>
      </c>
      <c r="E20" s="114">
        <v>197</v>
      </c>
      <c r="F20" s="114">
        <v>287</v>
      </c>
      <c r="G20" s="114">
        <v>141</v>
      </c>
      <c r="H20" s="140">
        <v>211</v>
      </c>
      <c r="I20" s="115">
        <v>76</v>
      </c>
      <c r="J20" s="116">
        <v>36.018957345971565</v>
      </c>
      <c r="K20" s="110"/>
      <c r="L20" s="110"/>
      <c r="M20" s="110"/>
      <c r="N20" s="110"/>
      <c r="O20" s="110"/>
    </row>
    <row r="21" spans="1:15" s="110" customFormat="1" ht="24.95" customHeight="1" x14ac:dyDescent="0.2">
      <c r="A21" s="201" t="s">
        <v>150</v>
      </c>
      <c r="B21" s="202" t="s">
        <v>151</v>
      </c>
      <c r="C21" s="113">
        <v>10.182767624020888</v>
      </c>
      <c r="D21" s="115">
        <v>585</v>
      </c>
      <c r="E21" s="114">
        <v>523</v>
      </c>
      <c r="F21" s="114">
        <v>633</v>
      </c>
      <c r="G21" s="114">
        <v>637</v>
      </c>
      <c r="H21" s="140">
        <v>657</v>
      </c>
      <c r="I21" s="115">
        <v>-72</v>
      </c>
      <c r="J21" s="116">
        <v>-10.95890410958904</v>
      </c>
    </row>
    <row r="22" spans="1:15" s="110" customFormat="1" ht="24.95" customHeight="1" x14ac:dyDescent="0.2">
      <c r="A22" s="201" t="s">
        <v>152</v>
      </c>
      <c r="B22" s="199" t="s">
        <v>153</v>
      </c>
      <c r="C22" s="113">
        <v>1.3054830287206267</v>
      </c>
      <c r="D22" s="115">
        <v>75</v>
      </c>
      <c r="E22" s="114">
        <v>61</v>
      </c>
      <c r="F22" s="114">
        <v>94</v>
      </c>
      <c r="G22" s="114">
        <v>72</v>
      </c>
      <c r="H22" s="140">
        <v>167</v>
      </c>
      <c r="I22" s="115">
        <v>-92</v>
      </c>
      <c r="J22" s="116">
        <v>-55.08982035928144</v>
      </c>
    </row>
    <row r="23" spans="1:15" s="110" customFormat="1" ht="24.95" customHeight="1" x14ac:dyDescent="0.2">
      <c r="A23" s="193" t="s">
        <v>154</v>
      </c>
      <c r="B23" s="199" t="s">
        <v>155</v>
      </c>
      <c r="C23" s="113">
        <v>1.1488250652741514</v>
      </c>
      <c r="D23" s="115">
        <v>66</v>
      </c>
      <c r="E23" s="114">
        <v>37</v>
      </c>
      <c r="F23" s="114">
        <v>107</v>
      </c>
      <c r="G23" s="114">
        <v>40</v>
      </c>
      <c r="H23" s="140">
        <v>42</v>
      </c>
      <c r="I23" s="115">
        <v>24</v>
      </c>
      <c r="J23" s="116">
        <v>57.142857142857146</v>
      </c>
    </row>
    <row r="24" spans="1:15" s="110" customFormat="1" ht="24.95" customHeight="1" x14ac:dyDescent="0.2">
      <c r="A24" s="193" t="s">
        <v>156</v>
      </c>
      <c r="B24" s="199" t="s">
        <v>221</v>
      </c>
      <c r="C24" s="113">
        <v>4.3342036553524803</v>
      </c>
      <c r="D24" s="115">
        <v>249</v>
      </c>
      <c r="E24" s="114">
        <v>207</v>
      </c>
      <c r="F24" s="114">
        <v>320</v>
      </c>
      <c r="G24" s="114">
        <v>198</v>
      </c>
      <c r="H24" s="140">
        <v>416</v>
      </c>
      <c r="I24" s="115">
        <v>-167</v>
      </c>
      <c r="J24" s="116">
        <v>-40.144230769230766</v>
      </c>
    </row>
    <row r="25" spans="1:15" s="110" customFormat="1" ht="24.95" customHeight="1" x14ac:dyDescent="0.2">
      <c r="A25" s="193" t="s">
        <v>222</v>
      </c>
      <c r="B25" s="204" t="s">
        <v>159</v>
      </c>
      <c r="C25" s="113">
        <v>4.7345517841601392</v>
      </c>
      <c r="D25" s="115">
        <v>272</v>
      </c>
      <c r="E25" s="114">
        <v>268</v>
      </c>
      <c r="F25" s="114">
        <v>328</v>
      </c>
      <c r="G25" s="114">
        <v>271</v>
      </c>
      <c r="H25" s="140">
        <v>280</v>
      </c>
      <c r="I25" s="115">
        <v>-8</v>
      </c>
      <c r="J25" s="116">
        <v>-2.8571428571428572</v>
      </c>
    </row>
    <row r="26" spans="1:15" s="110" customFormat="1" ht="24.95" customHeight="1" x14ac:dyDescent="0.2">
      <c r="A26" s="201">
        <v>782.78300000000002</v>
      </c>
      <c r="B26" s="203" t="s">
        <v>160</v>
      </c>
      <c r="C26" s="113">
        <v>4.9956483899042645</v>
      </c>
      <c r="D26" s="115">
        <v>287</v>
      </c>
      <c r="E26" s="114">
        <v>225</v>
      </c>
      <c r="F26" s="114">
        <v>378</v>
      </c>
      <c r="G26" s="114">
        <v>360</v>
      </c>
      <c r="H26" s="140">
        <v>304</v>
      </c>
      <c r="I26" s="115">
        <v>-17</v>
      </c>
      <c r="J26" s="116">
        <v>-5.5921052631578947</v>
      </c>
    </row>
    <row r="27" spans="1:15" s="110" customFormat="1" ht="24.95" customHeight="1" x14ac:dyDescent="0.2">
      <c r="A27" s="193" t="s">
        <v>161</v>
      </c>
      <c r="B27" s="199" t="s">
        <v>162</v>
      </c>
      <c r="C27" s="113">
        <v>3.516100957354221</v>
      </c>
      <c r="D27" s="115">
        <v>202</v>
      </c>
      <c r="E27" s="114">
        <v>175</v>
      </c>
      <c r="F27" s="114">
        <v>351</v>
      </c>
      <c r="G27" s="114">
        <v>162</v>
      </c>
      <c r="H27" s="140">
        <v>214</v>
      </c>
      <c r="I27" s="115">
        <v>-12</v>
      </c>
      <c r="J27" s="116">
        <v>-5.6074766355140184</v>
      </c>
    </row>
    <row r="28" spans="1:15" s="110" customFormat="1" ht="24.95" customHeight="1" x14ac:dyDescent="0.2">
      <c r="A28" s="193" t="s">
        <v>163</v>
      </c>
      <c r="B28" s="199" t="s">
        <v>164</v>
      </c>
      <c r="C28" s="113">
        <v>2.5587467362924281</v>
      </c>
      <c r="D28" s="115">
        <v>147</v>
      </c>
      <c r="E28" s="114">
        <v>114</v>
      </c>
      <c r="F28" s="114">
        <v>370</v>
      </c>
      <c r="G28" s="114">
        <v>86</v>
      </c>
      <c r="H28" s="140">
        <v>212</v>
      </c>
      <c r="I28" s="115">
        <v>-65</v>
      </c>
      <c r="J28" s="116">
        <v>-30.660377358490567</v>
      </c>
    </row>
    <row r="29" spans="1:15" s="110" customFormat="1" ht="24.95" customHeight="1" x14ac:dyDescent="0.2">
      <c r="A29" s="193">
        <v>86</v>
      </c>
      <c r="B29" s="199" t="s">
        <v>165</v>
      </c>
      <c r="C29" s="113">
        <v>6.4055700609225417</v>
      </c>
      <c r="D29" s="115">
        <v>368</v>
      </c>
      <c r="E29" s="114">
        <v>321</v>
      </c>
      <c r="F29" s="114">
        <v>434</v>
      </c>
      <c r="G29" s="114">
        <v>261</v>
      </c>
      <c r="H29" s="140">
        <v>300</v>
      </c>
      <c r="I29" s="115">
        <v>68</v>
      </c>
      <c r="J29" s="116">
        <v>22.666666666666668</v>
      </c>
    </row>
    <row r="30" spans="1:15" s="110" customFormat="1" ht="24.95" customHeight="1" x14ac:dyDescent="0.2">
      <c r="A30" s="193">
        <v>87.88</v>
      </c>
      <c r="B30" s="204" t="s">
        <v>166</v>
      </c>
      <c r="C30" s="113">
        <v>4.8738033072236728</v>
      </c>
      <c r="D30" s="115">
        <v>280</v>
      </c>
      <c r="E30" s="114">
        <v>310</v>
      </c>
      <c r="F30" s="114">
        <v>534</v>
      </c>
      <c r="G30" s="114">
        <v>253</v>
      </c>
      <c r="H30" s="140">
        <v>277</v>
      </c>
      <c r="I30" s="115">
        <v>3</v>
      </c>
      <c r="J30" s="116">
        <v>1.0830324909747293</v>
      </c>
    </row>
    <row r="31" spans="1:15" s="110" customFormat="1" ht="24.95" customHeight="1" x14ac:dyDescent="0.2">
      <c r="A31" s="193" t="s">
        <v>167</v>
      </c>
      <c r="B31" s="199" t="s">
        <v>168</v>
      </c>
      <c r="C31" s="113">
        <v>4.1427328111401218</v>
      </c>
      <c r="D31" s="115">
        <v>238</v>
      </c>
      <c r="E31" s="114">
        <v>189</v>
      </c>
      <c r="F31" s="114">
        <v>311</v>
      </c>
      <c r="G31" s="114">
        <v>178</v>
      </c>
      <c r="H31" s="140">
        <v>244</v>
      </c>
      <c r="I31" s="115">
        <v>-6</v>
      </c>
      <c r="J31" s="116">
        <v>-2.459016393442623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2.9765013054830289</v>
      </c>
      <c r="D34" s="115">
        <v>171</v>
      </c>
      <c r="E34" s="114">
        <v>87</v>
      </c>
      <c r="F34" s="114">
        <v>203</v>
      </c>
      <c r="G34" s="114">
        <v>201</v>
      </c>
      <c r="H34" s="140">
        <v>127</v>
      </c>
      <c r="I34" s="115">
        <v>44</v>
      </c>
      <c r="J34" s="116">
        <v>34.645669291338585</v>
      </c>
    </row>
    <row r="35" spans="1:10" s="110" customFormat="1" ht="24.95" customHeight="1" x14ac:dyDescent="0.2">
      <c r="A35" s="292" t="s">
        <v>171</v>
      </c>
      <c r="B35" s="293" t="s">
        <v>172</v>
      </c>
      <c r="C35" s="113">
        <v>24.64751958224543</v>
      </c>
      <c r="D35" s="115">
        <v>1416</v>
      </c>
      <c r="E35" s="114">
        <v>887</v>
      </c>
      <c r="F35" s="114">
        <v>2001</v>
      </c>
      <c r="G35" s="114">
        <v>1088</v>
      </c>
      <c r="H35" s="140">
        <v>2076</v>
      </c>
      <c r="I35" s="115">
        <v>-660</v>
      </c>
      <c r="J35" s="116">
        <v>-31.791907514450866</v>
      </c>
    </row>
    <row r="36" spans="1:10" s="110" customFormat="1" ht="24.95" customHeight="1" x14ac:dyDescent="0.2">
      <c r="A36" s="294" t="s">
        <v>173</v>
      </c>
      <c r="B36" s="295" t="s">
        <v>174</v>
      </c>
      <c r="C36" s="125">
        <v>72.375979112271537</v>
      </c>
      <c r="D36" s="143">
        <v>4158</v>
      </c>
      <c r="E36" s="144">
        <v>3675</v>
      </c>
      <c r="F36" s="144">
        <v>5653</v>
      </c>
      <c r="G36" s="144">
        <v>3481</v>
      </c>
      <c r="H36" s="145">
        <v>4360</v>
      </c>
      <c r="I36" s="143">
        <v>-202</v>
      </c>
      <c r="J36" s="146">
        <v>-4.6330275229357802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5745</v>
      </c>
      <c r="F11" s="264">
        <v>4649</v>
      </c>
      <c r="G11" s="264">
        <v>7857</v>
      </c>
      <c r="H11" s="264">
        <v>4770</v>
      </c>
      <c r="I11" s="265">
        <v>6563</v>
      </c>
      <c r="J11" s="263">
        <v>-818</v>
      </c>
      <c r="K11" s="266">
        <v>-12.463812280969069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24.943429068755439</v>
      </c>
      <c r="E13" s="115">
        <v>1433</v>
      </c>
      <c r="F13" s="114">
        <v>1247</v>
      </c>
      <c r="G13" s="114">
        <v>1754</v>
      </c>
      <c r="H13" s="114">
        <v>1491</v>
      </c>
      <c r="I13" s="140">
        <v>1605</v>
      </c>
      <c r="J13" s="115">
        <v>-172</v>
      </c>
      <c r="K13" s="116">
        <v>-10.716510903426791</v>
      </c>
    </row>
    <row r="14" spans="1:15" ht="15.95" customHeight="1" x14ac:dyDescent="0.2">
      <c r="A14" s="306" t="s">
        <v>230</v>
      </c>
      <c r="B14" s="307"/>
      <c r="C14" s="308"/>
      <c r="D14" s="113">
        <v>56.90165361183638</v>
      </c>
      <c r="E14" s="115">
        <v>3269</v>
      </c>
      <c r="F14" s="114">
        <v>2524</v>
      </c>
      <c r="G14" s="114">
        <v>5036</v>
      </c>
      <c r="H14" s="114">
        <v>2517</v>
      </c>
      <c r="I14" s="140">
        <v>3629</v>
      </c>
      <c r="J14" s="115">
        <v>-360</v>
      </c>
      <c r="K14" s="116">
        <v>-9.9200881785615866</v>
      </c>
    </row>
    <row r="15" spans="1:15" ht="15.95" customHeight="1" x14ac:dyDescent="0.2">
      <c r="A15" s="306" t="s">
        <v>231</v>
      </c>
      <c r="B15" s="307"/>
      <c r="C15" s="308"/>
      <c r="D15" s="113">
        <v>9.2254134029590951</v>
      </c>
      <c r="E15" s="115">
        <v>530</v>
      </c>
      <c r="F15" s="114">
        <v>449</v>
      </c>
      <c r="G15" s="114">
        <v>523</v>
      </c>
      <c r="H15" s="114">
        <v>408</v>
      </c>
      <c r="I15" s="140">
        <v>719</v>
      </c>
      <c r="J15" s="115">
        <v>-189</v>
      </c>
      <c r="K15" s="116">
        <v>-26.286509040333797</v>
      </c>
    </row>
    <row r="16" spans="1:15" ht="15.95" customHeight="1" x14ac:dyDescent="0.2">
      <c r="A16" s="306" t="s">
        <v>232</v>
      </c>
      <c r="B16" s="307"/>
      <c r="C16" s="308"/>
      <c r="D16" s="113">
        <v>8.7554395126196685</v>
      </c>
      <c r="E16" s="115">
        <v>503</v>
      </c>
      <c r="F16" s="114">
        <v>425</v>
      </c>
      <c r="G16" s="114">
        <v>527</v>
      </c>
      <c r="H16" s="114">
        <v>344</v>
      </c>
      <c r="I16" s="140">
        <v>602</v>
      </c>
      <c r="J16" s="115">
        <v>-99</v>
      </c>
      <c r="K16" s="116">
        <v>-16.44518272425249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2.4891209747606613</v>
      </c>
      <c r="E18" s="115">
        <v>143</v>
      </c>
      <c r="F18" s="114">
        <v>83</v>
      </c>
      <c r="G18" s="114">
        <v>187</v>
      </c>
      <c r="H18" s="114">
        <v>130</v>
      </c>
      <c r="I18" s="140">
        <v>93</v>
      </c>
      <c r="J18" s="115">
        <v>50</v>
      </c>
      <c r="K18" s="116">
        <v>53.763440860215056</v>
      </c>
    </row>
    <row r="19" spans="1:11" ht="14.1" customHeight="1" x14ac:dyDescent="0.2">
      <c r="A19" s="306" t="s">
        <v>235</v>
      </c>
      <c r="B19" s="307" t="s">
        <v>236</v>
      </c>
      <c r="C19" s="308"/>
      <c r="D19" s="113">
        <v>1.7406440382941688</v>
      </c>
      <c r="E19" s="115">
        <v>100</v>
      </c>
      <c r="F19" s="114">
        <v>40</v>
      </c>
      <c r="G19" s="114">
        <v>134</v>
      </c>
      <c r="H19" s="114">
        <v>101</v>
      </c>
      <c r="I19" s="140">
        <v>50</v>
      </c>
      <c r="J19" s="115">
        <v>50</v>
      </c>
      <c r="K19" s="116">
        <v>100</v>
      </c>
    </row>
    <row r="20" spans="1:11" ht="14.1" customHeight="1" x14ac:dyDescent="0.2">
      <c r="A20" s="306">
        <v>12</v>
      </c>
      <c r="B20" s="307" t="s">
        <v>237</v>
      </c>
      <c r="C20" s="308"/>
      <c r="D20" s="113">
        <v>2.6457789382071368</v>
      </c>
      <c r="E20" s="115">
        <v>152</v>
      </c>
      <c r="F20" s="114">
        <v>60</v>
      </c>
      <c r="G20" s="114">
        <v>117</v>
      </c>
      <c r="H20" s="114">
        <v>155</v>
      </c>
      <c r="I20" s="140">
        <v>111</v>
      </c>
      <c r="J20" s="115">
        <v>41</v>
      </c>
      <c r="K20" s="116">
        <v>36.936936936936938</v>
      </c>
    </row>
    <row r="21" spans="1:11" ht="14.1" customHeight="1" x14ac:dyDescent="0.2">
      <c r="A21" s="306">
        <v>21</v>
      </c>
      <c r="B21" s="307" t="s">
        <v>238</v>
      </c>
      <c r="C21" s="308"/>
      <c r="D21" s="113">
        <v>0.22628372497824195</v>
      </c>
      <c r="E21" s="115">
        <v>13</v>
      </c>
      <c r="F21" s="114">
        <v>7</v>
      </c>
      <c r="G21" s="114">
        <v>13</v>
      </c>
      <c r="H21" s="114">
        <v>7</v>
      </c>
      <c r="I21" s="140">
        <v>8</v>
      </c>
      <c r="J21" s="115">
        <v>5</v>
      </c>
      <c r="K21" s="116">
        <v>62.5</v>
      </c>
    </row>
    <row r="22" spans="1:11" ht="14.1" customHeight="1" x14ac:dyDescent="0.2">
      <c r="A22" s="306">
        <v>22</v>
      </c>
      <c r="B22" s="307" t="s">
        <v>239</v>
      </c>
      <c r="C22" s="308"/>
      <c r="D22" s="113">
        <v>1.4795474325500435</v>
      </c>
      <c r="E22" s="115">
        <v>85</v>
      </c>
      <c r="F22" s="114">
        <v>64</v>
      </c>
      <c r="G22" s="114">
        <v>123</v>
      </c>
      <c r="H22" s="114">
        <v>75</v>
      </c>
      <c r="I22" s="140">
        <v>82</v>
      </c>
      <c r="J22" s="115">
        <v>3</v>
      </c>
      <c r="K22" s="116">
        <v>3.6585365853658538</v>
      </c>
    </row>
    <row r="23" spans="1:11" ht="14.1" customHeight="1" x14ac:dyDescent="0.2">
      <c r="A23" s="306">
        <v>23</v>
      </c>
      <c r="B23" s="307" t="s">
        <v>240</v>
      </c>
      <c r="C23" s="308"/>
      <c r="D23" s="113">
        <v>0.4699738903394256</v>
      </c>
      <c r="E23" s="115">
        <v>27</v>
      </c>
      <c r="F23" s="114">
        <v>16</v>
      </c>
      <c r="G23" s="114">
        <v>63</v>
      </c>
      <c r="H23" s="114">
        <v>40</v>
      </c>
      <c r="I23" s="140">
        <v>68</v>
      </c>
      <c r="J23" s="115">
        <v>-41</v>
      </c>
      <c r="K23" s="116">
        <v>-60.294117647058826</v>
      </c>
    </row>
    <row r="24" spans="1:11" ht="14.1" customHeight="1" x14ac:dyDescent="0.2">
      <c r="A24" s="306">
        <v>24</v>
      </c>
      <c r="B24" s="307" t="s">
        <v>241</v>
      </c>
      <c r="C24" s="308"/>
      <c r="D24" s="113">
        <v>2.7676240208877285</v>
      </c>
      <c r="E24" s="115">
        <v>159</v>
      </c>
      <c r="F24" s="114">
        <v>102</v>
      </c>
      <c r="G24" s="114">
        <v>183</v>
      </c>
      <c r="H24" s="114">
        <v>111</v>
      </c>
      <c r="I24" s="140">
        <v>245</v>
      </c>
      <c r="J24" s="115">
        <v>-86</v>
      </c>
      <c r="K24" s="116">
        <v>-35.102040816326529</v>
      </c>
    </row>
    <row r="25" spans="1:11" ht="14.1" customHeight="1" x14ac:dyDescent="0.2">
      <c r="A25" s="306">
        <v>25</v>
      </c>
      <c r="B25" s="307" t="s">
        <v>242</v>
      </c>
      <c r="C25" s="308"/>
      <c r="D25" s="113">
        <v>5.9878154917319408</v>
      </c>
      <c r="E25" s="115">
        <v>344</v>
      </c>
      <c r="F25" s="114">
        <v>212</v>
      </c>
      <c r="G25" s="114">
        <v>535</v>
      </c>
      <c r="H25" s="114">
        <v>290</v>
      </c>
      <c r="I25" s="140">
        <v>407</v>
      </c>
      <c r="J25" s="115">
        <v>-63</v>
      </c>
      <c r="K25" s="116">
        <v>-15.47911547911548</v>
      </c>
    </row>
    <row r="26" spans="1:11" ht="14.1" customHeight="1" x14ac:dyDescent="0.2">
      <c r="A26" s="306">
        <v>26</v>
      </c>
      <c r="B26" s="307" t="s">
        <v>243</v>
      </c>
      <c r="C26" s="308"/>
      <c r="D26" s="113">
        <v>4.0034812880765882</v>
      </c>
      <c r="E26" s="115">
        <v>230</v>
      </c>
      <c r="F26" s="114">
        <v>94</v>
      </c>
      <c r="G26" s="114">
        <v>290</v>
      </c>
      <c r="H26" s="114">
        <v>123</v>
      </c>
      <c r="I26" s="140">
        <v>242</v>
      </c>
      <c r="J26" s="115">
        <v>-12</v>
      </c>
      <c r="K26" s="116">
        <v>-4.9586776859504136</v>
      </c>
    </row>
    <row r="27" spans="1:11" ht="14.1" customHeight="1" x14ac:dyDescent="0.2">
      <c r="A27" s="306">
        <v>27</v>
      </c>
      <c r="B27" s="307" t="s">
        <v>244</v>
      </c>
      <c r="C27" s="308"/>
      <c r="D27" s="113">
        <v>1.8798955613577024</v>
      </c>
      <c r="E27" s="115">
        <v>108</v>
      </c>
      <c r="F27" s="114">
        <v>81</v>
      </c>
      <c r="G27" s="114">
        <v>134</v>
      </c>
      <c r="H27" s="114">
        <v>67</v>
      </c>
      <c r="I27" s="140">
        <v>182</v>
      </c>
      <c r="J27" s="115">
        <v>-74</v>
      </c>
      <c r="K27" s="116">
        <v>-40.659340659340657</v>
      </c>
    </row>
    <row r="28" spans="1:11" ht="14.1" customHeight="1" x14ac:dyDescent="0.2">
      <c r="A28" s="306">
        <v>28</v>
      </c>
      <c r="B28" s="307" t="s">
        <v>245</v>
      </c>
      <c r="C28" s="308"/>
      <c r="D28" s="113">
        <v>0.278503046127067</v>
      </c>
      <c r="E28" s="115">
        <v>16</v>
      </c>
      <c r="F28" s="114">
        <v>24</v>
      </c>
      <c r="G28" s="114">
        <v>16</v>
      </c>
      <c r="H28" s="114">
        <v>17</v>
      </c>
      <c r="I28" s="140">
        <v>57</v>
      </c>
      <c r="J28" s="115">
        <v>-41</v>
      </c>
      <c r="K28" s="116">
        <v>-71.929824561403507</v>
      </c>
    </row>
    <row r="29" spans="1:11" ht="14.1" customHeight="1" x14ac:dyDescent="0.2">
      <c r="A29" s="306">
        <v>29</v>
      </c>
      <c r="B29" s="307" t="s">
        <v>246</v>
      </c>
      <c r="C29" s="308"/>
      <c r="D29" s="113">
        <v>4.456048738033072</v>
      </c>
      <c r="E29" s="115">
        <v>256</v>
      </c>
      <c r="F29" s="114">
        <v>219</v>
      </c>
      <c r="G29" s="114">
        <v>324</v>
      </c>
      <c r="H29" s="114">
        <v>255</v>
      </c>
      <c r="I29" s="140">
        <v>315</v>
      </c>
      <c r="J29" s="115">
        <v>-59</v>
      </c>
      <c r="K29" s="116">
        <v>-18.730158730158731</v>
      </c>
    </row>
    <row r="30" spans="1:11" ht="14.1" customHeight="1" x14ac:dyDescent="0.2">
      <c r="A30" s="306" t="s">
        <v>247</v>
      </c>
      <c r="B30" s="307" t="s">
        <v>248</v>
      </c>
      <c r="C30" s="308"/>
      <c r="D30" s="113" t="s">
        <v>513</v>
      </c>
      <c r="E30" s="115" t="s">
        <v>513</v>
      </c>
      <c r="F30" s="114">
        <v>38</v>
      </c>
      <c r="G30" s="114">
        <v>65</v>
      </c>
      <c r="H30" s="114" t="s">
        <v>513</v>
      </c>
      <c r="I30" s="140">
        <v>64</v>
      </c>
      <c r="J30" s="115" t="s">
        <v>513</v>
      </c>
      <c r="K30" s="116" t="s">
        <v>513</v>
      </c>
    </row>
    <row r="31" spans="1:11" ht="14.1" customHeight="1" x14ac:dyDescent="0.2">
      <c r="A31" s="306" t="s">
        <v>249</v>
      </c>
      <c r="B31" s="307" t="s">
        <v>250</v>
      </c>
      <c r="C31" s="308"/>
      <c r="D31" s="113">
        <v>3.4638816362053961</v>
      </c>
      <c r="E31" s="115">
        <v>199</v>
      </c>
      <c r="F31" s="114">
        <v>181</v>
      </c>
      <c r="G31" s="114">
        <v>249</v>
      </c>
      <c r="H31" s="114">
        <v>212</v>
      </c>
      <c r="I31" s="140">
        <v>248</v>
      </c>
      <c r="J31" s="115">
        <v>-49</v>
      </c>
      <c r="K31" s="116">
        <v>-19.758064516129032</v>
      </c>
    </row>
    <row r="32" spans="1:11" ht="14.1" customHeight="1" x14ac:dyDescent="0.2">
      <c r="A32" s="306">
        <v>31</v>
      </c>
      <c r="B32" s="307" t="s">
        <v>251</v>
      </c>
      <c r="C32" s="308"/>
      <c r="D32" s="113">
        <v>0.5744125326370757</v>
      </c>
      <c r="E32" s="115">
        <v>33</v>
      </c>
      <c r="F32" s="114">
        <v>23</v>
      </c>
      <c r="G32" s="114">
        <v>31</v>
      </c>
      <c r="H32" s="114">
        <v>25</v>
      </c>
      <c r="I32" s="140">
        <v>28</v>
      </c>
      <c r="J32" s="115">
        <v>5</v>
      </c>
      <c r="K32" s="116">
        <v>17.857142857142858</v>
      </c>
    </row>
    <row r="33" spans="1:11" ht="14.1" customHeight="1" x14ac:dyDescent="0.2">
      <c r="A33" s="306">
        <v>32</v>
      </c>
      <c r="B33" s="307" t="s">
        <v>252</v>
      </c>
      <c r="C33" s="308"/>
      <c r="D33" s="113">
        <v>1.7928633594429939</v>
      </c>
      <c r="E33" s="115">
        <v>103</v>
      </c>
      <c r="F33" s="114">
        <v>56</v>
      </c>
      <c r="G33" s="114">
        <v>147</v>
      </c>
      <c r="H33" s="114">
        <v>126</v>
      </c>
      <c r="I33" s="140">
        <v>140</v>
      </c>
      <c r="J33" s="115">
        <v>-37</v>
      </c>
      <c r="K33" s="116">
        <v>-26.428571428571427</v>
      </c>
    </row>
    <row r="34" spans="1:11" ht="14.1" customHeight="1" x14ac:dyDescent="0.2">
      <c r="A34" s="306">
        <v>33</v>
      </c>
      <c r="B34" s="307" t="s">
        <v>253</v>
      </c>
      <c r="C34" s="308"/>
      <c r="D34" s="113">
        <v>1.6187989556135771</v>
      </c>
      <c r="E34" s="115">
        <v>93</v>
      </c>
      <c r="F34" s="114">
        <v>53</v>
      </c>
      <c r="G34" s="114">
        <v>179</v>
      </c>
      <c r="H34" s="114">
        <v>103</v>
      </c>
      <c r="I34" s="140">
        <v>117</v>
      </c>
      <c r="J34" s="115">
        <v>-24</v>
      </c>
      <c r="K34" s="116">
        <v>-20.512820512820515</v>
      </c>
    </row>
    <row r="35" spans="1:11" ht="14.1" customHeight="1" x14ac:dyDescent="0.2">
      <c r="A35" s="306">
        <v>34</v>
      </c>
      <c r="B35" s="307" t="s">
        <v>254</v>
      </c>
      <c r="C35" s="308"/>
      <c r="D35" s="113">
        <v>2.228024369016536</v>
      </c>
      <c r="E35" s="115">
        <v>128</v>
      </c>
      <c r="F35" s="114">
        <v>84</v>
      </c>
      <c r="G35" s="114">
        <v>129</v>
      </c>
      <c r="H35" s="114">
        <v>89</v>
      </c>
      <c r="I35" s="140">
        <v>154</v>
      </c>
      <c r="J35" s="115">
        <v>-26</v>
      </c>
      <c r="K35" s="116">
        <v>-16.883116883116884</v>
      </c>
    </row>
    <row r="36" spans="1:11" ht="14.1" customHeight="1" x14ac:dyDescent="0.2">
      <c r="A36" s="306">
        <v>41</v>
      </c>
      <c r="B36" s="307" t="s">
        <v>255</v>
      </c>
      <c r="C36" s="308"/>
      <c r="D36" s="113">
        <v>1.1836379460400348</v>
      </c>
      <c r="E36" s="115">
        <v>68</v>
      </c>
      <c r="F36" s="114">
        <v>44</v>
      </c>
      <c r="G36" s="114">
        <v>129</v>
      </c>
      <c r="H36" s="114">
        <v>51</v>
      </c>
      <c r="I36" s="140">
        <v>163</v>
      </c>
      <c r="J36" s="115">
        <v>-95</v>
      </c>
      <c r="K36" s="116">
        <v>-58.282208588957054</v>
      </c>
    </row>
    <row r="37" spans="1:11" ht="14.1" customHeight="1" x14ac:dyDescent="0.2">
      <c r="A37" s="306">
        <v>42</v>
      </c>
      <c r="B37" s="307" t="s">
        <v>256</v>
      </c>
      <c r="C37" s="308"/>
      <c r="D37" s="113">
        <v>0.17406440382941687</v>
      </c>
      <c r="E37" s="115">
        <v>10</v>
      </c>
      <c r="F37" s="114">
        <v>5</v>
      </c>
      <c r="G37" s="114">
        <v>13</v>
      </c>
      <c r="H37" s="114">
        <v>28</v>
      </c>
      <c r="I37" s="140">
        <v>5</v>
      </c>
      <c r="J37" s="115">
        <v>5</v>
      </c>
      <c r="K37" s="116">
        <v>100</v>
      </c>
    </row>
    <row r="38" spans="1:11" ht="14.1" customHeight="1" x14ac:dyDescent="0.2">
      <c r="A38" s="306">
        <v>43</v>
      </c>
      <c r="B38" s="307" t="s">
        <v>257</v>
      </c>
      <c r="C38" s="308"/>
      <c r="D38" s="113">
        <v>1.2010443864229765</v>
      </c>
      <c r="E38" s="115">
        <v>69</v>
      </c>
      <c r="F38" s="114">
        <v>65</v>
      </c>
      <c r="G38" s="114">
        <v>75</v>
      </c>
      <c r="H38" s="114">
        <v>43</v>
      </c>
      <c r="I38" s="140">
        <v>87</v>
      </c>
      <c r="J38" s="115">
        <v>-18</v>
      </c>
      <c r="K38" s="116">
        <v>-20.689655172413794</v>
      </c>
    </row>
    <row r="39" spans="1:11" ht="14.1" customHeight="1" x14ac:dyDescent="0.2">
      <c r="A39" s="306">
        <v>51</v>
      </c>
      <c r="B39" s="307" t="s">
        <v>258</v>
      </c>
      <c r="C39" s="308"/>
      <c r="D39" s="113">
        <v>6.9103568320278503</v>
      </c>
      <c r="E39" s="115">
        <v>397</v>
      </c>
      <c r="F39" s="114">
        <v>352</v>
      </c>
      <c r="G39" s="114">
        <v>508</v>
      </c>
      <c r="H39" s="114">
        <v>333</v>
      </c>
      <c r="I39" s="140">
        <v>430</v>
      </c>
      <c r="J39" s="115">
        <v>-33</v>
      </c>
      <c r="K39" s="116">
        <v>-7.6744186046511631</v>
      </c>
    </row>
    <row r="40" spans="1:11" ht="14.1" customHeight="1" x14ac:dyDescent="0.2">
      <c r="A40" s="306" t="s">
        <v>259</v>
      </c>
      <c r="B40" s="307" t="s">
        <v>260</v>
      </c>
      <c r="C40" s="308"/>
      <c r="D40" s="113">
        <v>6.2489120974760661</v>
      </c>
      <c r="E40" s="115">
        <v>359</v>
      </c>
      <c r="F40" s="114">
        <v>324</v>
      </c>
      <c r="G40" s="114">
        <v>440</v>
      </c>
      <c r="H40" s="114">
        <v>300</v>
      </c>
      <c r="I40" s="140">
        <v>376</v>
      </c>
      <c r="J40" s="115">
        <v>-17</v>
      </c>
      <c r="K40" s="116">
        <v>-4.5212765957446805</v>
      </c>
    </row>
    <row r="41" spans="1:11" ht="14.1" customHeight="1" x14ac:dyDescent="0.2">
      <c r="A41" s="306"/>
      <c r="B41" s="307" t="s">
        <v>261</v>
      </c>
      <c r="C41" s="308"/>
      <c r="D41" s="113">
        <v>4.7519582245430811</v>
      </c>
      <c r="E41" s="115">
        <v>273</v>
      </c>
      <c r="F41" s="114">
        <v>265</v>
      </c>
      <c r="G41" s="114">
        <v>380</v>
      </c>
      <c r="H41" s="114">
        <v>257</v>
      </c>
      <c r="I41" s="140">
        <v>336</v>
      </c>
      <c r="J41" s="115">
        <v>-63</v>
      </c>
      <c r="K41" s="116">
        <v>-18.75</v>
      </c>
    </row>
    <row r="42" spans="1:11" ht="14.1" customHeight="1" x14ac:dyDescent="0.2">
      <c r="A42" s="306">
        <v>52</v>
      </c>
      <c r="B42" s="307" t="s">
        <v>262</v>
      </c>
      <c r="C42" s="308"/>
      <c r="D42" s="113">
        <v>2.8024369016536119</v>
      </c>
      <c r="E42" s="115">
        <v>161</v>
      </c>
      <c r="F42" s="114">
        <v>123</v>
      </c>
      <c r="G42" s="114">
        <v>165</v>
      </c>
      <c r="H42" s="114">
        <v>103</v>
      </c>
      <c r="I42" s="140">
        <v>196</v>
      </c>
      <c r="J42" s="115">
        <v>-35</v>
      </c>
      <c r="K42" s="116">
        <v>-17.857142857142858</v>
      </c>
    </row>
    <row r="43" spans="1:11" ht="14.1" customHeight="1" x14ac:dyDescent="0.2">
      <c r="A43" s="306" t="s">
        <v>263</v>
      </c>
      <c r="B43" s="307" t="s">
        <v>264</v>
      </c>
      <c r="C43" s="308"/>
      <c r="D43" s="113">
        <v>2.3150565709312447</v>
      </c>
      <c r="E43" s="115">
        <v>133</v>
      </c>
      <c r="F43" s="114">
        <v>100</v>
      </c>
      <c r="G43" s="114">
        <v>140</v>
      </c>
      <c r="H43" s="114">
        <v>88</v>
      </c>
      <c r="I43" s="140">
        <v>166</v>
      </c>
      <c r="J43" s="115">
        <v>-33</v>
      </c>
      <c r="K43" s="116">
        <v>-19.879518072289155</v>
      </c>
    </row>
    <row r="44" spans="1:11" ht="14.1" customHeight="1" x14ac:dyDescent="0.2">
      <c r="A44" s="306">
        <v>53</v>
      </c>
      <c r="B44" s="307" t="s">
        <v>265</v>
      </c>
      <c r="C44" s="308"/>
      <c r="D44" s="113">
        <v>0.557006092254134</v>
      </c>
      <c r="E44" s="115">
        <v>32</v>
      </c>
      <c r="F44" s="114">
        <v>35</v>
      </c>
      <c r="G44" s="114">
        <v>39</v>
      </c>
      <c r="H44" s="114">
        <v>33</v>
      </c>
      <c r="I44" s="140">
        <v>33</v>
      </c>
      <c r="J44" s="115">
        <v>-1</v>
      </c>
      <c r="K44" s="116">
        <v>-3.0303030303030303</v>
      </c>
    </row>
    <row r="45" spans="1:11" ht="14.1" customHeight="1" x14ac:dyDescent="0.2">
      <c r="A45" s="306" t="s">
        <v>266</v>
      </c>
      <c r="B45" s="307" t="s">
        <v>267</v>
      </c>
      <c r="C45" s="308"/>
      <c r="D45" s="113">
        <v>0.48738033072236725</v>
      </c>
      <c r="E45" s="115">
        <v>28</v>
      </c>
      <c r="F45" s="114">
        <v>33</v>
      </c>
      <c r="G45" s="114">
        <v>35</v>
      </c>
      <c r="H45" s="114">
        <v>30</v>
      </c>
      <c r="I45" s="140">
        <v>32</v>
      </c>
      <c r="J45" s="115">
        <v>-4</v>
      </c>
      <c r="K45" s="116">
        <v>-12.5</v>
      </c>
    </row>
    <row r="46" spans="1:11" ht="14.1" customHeight="1" x14ac:dyDescent="0.2">
      <c r="A46" s="306">
        <v>54</v>
      </c>
      <c r="B46" s="307" t="s">
        <v>268</v>
      </c>
      <c r="C46" s="308"/>
      <c r="D46" s="113">
        <v>3.0461270670147953</v>
      </c>
      <c r="E46" s="115">
        <v>175</v>
      </c>
      <c r="F46" s="114">
        <v>163</v>
      </c>
      <c r="G46" s="114">
        <v>161</v>
      </c>
      <c r="H46" s="114">
        <v>171</v>
      </c>
      <c r="I46" s="140">
        <v>190</v>
      </c>
      <c r="J46" s="115">
        <v>-15</v>
      </c>
      <c r="K46" s="116">
        <v>-7.8947368421052628</v>
      </c>
    </row>
    <row r="47" spans="1:11" ht="14.1" customHeight="1" x14ac:dyDescent="0.2">
      <c r="A47" s="306">
        <v>61</v>
      </c>
      <c r="B47" s="307" t="s">
        <v>269</v>
      </c>
      <c r="C47" s="308"/>
      <c r="D47" s="113">
        <v>2.78503046127067</v>
      </c>
      <c r="E47" s="115">
        <v>160</v>
      </c>
      <c r="F47" s="114">
        <v>94</v>
      </c>
      <c r="G47" s="114">
        <v>167</v>
      </c>
      <c r="H47" s="114">
        <v>116</v>
      </c>
      <c r="I47" s="140">
        <v>194</v>
      </c>
      <c r="J47" s="115">
        <v>-34</v>
      </c>
      <c r="K47" s="116">
        <v>-17.52577319587629</v>
      </c>
    </row>
    <row r="48" spans="1:11" ht="14.1" customHeight="1" x14ac:dyDescent="0.2">
      <c r="A48" s="306">
        <v>62</v>
      </c>
      <c r="B48" s="307" t="s">
        <v>270</v>
      </c>
      <c r="C48" s="308"/>
      <c r="D48" s="113">
        <v>11.505657093124457</v>
      </c>
      <c r="E48" s="115">
        <v>661</v>
      </c>
      <c r="F48" s="114">
        <v>747</v>
      </c>
      <c r="G48" s="114">
        <v>1025</v>
      </c>
      <c r="H48" s="114">
        <v>575</v>
      </c>
      <c r="I48" s="140">
        <v>727</v>
      </c>
      <c r="J48" s="115">
        <v>-66</v>
      </c>
      <c r="K48" s="116">
        <v>-9.0784044016506193</v>
      </c>
    </row>
    <row r="49" spans="1:11" ht="14.1" customHeight="1" x14ac:dyDescent="0.2">
      <c r="A49" s="306">
        <v>63</v>
      </c>
      <c r="B49" s="307" t="s">
        <v>271</v>
      </c>
      <c r="C49" s="308"/>
      <c r="D49" s="113">
        <v>6.5970409051349002</v>
      </c>
      <c r="E49" s="115">
        <v>379</v>
      </c>
      <c r="F49" s="114">
        <v>337</v>
      </c>
      <c r="G49" s="114">
        <v>443</v>
      </c>
      <c r="H49" s="114">
        <v>426</v>
      </c>
      <c r="I49" s="140">
        <v>400</v>
      </c>
      <c r="J49" s="115">
        <v>-21</v>
      </c>
      <c r="K49" s="116">
        <v>-5.25</v>
      </c>
    </row>
    <row r="50" spans="1:11" ht="14.1" customHeight="1" x14ac:dyDescent="0.2">
      <c r="A50" s="306" t="s">
        <v>272</v>
      </c>
      <c r="B50" s="307" t="s">
        <v>273</v>
      </c>
      <c r="C50" s="308"/>
      <c r="D50" s="113">
        <v>0.95735422106179291</v>
      </c>
      <c r="E50" s="115">
        <v>55</v>
      </c>
      <c r="F50" s="114">
        <v>60</v>
      </c>
      <c r="G50" s="114">
        <v>86</v>
      </c>
      <c r="H50" s="114">
        <v>61</v>
      </c>
      <c r="I50" s="140">
        <v>67</v>
      </c>
      <c r="J50" s="115">
        <v>-12</v>
      </c>
      <c r="K50" s="116">
        <v>-17.910447761194028</v>
      </c>
    </row>
    <row r="51" spans="1:11" ht="14.1" customHeight="1" x14ac:dyDescent="0.2">
      <c r="A51" s="306" t="s">
        <v>274</v>
      </c>
      <c r="B51" s="307" t="s">
        <v>275</v>
      </c>
      <c r="C51" s="308"/>
      <c r="D51" s="113">
        <v>5.2741514360313317</v>
      </c>
      <c r="E51" s="115">
        <v>303</v>
      </c>
      <c r="F51" s="114">
        <v>260</v>
      </c>
      <c r="G51" s="114">
        <v>310</v>
      </c>
      <c r="H51" s="114">
        <v>345</v>
      </c>
      <c r="I51" s="140">
        <v>300</v>
      </c>
      <c r="J51" s="115">
        <v>3</v>
      </c>
      <c r="K51" s="116">
        <v>1</v>
      </c>
    </row>
    <row r="52" spans="1:11" ht="14.1" customHeight="1" x14ac:dyDescent="0.2">
      <c r="A52" s="306">
        <v>71</v>
      </c>
      <c r="B52" s="307" t="s">
        <v>276</v>
      </c>
      <c r="C52" s="308"/>
      <c r="D52" s="113">
        <v>8.2680591818973017</v>
      </c>
      <c r="E52" s="115">
        <v>475</v>
      </c>
      <c r="F52" s="114">
        <v>374</v>
      </c>
      <c r="G52" s="114">
        <v>592</v>
      </c>
      <c r="H52" s="114">
        <v>356</v>
      </c>
      <c r="I52" s="140">
        <v>589</v>
      </c>
      <c r="J52" s="115">
        <v>-114</v>
      </c>
      <c r="K52" s="116">
        <v>-19.35483870967742</v>
      </c>
    </row>
    <row r="53" spans="1:11" ht="14.1" customHeight="1" x14ac:dyDescent="0.2">
      <c r="A53" s="306" t="s">
        <v>277</v>
      </c>
      <c r="B53" s="307" t="s">
        <v>278</v>
      </c>
      <c r="C53" s="308"/>
      <c r="D53" s="113">
        <v>2.959094865100087</v>
      </c>
      <c r="E53" s="115">
        <v>170</v>
      </c>
      <c r="F53" s="114">
        <v>162</v>
      </c>
      <c r="G53" s="114">
        <v>259</v>
      </c>
      <c r="H53" s="114">
        <v>125</v>
      </c>
      <c r="I53" s="140">
        <v>230</v>
      </c>
      <c r="J53" s="115">
        <v>-60</v>
      </c>
      <c r="K53" s="116">
        <v>-26.086956521739129</v>
      </c>
    </row>
    <row r="54" spans="1:11" ht="14.1" customHeight="1" x14ac:dyDescent="0.2">
      <c r="A54" s="306" t="s">
        <v>279</v>
      </c>
      <c r="B54" s="307" t="s">
        <v>280</v>
      </c>
      <c r="C54" s="308"/>
      <c r="D54" s="113">
        <v>4.3690165361183642</v>
      </c>
      <c r="E54" s="115">
        <v>251</v>
      </c>
      <c r="F54" s="114">
        <v>168</v>
      </c>
      <c r="G54" s="114">
        <v>280</v>
      </c>
      <c r="H54" s="114">
        <v>196</v>
      </c>
      <c r="I54" s="140">
        <v>290</v>
      </c>
      <c r="J54" s="115">
        <v>-39</v>
      </c>
      <c r="K54" s="116">
        <v>-13.448275862068966</v>
      </c>
    </row>
    <row r="55" spans="1:11" ht="14.1" customHeight="1" x14ac:dyDescent="0.2">
      <c r="A55" s="306">
        <v>72</v>
      </c>
      <c r="B55" s="307" t="s">
        <v>281</v>
      </c>
      <c r="C55" s="308"/>
      <c r="D55" s="113">
        <v>2.1583986074847692</v>
      </c>
      <c r="E55" s="115">
        <v>124</v>
      </c>
      <c r="F55" s="114">
        <v>72</v>
      </c>
      <c r="G55" s="114">
        <v>160</v>
      </c>
      <c r="H55" s="114">
        <v>76</v>
      </c>
      <c r="I55" s="140">
        <v>100</v>
      </c>
      <c r="J55" s="115">
        <v>24</v>
      </c>
      <c r="K55" s="116">
        <v>24</v>
      </c>
    </row>
    <row r="56" spans="1:11" ht="14.1" customHeight="1" x14ac:dyDescent="0.2">
      <c r="A56" s="306" t="s">
        <v>282</v>
      </c>
      <c r="B56" s="307" t="s">
        <v>283</v>
      </c>
      <c r="C56" s="308"/>
      <c r="D56" s="113">
        <v>0.92254134029590951</v>
      </c>
      <c r="E56" s="115">
        <v>53</v>
      </c>
      <c r="F56" s="114">
        <v>29</v>
      </c>
      <c r="G56" s="114">
        <v>97</v>
      </c>
      <c r="H56" s="114">
        <v>22</v>
      </c>
      <c r="I56" s="140">
        <v>35</v>
      </c>
      <c r="J56" s="115">
        <v>18</v>
      </c>
      <c r="K56" s="116">
        <v>51.428571428571431</v>
      </c>
    </row>
    <row r="57" spans="1:11" ht="14.1" customHeight="1" x14ac:dyDescent="0.2">
      <c r="A57" s="306" t="s">
        <v>284</v>
      </c>
      <c r="B57" s="307" t="s">
        <v>285</v>
      </c>
      <c r="C57" s="308"/>
      <c r="D57" s="113">
        <v>0.7310704960835509</v>
      </c>
      <c r="E57" s="115">
        <v>42</v>
      </c>
      <c r="F57" s="114">
        <v>30</v>
      </c>
      <c r="G57" s="114">
        <v>28</v>
      </c>
      <c r="H57" s="114">
        <v>44</v>
      </c>
      <c r="I57" s="140">
        <v>42</v>
      </c>
      <c r="J57" s="115">
        <v>0</v>
      </c>
      <c r="K57" s="116">
        <v>0</v>
      </c>
    </row>
    <row r="58" spans="1:11" ht="14.1" customHeight="1" x14ac:dyDescent="0.2">
      <c r="A58" s="306">
        <v>73</v>
      </c>
      <c r="B58" s="307" t="s">
        <v>286</v>
      </c>
      <c r="C58" s="308"/>
      <c r="D58" s="113">
        <v>2.1758050478677111</v>
      </c>
      <c r="E58" s="115">
        <v>125</v>
      </c>
      <c r="F58" s="114">
        <v>87</v>
      </c>
      <c r="G58" s="114">
        <v>171</v>
      </c>
      <c r="H58" s="114">
        <v>71</v>
      </c>
      <c r="I58" s="140">
        <v>127</v>
      </c>
      <c r="J58" s="115">
        <v>-2</v>
      </c>
      <c r="K58" s="116">
        <v>-1.5748031496062993</v>
      </c>
    </row>
    <row r="59" spans="1:11" ht="14.1" customHeight="1" x14ac:dyDescent="0.2">
      <c r="A59" s="306" t="s">
        <v>287</v>
      </c>
      <c r="B59" s="307" t="s">
        <v>288</v>
      </c>
      <c r="C59" s="308"/>
      <c r="D59" s="113">
        <v>1.8973020017406441</v>
      </c>
      <c r="E59" s="115">
        <v>109</v>
      </c>
      <c r="F59" s="114">
        <v>71</v>
      </c>
      <c r="G59" s="114">
        <v>138</v>
      </c>
      <c r="H59" s="114">
        <v>55</v>
      </c>
      <c r="I59" s="140">
        <v>105</v>
      </c>
      <c r="J59" s="115">
        <v>4</v>
      </c>
      <c r="K59" s="116">
        <v>3.8095238095238093</v>
      </c>
    </row>
    <row r="60" spans="1:11" ht="14.1" customHeight="1" x14ac:dyDescent="0.2">
      <c r="A60" s="306">
        <v>81</v>
      </c>
      <c r="B60" s="307" t="s">
        <v>289</v>
      </c>
      <c r="C60" s="308"/>
      <c r="D60" s="113">
        <v>7.7110530896431682</v>
      </c>
      <c r="E60" s="115">
        <v>443</v>
      </c>
      <c r="F60" s="114">
        <v>376</v>
      </c>
      <c r="G60" s="114">
        <v>476</v>
      </c>
      <c r="H60" s="114">
        <v>305</v>
      </c>
      <c r="I60" s="140">
        <v>328</v>
      </c>
      <c r="J60" s="115">
        <v>115</v>
      </c>
      <c r="K60" s="116">
        <v>35.060975609756099</v>
      </c>
    </row>
    <row r="61" spans="1:11" ht="14.1" customHeight="1" x14ac:dyDescent="0.2">
      <c r="A61" s="306" t="s">
        <v>290</v>
      </c>
      <c r="B61" s="307" t="s">
        <v>291</v>
      </c>
      <c r="C61" s="308"/>
      <c r="D61" s="113">
        <v>2.6283724978241949</v>
      </c>
      <c r="E61" s="115">
        <v>151</v>
      </c>
      <c r="F61" s="114">
        <v>78</v>
      </c>
      <c r="G61" s="114">
        <v>271</v>
      </c>
      <c r="H61" s="114">
        <v>90</v>
      </c>
      <c r="I61" s="140">
        <v>124</v>
      </c>
      <c r="J61" s="115">
        <v>27</v>
      </c>
      <c r="K61" s="116">
        <v>21.774193548387096</v>
      </c>
    </row>
    <row r="62" spans="1:11" ht="14.1" customHeight="1" x14ac:dyDescent="0.2">
      <c r="A62" s="306" t="s">
        <v>292</v>
      </c>
      <c r="B62" s="307" t="s">
        <v>293</v>
      </c>
      <c r="C62" s="308"/>
      <c r="D62" s="113">
        <v>1.8798955613577024</v>
      </c>
      <c r="E62" s="115">
        <v>108</v>
      </c>
      <c r="F62" s="114">
        <v>153</v>
      </c>
      <c r="G62" s="114">
        <v>83</v>
      </c>
      <c r="H62" s="114">
        <v>91</v>
      </c>
      <c r="I62" s="140">
        <v>71</v>
      </c>
      <c r="J62" s="115">
        <v>37</v>
      </c>
      <c r="K62" s="116">
        <v>52.112676056338032</v>
      </c>
    </row>
    <row r="63" spans="1:11" ht="14.1" customHeight="1" x14ac:dyDescent="0.2">
      <c r="A63" s="306"/>
      <c r="B63" s="307" t="s">
        <v>294</v>
      </c>
      <c r="C63" s="308"/>
      <c r="D63" s="113">
        <v>1.4447345517841601</v>
      </c>
      <c r="E63" s="115">
        <v>83</v>
      </c>
      <c r="F63" s="114">
        <v>124</v>
      </c>
      <c r="G63" s="114">
        <v>56</v>
      </c>
      <c r="H63" s="114">
        <v>72</v>
      </c>
      <c r="I63" s="140">
        <v>61</v>
      </c>
      <c r="J63" s="115">
        <v>22</v>
      </c>
      <c r="K63" s="116">
        <v>36.065573770491802</v>
      </c>
    </row>
    <row r="64" spans="1:11" ht="14.1" customHeight="1" x14ac:dyDescent="0.2">
      <c r="A64" s="306" t="s">
        <v>295</v>
      </c>
      <c r="B64" s="307" t="s">
        <v>296</v>
      </c>
      <c r="C64" s="308"/>
      <c r="D64" s="113">
        <v>1.4969538729329852</v>
      </c>
      <c r="E64" s="115">
        <v>86</v>
      </c>
      <c r="F64" s="114">
        <v>62</v>
      </c>
      <c r="G64" s="114">
        <v>51</v>
      </c>
      <c r="H64" s="114">
        <v>56</v>
      </c>
      <c r="I64" s="140">
        <v>70</v>
      </c>
      <c r="J64" s="115">
        <v>16</v>
      </c>
      <c r="K64" s="116">
        <v>22.857142857142858</v>
      </c>
    </row>
    <row r="65" spans="1:11" ht="14.1" customHeight="1" x14ac:dyDescent="0.2">
      <c r="A65" s="306" t="s">
        <v>297</v>
      </c>
      <c r="B65" s="307" t="s">
        <v>298</v>
      </c>
      <c r="C65" s="308"/>
      <c r="D65" s="113">
        <v>0.80069625761531771</v>
      </c>
      <c r="E65" s="115">
        <v>46</v>
      </c>
      <c r="F65" s="114">
        <v>42</v>
      </c>
      <c r="G65" s="114">
        <v>29</v>
      </c>
      <c r="H65" s="114">
        <v>29</v>
      </c>
      <c r="I65" s="140">
        <v>31</v>
      </c>
      <c r="J65" s="115">
        <v>15</v>
      </c>
      <c r="K65" s="116">
        <v>48.387096774193552</v>
      </c>
    </row>
    <row r="66" spans="1:11" ht="14.1" customHeight="1" x14ac:dyDescent="0.2">
      <c r="A66" s="306">
        <v>82</v>
      </c>
      <c r="B66" s="307" t="s">
        <v>299</v>
      </c>
      <c r="C66" s="308"/>
      <c r="D66" s="113">
        <v>3.1505657093124455</v>
      </c>
      <c r="E66" s="115">
        <v>181</v>
      </c>
      <c r="F66" s="114">
        <v>208</v>
      </c>
      <c r="G66" s="114">
        <v>337</v>
      </c>
      <c r="H66" s="114">
        <v>167</v>
      </c>
      <c r="I66" s="140">
        <v>176</v>
      </c>
      <c r="J66" s="115">
        <v>5</v>
      </c>
      <c r="K66" s="116">
        <v>2.8409090909090908</v>
      </c>
    </row>
    <row r="67" spans="1:11" ht="14.1" customHeight="1" x14ac:dyDescent="0.2">
      <c r="A67" s="306" t="s">
        <v>300</v>
      </c>
      <c r="B67" s="307" t="s">
        <v>301</v>
      </c>
      <c r="C67" s="308"/>
      <c r="D67" s="113">
        <v>1.4621409921671018</v>
      </c>
      <c r="E67" s="115">
        <v>84</v>
      </c>
      <c r="F67" s="114">
        <v>137</v>
      </c>
      <c r="G67" s="114">
        <v>149</v>
      </c>
      <c r="H67" s="114">
        <v>87</v>
      </c>
      <c r="I67" s="140">
        <v>96</v>
      </c>
      <c r="J67" s="115">
        <v>-12</v>
      </c>
      <c r="K67" s="116">
        <v>-12.5</v>
      </c>
    </row>
    <row r="68" spans="1:11" ht="14.1" customHeight="1" x14ac:dyDescent="0.2">
      <c r="A68" s="306" t="s">
        <v>302</v>
      </c>
      <c r="B68" s="307" t="s">
        <v>303</v>
      </c>
      <c r="C68" s="308"/>
      <c r="D68" s="113">
        <v>1.1836379460400348</v>
      </c>
      <c r="E68" s="115">
        <v>68</v>
      </c>
      <c r="F68" s="114">
        <v>56</v>
      </c>
      <c r="G68" s="114">
        <v>109</v>
      </c>
      <c r="H68" s="114">
        <v>57</v>
      </c>
      <c r="I68" s="140">
        <v>60</v>
      </c>
      <c r="J68" s="115">
        <v>8</v>
      </c>
      <c r="K68" s="116">
        <v>13.333333333333334</v>
      </c>
    </row>
    <row r="69" spans="1:11" ht="14.1" customHeight="1" x14ac:dyDescent="0.2">
      <c r="A69" s="306">
        <v>83</v>
      </c>
      <c r="B69" s="307" t="s">
        <v>304</v>
      </c>
      <c r="C69" s="308"/>
      <c r="D69" s="113">
        <v>4.1427328111401218</v>
      </c>
      <c r="E69" s="115">
        <v>238</v>
      </c>
      <c r="F69" s="114">
        <v>263</v>
      </c>
      <c r="G69" s="114">
        <v>621</v>
      </c>
      <c r="H69" s="114">
        <v>201</v>
      </c>
      <c r="I69" s="140">
        <v>299</v>
      </c>
      <c r="J69" s="115">
        <v>-61</v>
      </c>
      <c r="K69" s="116">
        <v>-20.401337792642142</v>
      </c>
    </row>
    <row r="70" spans="1:11" ht="14.1" customHeight="1" x14ac:dyDescent="0.2">
      <c r="A70" s="306" t="s">
        <v>305</v>
      </c>
      <c r="B70" s="307" t="s">
        <v>306</v>
      </c>
      <c r="C70" s="308"/>
      <c r="D70" s="113">
        <v>3.3246301131418625</v>
      </c>
      <c r="E70" s="115">
        <v>191</v>
      </c>
      <c r="F70" s="114">
        <v>211</v>
      </c>
      <c r="G70" s="114">
        <v>569</v>
      </c>
      <c r="H70" s="114">
        <v>160</v>
      </c>
      <c r="I70" s="140">
        <v>241</v>
      </c>
      <c r="J70" s="115">
        <v>-50</v>
      </c>
      <c r="K70" s="116">
        <v>-20.74688796680498</v>
      </c>
    </row>
    <row r="71" spans="1:11" ht="14.1" customHeight="1" x14ac:dyDescent="0.2">
      <c r="A71" s="306"/>
      <c r="B71" s="307" t="s">
        <v>307</v>
      </c>
      <c r="C71" s="308"/>
      <c r="D71" s="113">
        <v>1.8973020017406441</v>
      </c>
      <c r="E71" s="115">
        <v>109</v>
      </c>
      <c r="F71" s="114">
        <v>106</v>
      </c>
      <c r="G71" s="114">
        <v>358</v>
      </c>
      <c r="H71" s="114">
        <v>77</v>
      </c>
      <c r="I71" s="140">
        <v>144</v>
      </c>
      <c r="J71" s="115">
        <v>-35</v>
      </c>
      <c r="K71" s="116">
        <v>-24.305555555555557</v>
      </c>
    </row>
    <row r="72" spans="1:11" ht="14.1" customHeight="1" x14ac:dyDescent="0.2">
      <c r="A72" s="306">
        <v>84</v>
      </c>
      <c r="B72" s="307" t="s">
        <v>308</v>
      </c>
      <c r="C72" s="308"/>
      <c r="D72" s="113">
        <v>1.3402959094865101</v>
      </c>
      <c r="E72" s="115">
        <v>77</v>
      </c>
      <c r="F72" s="114">
        <v>69</v>
      </c>
      <c r="G72" s="114">
        <v>187</v>
      </c>
      <c r="H72" s="114">
        <v>42</v>
      </c>
      <c r="I72" s="140">
        <v>90</v>
      </c>
      <c r="J72" s="115">
        <v>-13</v>
      </c>
      <c r="K72" s="116">
        <v>-14.444444444444445</v>
      </c>
    </row>
    <row r="73" spans="1:11" ht="14.1" customHeight="1" x14ac:dyDescent="0.2">
      <c r="A73" s="306" t="s">
        <v>309</v>
      </c>
      <c r="B73" s="307" t="s">
        <v>310</v>
      </c>
      <c r="C73" s="308"/>
      <c r="D73" s="113">
        <v>0.62663185378590081</v>
      </c>
      <c r="E73" s="115">
        <v>36</v>
      </c>
      <c r="F73" s="114">
        <v>32</v>
      </c>
      <c r="G73" s="114">
        <v>118</v>
      </c>
      <c r="H73" s="114">
        <v>22</v>
      </c>
      <c r="I73" s="140">
        <v>28</v>
      </c>
      <c r="J73" s="115">
        <v>8</v>
      </c>
      <c r="K73" s="116">
        <v>28.571428571428573</v>
      </c>
    </row>
    <row r="74" spans="1:11" ht="14.1" customHeight="1" x14ac:dyDescent="0.2">
      <c r="A74" s="306" t="s">
        <v>311</v>
      </c>
      <c r="B74" s="307" t="s">
        <v>312</v>
      </c>
      <c r="C74" s="308"/>
      <c r="D74" s="113">
        <v>0.19147084421235858</v>
      </c>
      <c r="E74" s="115">
        <v>11</v>
      </c>
      <c r="F74" s="114">
        <v>11</v>
      </c>
      <c r="G74" s="114">
        <v>26</v>
      </c>
      <c r="H74" s="114" t="s">
        <v>513</v>
      </c>
      <c r="I74" s="140">
        <v>5</v>
      </c>
      <c r="J74" s="115">
        <v>6</v>
      </c>
      <c r="K74" s="116">
        <v>120</v>
      </c>
    </row>
    <row r="75" spans="1:11" ht="14.1" customHeight="1" x14ac:dyDescent="0.2">
      <c r="A75" s="306" t="s">
        <v>313</v>
      </c>
      <c r="B75" s="307" t="s">
        <v>314</v>
      </c>
      <c r="C75" s="308"/>
      <c r="D75" s="113">
        <v>0.19147084421235858</v>
      </c>
      <c r="E75" s="115">
        <v>11</v>
      </c>
      <c r="F75" s="114">
        <v>8</v>
      </c>
      <c r="G75" s="114">
        <v>13</v>
      </c>
      <c r="H75" s="114">
        <v>3</v>
      </c>
      <c r="I75" s="140">
        <v>22</v>
      </c>
      <c r="J75" s="115">
        <v>-11</v>
      </c>
      <c r="K75" s="116">
        <v>-50</v>
      </c>
    </row>
    <row r="76" spans="1:11" ht="14.1" customHeight="1" x14ac:dyDescent="0.2">
      <c r="A76" s="306">
        <v>91</v>
      </c>
      <c r="B76" s="307" t="s">
        <v>315</v>
      </c>
      <c r="C76" s="308"/>
      <c r="D76" s="113" t="s">
        <v>513</v>
      </c>
      <c r="E76" s="115" t="s">
        <v>513</v>
      </c>
      <c r="F76" s="114">
        <v>8</v>
      </c>
      <c r="G76" s="114">
        <v>27</v>
      </c>
      <c r="H76" s="114">
        <v>7</v>
      </c>
      <c r="I76" s="140">
        <v>13</v>
      </c>
      <c r="J76" s="115" t="s">
        <v>513</v>
      </c>
      <c r="K76" s="116" t="s">
        <v>513</v>
      </c>
    </row>
    <row r="77" spans="1:11" ht="14.1" customHeight="1" x14ac:dyDescent="0.2">
      <c r="A77" s="306">
        <v>92</v>
      </c>
      <c r="B77" s="307" t="s">
        <v>316</v>
      </c>
      <c r="C77" s="308"/>
      <c r="D77" s="113">
        <v>0.8529155787641427</v>
      </c>
      <c r="E77" s="115">
        <v>49</v>
      </c>
      <c r="F77" s="114">
        <v>34</v>
      </c>
      <c r="G77" s="114">
        <v>54</v>
      </c>
      <c r="H77" s="114">
        <v>34</v>
      </c>
      <c r="I77" s="140">
        <v>65</v>
      </c>
      <c r="J77" s="115">
        <v>-16</v>
      </c>
      <c r="K77" s="116">
        <v>-24.615384615384617</v>
      </c>
    </row>
    <row r="78" spans="1:11" ht="14.1" customHeight="1" x14ac:dyDescent="0.2">
      <c r="A78" s="306">
        <v>93</v>
      </c>
      <c r="B78" s="307" t="s">
        <v>317</v>
      </c>
      <c r="C78" s="308"/>
      <c r="D78" s="113">
        <v>0.17406440382941687</v>
      </c>
      <c r="E78" s="115">
        <v>10</v>
      </c>
      <c r="F78" s="114">
        <v>6</v>
      </c>
      <c r="G78" s="114">
        <v>10</v>
      </c>
      <c r="H78" s="114">
        <v>6</v>
      </c>
      <c r="I78" s="140">
        <v>9</v>
      </c>
      <c r="J78" s="115">
        <v>1</v>
      </c>
      <c r="K78" s="116">
        <v>11.111111111111111</v>
      </c>
    </row>
    <row r="79" spans="1:11" ht="14.1" customHeight="1" x14ac:dyDescent="0.2">
      <c r="A79" s="306">
        <v>94</v>
      </c>
      <c r="B79" s="307" t="s">
        <v>318</v>
      </c>
      <c r="C79" s="308"/>
      <c r="D79" s="113" t="s">
        <v>513</v>
      </c>
      <c r="E79" s="115" t="s">
        <v>513</v>
      </c>
      <c r="F79" s="114">
        <v>5</v>
      </c>
      <c r="G79" s="114">
        <v>9</v>
      </c>
      <c r="H79" s="114">
        <v>3</v>
      </c>
      <c r="I79" s="140">
        <v>85</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0.17406440382941687</v>
      </c>
      <c r="E81" s="143">
        <v>10</v>
      </c>
      <c r="F81" s="144">
        <v>4</v>
      </c>
      <c r="G81" s="144">
        <v>17</v>
      </c>
      <c r="H81" s="144">
        <v>10</v>
      </c>
      <c r="I81" s="145">
        <v>8</v>
      </c>
      <c r="J81" s="143">
        <v>2</v>
      </c>
      <c r="K81" s="146">
        <v>25</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6419</v>
      </c>
      <c r="E11" s="114">
        <v>5153</v>
      </c>
      <c r="F11" s="114">
        <v>7086</v>
      </c>
      <c r="G11" s="114">
        <v>5001</v>
      </c>
      <c r="H11" s="140">
        <v>7108</v>
      </c>
      <c r="I11" s="115">
        <v>-689</v>
      </c>
      <c r="J11" s="116">
        <v>-9.6933033202025882</v>
      </c>
    </row>
    <row r="12" spans="1:15" s="110" customFormat="1" ht="24.95" customHeight="1" x14ac:dyDescent="0.2">
      <c r="A12" s="193" t="s">
        <v>132</v>
      </c>
      <c r="B12" s="194" t="s">
        <v>133</v>
      </c>
      <c r="C12" s="113">
        <v>1.8538713195201746</v>
      </c>
      <c r="D12" s="115">
        <v>119</v>
      </c>
      <c r="E12" s="114">
        <v>233</v>
      </c>
      <c r="F12" s="114">
        <v>191</v>
      </c>
      <c r="G12" s="114">
        <v>114</v>
      </c>
      <c r="H12" s="140">
        <v>82</v>
      </c>
      <c r="I12" s="115">
        <v>37</v>
      </c>
      <c r="J12" s="116">
        <v>45.121951219512198</v>
      </c>
    </row>
    <row r="13" spans="1:15" s="110" customFormat="1" ht="24.95" customHeight="1" x14ac:dyDescent="0.2">
      <c r="A13" s="193" t="s">
        <v>134</v>
      </c>
      <c r="B13" s="199" t="s">
        <v>214</v>
      </c>
      <c r="C13" s="113">
        <v>0.8724100327153762</v>
      </c>
      <c r="D13" s="115">
        <v>56</v>
      </c>
      <c r="E13" s="114">
        <v>40</v>
      </c>
      <c r="F13" s="114">
        <v>40</v>
      </c>
      <c r="G13" s="114">
        <v>46</v>
      </c>
      <c r="H13" s="140">
        <v>122</v>
      </c>
      <c r="I13" s="115">
        <v>-66</v>
      </c>
      <c r="J13" s="116">
        <v>-54.098360655737707</v>
      </c>
    </row>
    <row r="14" spans="1:15" s="287" customFormat="1" ht="24.95" customHeight="1" x14ac:dyDescent="0.2">
      <c r="A14" s="193" t="s">
        <v>215</v>
      </c>
      <c r="B14" s="199" t="s">
        <v>137</v>
      </c>
      <c r="C14" s="113">
        <v>20.844368281663812</v>
      </c>
      <c r="D14" s="115">
        <v>1338</v>
      </c>
      <c r="E14" s="114">
        <v>821</v>
      </c>
      <c r="F14" s="114">
        <v>1221</v>
      </c>
      <c r="G14" s="114">
        <v>808</v>
      </c>
      <c r="H14" s="140">
        <v>1830</v>
      </c>
      <c r="I14" s="115">
        <v>-492</v>
      </c>
      <c r="J14" s="116">
        <v>-26.885245901639344</v>
      </c>
      <c r="K14" s="110"/>
      <c r="L14" s="110"/>
      <c r="M14" s="110"/>
      <c r="N14" s="110"/>
      <c r="O14" s="110"/>
    </row>
    <row r="15" spans="1:15" s="110" customFormat="1" ht="24.95" customHeight="1" x14ac:dyDescent="0.2">
      <c r="A15" s="193" t="s">
        <v>216</v>
      </c>
      <c r="B15" s="199" t="s">
        <v>217</v>
      </c>
      <c r="C15" s="113">
        <v>6.8702290076335881</v>
      </c>
      <c r="D15" s="115">
        <v>441</v>
      </c>
      <c r="E15" s="114">
        <v>276</v>
      </c>
      <c r="F15" s="114">
        <v>388</v>
      </c>
      <c r="G15" s="114">
        <v>229</v>
      </c>
      <c r="H15" s="140">
        <v>613</v>
      </c>
      <c r="I15" s="115">
        <v>-172</v>
      </c>
      <c r="J15" s="116">
        <v>-28.058727569331158</v>
      </c>
    </row>
    <row r="16" spans="1:15" s="287" customFormat="1" ht="24.95" customHeight="1" x14ac:dyDescent="0.2">
      <c r="A16" s="193" t="s">
        <v>218</v>
      </c>
      <c r="B16" s="199" t="s">
        <v>141</v>
      </c>
      <c r="C16" s="113">
        <v>12.57205172145194</v>
      </c>
      <c r="D16" s="115">
        <v>807</v>
      </c>
      <c r="E16" s="114">
        <v>484</v>
      </c>
      <c r="F16" s="114">
        <v>730</v>
      </c>
      <c r="G16" s="114">
        <v>507</v>
      </c>
      <c r="H16" s="140">
        <v>1102</v>
      </c>
      <c r="I16" s="115">
        <v>-295</v>
      </c>
      <c r="J16" s="116">
        <v>-26.769509981851179</v>
      </c>
      <c r="K16" s="110"/>
      <c r="L16" s="110"/>
      <c r="M16" s="110"/>
      <c r="N16" s="110"/>
      <c r="O16" s="110"/>
    </row>
    <row r="17" spans="1:15" s="110" customFormat="1" ht="24.95" customHeight="1" x14ac:dyDescent="0.2">
      <c r="A17" s="193" t="s">
        <v>142</v>
      </c>
      <c r="B17" s="199" t="s">
        <v>220</v>
      </c>
      <c r="C17" s="113">
        <v>1.4020875525782832</v>
      </c>
      <c r="D17" s="115">
        <v>90</v>
      </c>
      <c r="E17" s="114">
        <v>61</v>
      </c>
      <c r="F17" s="114">
        <v>103</v>
      </c>
      <c r="G17" s="114">
        <v>72</v>
      </c>
      <c r="H17" s="140">
        <v>115</v>
      </c>
      <c r="I17" s="115">
        <v>-25</v>
      </c>
      <c r="J17" s="116">
        <v>-21.739130434782609</v>
      </c>
    </row>
    <row r="18" spans="1:15" s="287" customFormat="1" ht="24.95" customHeight="1" x14ac:dyDescent="0.2">
      <c r="A18" s="201" t="s">
        <v>144</v>
      </c>
      <c r="B18" s="202" t="s">
        <v>145</v>
      </c>
      <c r="C18" s="113">
        <v>6.3561302383548837</v>
      </c>
      <c r="D18" s="115">
        <v>408</v>
      </c>
      <c r="E18" s="114">
        <v>298</v>
      </c>
      <c r="F18" s="114">
        <v>458</v>
      </c>
      <c r="G18" s="114">
        <v>409</v>
      </c>
      <c r="H18" s="140">
        <v>405</v>
      </c>
      <c r="I18" s="115">
        <v>3</v>
      </c>
      <c r="J18" s="116">
        <v>0.7407407407407407</v>
      </c>
      <c r="K18" s="110"/>
      <c r="L18" s="110"/>
      <c r="M18" s="110"/>
      <c r="N18" s="110"/>
      <c r="O18" s="110"/>
    </row>
    <row r="19" spans="1:15" s="110" customFormat="1" ht="24.95" customHeight="1" x14ac:dyDescent="0.2">
      <c r="A19" s="193" t="s">
        <v>146</v>
      </c>
      <c r="B19" s="199" t="s">
        <v>147</v>
      </c>
      <c r="C19" s="113">
        <v>19.551331983174951</v>
      </c>
      <c r="D19" s="115">
        <v>1255</v>
      </c>
      <c r="E19" s="114">
        <v>1020</v>
      </c>
      <c r="F19" s="114">
        <v>1353</v>
      </c>
      <c r="G19" s="114">
        <v>978</v>
      </c>
      <c r="H19" s="140">
        <v>1242</v>
      </c>
      <c r="I19" s="115">
        <v>13</v>
      </c>
      <c r="J19" s="116">
        <v>1.0466988727858293</v>
      </c>
    </row>
    <row r="20" spans="1:15" s="287" customFormat="1" ht="24.95" customHeight="1" x14ac:dyDescent="0.2">
      <c r="A20" s="193" t="s">
        <v>148</v>
      </c>
      <c r="B20" s="199" t="s">
        <v>149</v>
      </c>
      <c r="C20" s="113">
        <v>3.8635301448823802</v>
      </c>
      <c r="D20" s="115">
        <v>248</v>
      </c>
      <c r="E20" s="114">
        <v>198</v>
      </c>
      <c r="F20" s="114">
        <v>281</v>
      </c>
      <c r="G20" s="114">
        <v>169</v>
      </c>
      <c r="H20" s="140">
        <v>237</v>
      </c>
      <c r="I20" s="115">
        <v>11</v>
      </c>
      <c r="J20" s="116">
        <v>4.6413502109704643</v>
      </c>
      <c r="K20" s="110"/>
      <c r="L20" s="110"/>
      <c r="M20" s="110"/>
      <c r="N20" s="110"/>
      <c r="O20" s="110"/>
    </row>
    <row r="21" spans="1:15" s="110" customFormat="1" ht="24.95" customHeight="1" x14ac:dyDescent="0.2">
      <c r="A21" s="201" t="s">
        <v>150</v>
      </c>
      <c r="B21" s="202" t="s">
        <v>151</v>
      </c>
      <c r="C21" s="113">
        <v>10.733759152515969</v>
      </c>
      <c r="D21" s="115">
        <v>689</v>
      </c>
      <c r="E21" s="114">
        <v>618</v>
      </c>
      <c r="F21" s="114">
        <v>667</v>
      </c>
      <c r="G21" s="114">
        <v>573</v>
      </c>
      <c r="H21" s="140">
        <v>618</v>
      </c>
      <c r="I21" s="115">
        <v>71</v>
      </c>
      <c r="J21" s="116">
        <v>11.488673139158577</v>
      </c>
    </row>
    <row r="22" spans="1:15" s="110" customFormat="1" ht="24.95" customHeight="1" x14ac:dyDescent="0.2">
      <c r="A22" s="201" t="s">
        <v>152</v>
      </c>
      <c r="B22" s="199" t="s">
        <v>153</v>
      </c>
      <c r="C22" s="113">
        <v>1.0281975385574076</v>
      </c>
      <c r="D22" s="115">
        <v>66</v>
      </c>
      <c r="E22" s="114">
        <v>75</v>
      </c>
      <c r="F22" s="114">
        <v>100</v>
      </c>
      <c r="G22" s="114">
        <v>67</v>
      </c>
      <c r="H22" s="140">
        <v>158</v>
      </c>
      <c r="I22" s="115">
        <v>-92</v>
      </c>
      <c r="J22" s="116">
        <v>-58.22784810126582</v>
      </c>
    </row>
    <row r="23" spans="1:15" s="110" customFormat="1" ht="24.95" customHeight="1" x14ac:dyDescent="0.2">
      <c r="A23" s="193" t="s">
        <v>154</v>
      </c>
      <c r="B23" s="199" t="s">
        <v>155</v>
      </c>
      <c r="C23" s="113">
        <v>1.479981305499299</v>
      </c>
      <c r="D23" s="115">
        <v>95</v>
      </c>
      <c r="E23" s="114">
        <v>47</v>
      </c>
      <c r="F23" s="114">
        <v>78</v>
      </c>
      <c r="G23" s="114">
        <v>50</v>
      </c>
      <c r="H23" s="140">
        <v>62</v>
      </c>
      <c r="I23" s="115">
        <v>33</v>
      </c>
      <c r="J23" s="116">
        <v>53.225806451612904</v>
      </c>
    </row>
    <row r="24" spans="1:15" s="110" customFormat="1" ht="24.95" customHeight="1" x14ac:dyDescent="0.2">
      <c r="A24" s="193" t="s">
        <v>156</v>
      </c>
      <c r="B24" s="199" t="s">
        <v>221</v>
      </c>
      <c r="C24" s="113">
        <v>5.6550864620657419</v>
      </c>
      <c r="D24" s="115">
        <v>363</v>
      </c>
      <c r="E24" s="114">
        <v>188</v>
      </c>
      <c r="F24" s="114">
        <v>272</v>
      </c>
      <c r="G24" s="114">
        <v>220</v>
      </c>
      <c r="H24" s="140">
        <v>392</v>
      </c>
      <c r="I24" s="115">
        <v>-29</v>
      </c>
      <c r="J24" s="116">
        <v>-7.3979591836734695</v>
      </c>
    </row>
    <row r="25" spans="1:15" s="110" customFormat="1" ht="24.95" customHeight="1" x14ac:dyDescent="0.2">
      <c r="A25" s="193" t="s">
        <v>222</v>
      </c>
      <c r="B25" s="204" t="s">
        <v>159</v>
      </c>
      <c r="C25" s="113">
        <v>4.0816326530612246</v>
      </c>
      <c r="D25" s="115">
        <v>262</v>
      </c>
      <c r="E25" s="114">
        <v>248</v>
      </c>
      <c r="F25" s="114">
        <v>294</v>
      </c>
      <c r="G25" s="114">
        <v>215</v>
      </c>
      <c r="H25" s="140">
        <v>270</v>
      </c>
      <c r="I25" s="115">
        <v>-8</v>
      </c>
      <c r="J25" s="116">
        <v>-2.9629629629629628</v>
      </c>
    </row>
    <row r="26" spans="1:15" s="110" customFormat="1" ht="24.95" customHeight="1" x14ac:dyDescent="0.2">
      <c r="A26" s="201">
        <v>782.78300000000002</v>
      </c>
      <c r="B26" s="203" t="s">
        <v>160</v>
      </c>
      <c r="C26" s="113">
        <v>4.8138339305187721</v>
      </c>
      <c r="D26" s="115">
        <v>309</v>
      </c>
      <c r="E26" s="114">
        <v>374</v>
      </c>
      <c r="F26" s="114">
        <v>391</v>
      </c>
      <c r="G26" s="114">
        <v>390</v>
      </c>
      <c r="H26" s="140">
        <v>421</v>
      </c>
      <c r="I26" s="115">
        <v>-112</v>
      </c>
      <c r="J26" s="116">
        <v>-26.603325415676959</v>
      </c>
    </row>
    <row r="27" spans="1:15" s="110" customFormat="1" ht="24.95" customHeight="1" x14ac:dyDescent="0.2">
      <c r="A27" s="193" t="s">
        <v>161</v>
      </c>
      <c r="B27" s="199" t="s">
        <v>162</v>
      </c>
      <c r="C27" s="113">
        <v>3.3026951238510671</v>
      </c>
      <c r="D27" s="115">
        <v>212</v>
      </c>
      <c r="E27" s="114">
        <v>150</v>
      </c>
      <c r="F27" s="114">
        <v>263</v>
      </c>
      <c r="G27" s="114">
        <v>143</v>
      </c>
      <c r="H27" s="140">
        <v>211</v>
      </c>
      <c r="I27" s="115">
        <v>1</v>
      </c>
      <c r="J27" s="116">
        <v>0.47393364928909953</v>
      </c>
    </row>
    <row r="28" spans="1:15" s="110" customFormat="1" ht="24.95" customHeight="1" x14ac:dyDescent="0.2">
      <c r="A28" s="193" t="s">
        <v>163</v>
      </c>
      <c r="B28" s="199" t="s">
        <v>164</v>
      </c>
      <c r="C28" s="113">
        <v>1.9785013241937996</v>
      </c>
      <c r="D28" s="115">
        <v>127</v>
      </c>
      <c r="E28" s="114">
        <v>83</v>
      </c>
      <c r="F28" s="114">
        <v>378</v>
      </c>
      <c r="G28" s="114">
        <v>84</v>
      </c>
      <c r="H28" s="140">
        <v>180</v>
      </c>
      <c r="I28" s="115">
        <v>-53</v>
      </c>
      <c r="J28" s="116">
        <v>-29.444444444444443</v>
      </c>
    </row>
    <row r="29" spans="1:15" s="110" customFormat="1" ht="24.95" customHeight="1" x14ac:dyDescent="0.2">
      <c r="A29" s="193">
        <v>86</v>
      </c>
      <c r="B29" s="199" t="s">
        <v>165</v>
      </c>
      <c r="C29" s="113">
        <v>5.125408942202835</v>
      </c>
      <c r="D29" s="115">
        <v>329</v>
      </c>
      <c r="E29" s="114">
        <v>289</v>
      </c>
      <c r="F29" s="114">
        <v>384</v>
      </c>
      <c r="G29" s="114">
        <v>259</v>
      </c>
      <c r="H29" s="140">
        <v>310</v>
      </c>
      <c r="I29" s="115">
        <v>19</v>
      </c>
      <c r="J29" s="116">
        <v>6.129032258064516</v>
      </c>
    </row>
    <row r="30" spans="1:15" s="110" customFormat="1" ht="24.95" customHeight="1" x14ac:dyDescent="0.2">
      <c r="A30" s="193">
        <v>87.88</v>
      </c>
      <c r="B30" s="204" t="s">
        <v>166</v>
      </c>
      <c r="C30" s="113">
        <v>4.4866801682505066</v>
      </c>
      <c r="D30" s="115">
        <v>288</v>
      </c>
      <c r="E30" s="114">
        <v>284</v>
      </c>
      <c r="F30" s="114">
        <v>436</v>
      </c>
      <c r="G30" s="114">
        <v>267</v>
      </c>
      <c r="H30" s="140">
        <v>313</v>
      </c>
      <c r="I30" s="115">
        <v>-25</v>
      </c>
      <c r="J30" s="116">
        <v>-7.9872204472843453</v>
      </c>
    </row>
    <row r="31" spans="1:15" s="110" customFormat="1" ht="24.95" customHeight="1" x14ac:dyDescent="0.2">
      <c r="A31" s="193" t="s">
        <v>167</v>
      </c>
      <c r="B31" s="199" t="s">
        <v>168</v>
      </c>
      <c r="C31" s="113">
        <v>3.9725813989718026</v>
      </c>
      <c r="D31" s="115">
        <v>255</v>
      </c>
      <c r="E31" s="114">
        <v>187</v>
      </c>
      <c r="F31" s="114">
        <v>279</v>
      </c>
      <c r="G31" s="114">
        <v>209</v>
      </c>
      <c r="H31" s="140">
        <v>255</v>
      </c>
      <c r="I31" s="115">
        <v>0</v>
      </c>
      <c r="J31" s="116">
        <v>0</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1.8538713195201746</v>
      </c>
      <c r="D34" s="115">
        <v>119</v>
      </c>
      <c r="E34" s="114">
        <v>233</v>
      </c>
      <c r="F34" s="114">
        <v>191</v>
      </c>
      <c r="G34" s="114">
        <v>114</v>
      </c>
      <c r="H34" s="140">
        <v>82</v>
      </c>
      <c r="I34" s="115">
        <v>37</v>
      </c>
      <c r="J34" s="116">
        <v>45.121951219512198</v>
      </c>
    </row>
    <row r="35" spans="1:10" s="110" customFormat="1" ht="24.95" customHeight="1" x14ac:dyDescent="0.2">
      <c r="A35" s="292" t="s">
        <v>171</v>
      </c>
      <c r="B35" s="293" t="s">
        <v>172</v>
      </c>
      <c r="C35" s="113">
        <v>28.07290855273407</v>
      </c>
      <c r="D35" s="115">
        <v>1802</v>
      </c>
      <c r="E35" s="114">
        <v>1159</v>
      </c>
      <c r="F35" s="114">
        <v>1719</v>
      </c>
      <c r="G35" s="114">
        <v>1263</v>
      </c>
      <c r="H35" s="140">
        <v>2357</v>
      </c>
      <c r="I35" s="115">
        <v>-555</v>
      </c>
      <c r="J35" s="116">
        <v>-23.546881629189649</v>
      </c>
    </row>
    <row r="36" spans="1:10" s="110" customFormat="1" ht="24.95" customHeight="1" x14ac:dyDescent="0.2">
      <c r="A36" s="294" t="s">
        <v>173</v>
      </c>
      <c r="B36" s="295" t="s">
        <v>174</v>
      </c>
      <c r="C36" s="125">
        <v>70.073220127745756</v>
      </c>
      <c r="D36" s="143">
        <v>4498</v>
      </c>
      <c r="E36" s="144">
        <v>3761</v>
      </c>
      <c r="F36" s="144">
        <v>5176</v>
      </c>
      <c r="G36" s="144">
        <v>3624</v>
      </c>
      <c r="H36" s="145">
        <v>4669</v>
      </c>
      <c r="I36" s="143">
        <v>-171</v>
      </c>
      <c r="J36" s="146">
        <v>-3.6624544870421931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6419</v>
      </c>
      <c r="F11" s="264">
        <v>5153</v>
      </c>
      <c r="G11" s="264">
        <v>7086</v>
      </c>
      <c r="H11" s="264">
        <v>5001</v>
      </c>
      <c r="I11" s="265">
        <v>7108</v>
      </c>
      <c r="J11" s="263">
        <v>-689</v>
      </c>
      <c r="K11" s="266">
        <v>-9.6933033202025882</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23.243495871631094</v>
      </c>
      <c r="E13" s="115">
        <v>1492</v>
      </c>
      <c r="F13" s="114">
        <v>1555</v>
      </c>
      <c r="G13" s="114">
        <v>1817</v>
      </c>
      <c r="H13" s="114">
        <v>1367</v>
      </c>
      <c r="I13" s="140">
        <v>1695</v>
      </c>
      <c r="J13" s="115">
        <v>-203</v>
      </c>
      <c r="K13" s="116">
        <v>-11.976401179941004</v>
      </c>
    </row>
    <row r="14" spans="1:17" ht="15.95" customHeight="1" x14ac:dyDescent="0.2">
      <c r="A14" s="306" t="s">
        <v>230</v>
      </c>
      <c r="B14" s="307"/>
      <c r="C14" s="308"/>
      <c r="D14" s="113">
        <v>59.69777223866646</v>
      </c>
      <c r="E14" s="115">
        <v>3832</v>
      </c>
      <c r="F14" s="114">
        <v>2819</v>
      </c>
      <c r="G14" s="114">
        <v>4192</v>
      </c>
      <c r="H14" s="114">
        <v>2905</v>
      </c>
      <c r="I14" s="140">
        <v>4072</v>
      </c>
      <c r="J14" s="115">
        <v>-240</v>
      </c>
      <c r="K14" s="116">
        <v>-5.8939096267190569</v>
      </c>
    </row>
    <row r="15" spans="1:17" ht="15.95" customHeight="1" x14ac:dyDescent="0.2">
      <c r="A15" s="306" t="s">
        <v>231</v>
      </c>
      <c r="B15" s="307"/>
      <c r="C15" s="308"/>
      <c r="D15" s="113">
        <v>9.2070415952640605</v>
      </c>
      <c r="E15" s="115">
        <v>591</v>
      </c>
      <c r="F15" s="114">
        <v>424</v>
      </c>
      <c r="G15" s="114">
        <v>504</v>
      </c>
      <c r="H15" s="114">
        <v>385</v>
      </c>
      <c r="I15" s="140">
        <v>730</v>
      </c>
      <c r="J15" s="115">
        <v>-139</v>
      </c>
      <c r="K15" s="116">
        <v>-19.041095890410958</v>
      </c>
    </row>
    <row r="16" spans="1:17" ht="15.95" customHeight="1" x14ac:dyDescent="0.2">
      <c r="A16" s="306" t="s">
        <v>232</v>
      </c>
      <c r="B16" s="307"/>
      <c r="C16" s="308"/>
      <c r="D16" s="113">
        <v>7.6803240380121514</v>
      </c>
      <c r="E16" s="115">
        <v>493</v>
      </c>
      <c r="F16" s="114">
        <v>348</v>
      </c>
      <c r="G16" s="114">
        <v>561</v>
      </c>
      <c r="H16" s="114">
        <v>336</v>
      </c>
      <c r="I16" s="140">
        <v>604</v>
      </c>
      <c r="J16" s="115">
        <v>-111</v>
      </c>
      <c r="K16" s="116">
        <v>-18.377483443708609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1.6513475619255336</v>
      </c>
      <c r="E18" s="115">
        <v>106</v>
      </c>
      <c r="F18" s="114">
        <v>193</v>
      </c>
      <c r="G18" s="114">
        <v>142</v>
      </c>
      <c r="H18" s="114">
        <v>84</v>
      </c>
      <c r="I18" s="140">
        <v>47</v>
      </c>
      <c r="J18" s="115">
        <v>59</v>
      </c>
      <c r="K18" s="116">
        <v>125.53191489361703</v>
      </c>
    </row>
    <row r="19" spans="1:11" ht="14.1" customHeight="1" x14ac:dyDescent="0.2">
      <c r="A19" s="306" t="s">
        <v>235</v>
      </c>
      <c r="B19" s="307" t="s">
        <v>236</v>
      </c>
      <c r="C19" s="308"/>
      <c r="D19" s="113">
        <v>0.84125253154696988</v>
      </c>
      <c r="E19" s="115">
        <v>54</v>
      </c>
      <c r="F19" s="114">
        <v>140</v>
      </c>
      <c r="G19" s="114">
        <v>101</v>
      </c>
      <c r="H19" s="114">
        <v>55</v>
      </c>
      <c r="I19" s="140">
        <v>22</v>
      </c>
      <c r="J19" s="115">
        <v>32</v>
      </c>
      <c r="K19" s="116">
        <v>145.45454545454547</v>
      </c>
    </row>
    <row r="20" spans="1:11" ht="14.1" customHeight="1" x14ac:dyDescent="0.2">
      <c r="A20" s="306">
        <v>12</v>
      </c>
      <c r="B20" s="307" t="s">
        <v>237</v>
      </c>
      <c r="C20" s="308"/>
      <c r="D20" s="113">
        <v>2.0096588253622061</v>
      </c>
      <c r="E20" s="115">
        <v>129</v>
      </c>
      <c r="F20" s="114">
        <v>117</v>
      </c>
      <c r="G20" s="114">
        <v>140</v>
      </c>
      <c r="H20" s="114">
        <v>90</v>
      </c>
      <c r="I20" s="140">
        <v>96</v>
      </c>
      <c r="J20" s="115">
        <v>33</v>
      </c>
      <c r="K20" s="116">
        <v>34.375</v>
      </c>
    </row>
    <row r="21" spans="1:11" ht="14.1" customHeight="1" x14ac:dyDescent="0.2">
      <c r="A21" s="306">
        <v>21</v>
      </c>
      <c r="B21" s="307" t="s">
        <v>238</v>
      </c>
      <c r="C21" s="308"/>
      <c r="D21" s="113">
        <v>0.10905125408942203</v>
      </c>
      <c r="E21" s="115">
        <v>7</v>
      </c>
      <c r="F21" s="114">
        <v>7</v>
      </c>
      <c r="G21" s="114">
        <v>9</v>
      </c>
      <c r="H21" s="114">
        <v>4</v>
      </c>
      <c r="I21" s="140">
        <v>12</v>
      </c>
      <c r="J21" s="115">
        <v>-5</v>
      </c>
      <c r="K21" s="116">
        <v>-41.666666666666664</v>
      </c>
    </row>
    <row r="22" spans="1:11" ht="14.1" customHeight="1" x14ac:dyDescent="0.2">
      <c r="A22" s="306">
        <v>22</v>
      </c>
      <c r="B22" s="307" t="s">
        <v>239</v>
      </c>
      <c r="C22" s="308"/>
      <c r="D22" s="113">
        <v>1.4488238043308928</v>
      </c>
      <c r="E22" s="115">
        <v>93</v>
      </c>
      <c r="F22" s="114">
        <v>101</v>
      </c>
      <c r="G22" s="114">
        <v>156</v>
      </c>
      <c r="H22" s="114">
        <v>98</v>
      </c>
      <c r="I22" s="140">
        <v>108</v>
      </c>
      <c r="J22" s="115">
        <v>-15</v>
      </c>
      <c r="K22" s="116">
        <v>-13.888888888888889</v>
      </c>
    </row>
    <row r="23" spans="1:11" ht="14.1" customHeight="1" x14ac:dyDescent="0.2">
      <c r="A23" s="306">
        <v>23</v>
      </c>
      <c r="B23" s="307" t="s">
        <v>240</v>
      </c>
      <c r="C23" s="308"/>
      <c r="D23" s="113">
        <v>1.2774575479046582</v>
      </c>
      <c r="E23" s="115">
        <v>82</v>
      </c>
      <c r="F23" s="114">
        <v>56</v>
      </c>
      <c r="G23" s="114">
        <v>59</v>
      </c>
      <c r="H23" s="114">
        <v>55</v>
      </c>
      <c r="I23" s="140">
        <v>89</v>
      </c>
      <c r="J23" s="115">
        <v>-7</v>
      </c>
      <c r="K23" s="116">
        <v>-7.8651685393258424</v>
      </c>
    </row>
    <row r="24" spans="1:11" ht="14.1" customHeight="1" x14ac:dyDescent="0.2">
      <c r="A24" s="306">
        <v>24</v>
      </c>
      <c r="B24" s="307" t="s">
        <v>241</v>
      </c>
      <c r="C24" s="308"/>
      <c r="D24" s="113">
        <v>3.2871163732668638</v>
      </c>
      <c r="E24" s="115">
        <v>211</v>
      </c>
      <c r="F24" s="114">
        <v>158</v>
      </c>
      <c r="G24" s="114">
        <v>202</v>
      </c>
      <c r="H24" s="114">
        <v>151</v>
      </c>
      <c r="I24" s="140">
        <v>279</v>
      </c>
      <c r="J24" s="115">
        <v>-68</v>
      </c>
      <c r="K24" s="116">
        <v>-24.372759856630825</v>
      </c>
    </row>
    <row r="25" spans="1:11" ht="14.1" customHeight="1" x14ac:dyDescent="0.2">
      <c r="A25" s="306">
        <v>25</v>
      </c>
      <c r="B25" s="307" t="s">
        <v>242</v>
      </c>
      <c r="C25" s="308"/>
      <c r="D25" s="113">
        <v>6.4496027418601027</v>
      </c>
      <c r="E25" s="115">
        <v>414</v>
      </c>
      <c r="F25" s="114">
        <v>324</v>
      </c>
      <c r="G25" s="114">
        <v>416</v>
      </c>
      <c r="H25" s="114">
        <v>301</v>
      </c>
      <c r="I25" s="140">
        <v>465</v>
      </c>
      <c r="J25" s="115">
        <v>-51</v>
      </c>
      <c r="K25" s="116">
        <v>-10.96774193548387</v>
      </c>
    </row>
    <row r="26" spans="1:11" ht="14.1" customHeight="1" x14ac:dyDescent="0.2">
      <c r="A26" s="306">
        <v>26</v>
      </c>
      <c r="B26" s="307" t="s">
        <v>243</v>
      </c>
      <c r="C26" s="308"/>
      <c r="D26" s="113">
        <v>4.5178376694189124</v>
      </c>
      <c r="E26" s="115">
        <v>290</v>
      </c>
      <c r="F26" s="114">
        <v>126</v>
      </c>
      <c r="G26" s="114">
        <v>160</v>
      </c>
      <c r="H26" s="114">
        <v>164</v>
      </c>
      <c r="I26" s="140">
        <v>282</v>
      </c>
      <c r="J26" s="115">
        <v>8</v>
      </c>
      <c r="K26" s="116">
        <v>2.8368794326241136</v>
      </c>
    </row>
    <row r="27" spans="1:11" ht="14.1" customHeight="1" x14ac:dyDescent="0.2">
      <c r="A27" s="306">
        <v>27</v>
      </c>
      <c r="B27" s="307" t="s">
        <v>244</v>
      </c>
      <c r="C27" s="308"/>
      <c r="D27" s="113">
        <v>2.539336345225113</v>
      </c>
      <c r="E27" s="115">
        <v>163</v>
      </c>
      <c r="F27" s="114">
        <v>75</v>
      </c>
      <c r="G27" s="114">
        <v>112</v>
      </c>
      <c r="H27" s="114">
        <v>116</v>
      </c>
      <c r="I27" s="140">
        <v>207</v>
      </c>
      <c r="J27" s="115">
        <v>-44</v>
      </c>
      <c r="K27" s="116">
        <v>-21.256038647342994</v>
      </c>
    </row>
    <row r="28" spans="1:11" ht="14.1" customHeight="1" x14ac:dyDescent="0.2">
      <c r="A28" s="306">
        <v>28</v>
      </c>
      <c r="B28" s="307" t="s">
        <v>245</v>
      </c>
      <c r="C28" s="308"/>
      <c r="D28" s="113">
        <v>1.2307212961520486</v>
      </c>
      <c r="E28" s="115">
        <v>79</v>
      </c>
      <c r="F28" s="114">
        <v>38</v>
      </c>
      <c r="G28" s="114">
        <v>24</v>
      </c>
      <c r="H28" s="114">
        <v>18</v>
      </c>
      <c r="I28" s="140">
        <v>204</v>
      </c>
      <c r="J28" s="115">
        <v>-125</v>
      </c>
      <c r="K28" s="116">
        <v>-61.274509803921568</v>
      </c>
    </row>
    <row r="29" spans="1:11" ht="14.1" customHeight="1" x14ac:dyDescent="0.2">
      <c r="A29" s="306">
        <v>29</v>
      </c>
      <c r="B29" s="307" t="s">
        <v>246</v>
      </c>
      <c r="C29" s="308"/>
      <c r="D29" s="113">
        <v>4.4555226670821</v>
      </c>
      <c r="E29" s="115">
        <v>286</v>
      </c>
      <c r="F29" s="114">
        <v>271</v>
      </c>
      <c r="G29" s="114">
        <v>296</v>
      </c>
      <c r="H29" s="114">
        <v>263</v>
      </c>
      <c r="I29" s="140">
        <v>313</v>
      </c>
      <c r="J29" s="115">
        <v>-27</v>
      </c>
      <c r="K29" s="116">
        <v>-8.6261980830670932</v>
      </c>
    </row>
    <row r="30" spans="1:11" ht="14.1" customHeight="1" x14ac:dyDescent="0.2">
      <c r="A30" s="306" t="s">
        <v>247</v>
      </c>
      <c r="B30" s="307" t="s">
        <v>248</v>
      </c>
      <c r="C30" s="308"/>
      <c r="D30" s="113" t="s">
        <v>513</v>
      </c>
      <c r="E30" s="115" t="s">
        <v>513</v>
      </c>
      <c r="F30" s="114">
        <v>42</v>
      </c>
      <c r="G30" s="114" t="s">
        <v>513</v>
      </c>
      <c r="H30" s="114" t="s">
        <v>513</v>
      </c>
      <c r="I30" s="140">
        <v>60</v>
      </c>
      <c r="J30" s="115" t="s">
        <v>513</v>
      </c>
      <c r="K30" s="116" t="s">
        <v>513</v>
      </c>
    </row>
    <row r="31" spans="1:11" ht="14.1" customHeight="1" x14ac:dyDescent="0.2">
      <c r="A31" s="306" t="s">
        <v>249</v>
      </c>
      <c r="B31" s="307" t="s">
        <v>250</v>
      </c>
      <c r="C31" s="308"/>
      <c r="D31" s="113">
        <v>3.7856363919613645</v>
      </c>
      <c r="E31" s="115">
        <v>243</v>
      </c>
      <c r="F31" s="114">
        <v>222</v>
      </c>
      <c r="G31" s="114">
        <v>235</v>
      </c>
      <c r="H31" s="114">
        <v>222</v>
      </c>
      <c r="I31" s="140">
        <v>250</v>
      </c>
      <c r="J31" s="115">
        <v>-7</v>
      </c>
      <c r="K31" s="116">
        <v>-2.8</v>
      </c>
    </row>
    <row r="32" spans="1:11" ht="14.1" customHeight="1" x14ac:dyDescent="0.2">
      <c r="A32" s="306">
        <v>31</v>
      </c>
      <c r="B32" s="307" t="s">
        <v>251</v>
      </c>
      <c r="C32" s="308"/>
      <c r="D32" s="113">
        <v>0.42062626577348494</v>
      </c>
      <c r="E32" s="115">
        <v>27</v>
      </c>
      <c r="F32" s="114">
        <v>18</v>
      </c>
      <c r="G32" s="114">
        <v>22</v>
      </c>
      <c r="H32" s="114">
        <v>15</v>
      </c>
      <c r="I32" s="140">
        <v>23</v>
      </c>
      <c r="J32" s="115">
        <v>4</v>
      </c>
      <c r="K32" s="116">
        <v>17.391304347826086</v>
      </c>
    </row>
    <row r="33" spans="1:11" ht="14.1" customHeight="1" x14ac:dyDescent="0.2">
      <c r="A33" s="306">
        <v>32</v>
      </c>
      <c r="B33" s="307" t="s">
        <v>252</v>
      </c>
      <c r="C33" s="308"/>
      <c r="D33" s="113">
        <v>1.479981305499299</v>
      </c>
      <c r="E33" s="115">
        <v>95</v>
      </c>
      <c r="F33" s="114">
        <v>103</v>
      </c>
      <c r="G33" s="114">
        <v>136</v>
      </c>
      <c r="H33" s="114">
        <v>128</v>
      </c>
      <c r="I33" s="140">
        <v>105</v>
      </c>
      <c r="J33" s="115">
        <v>-10</v>
      </c>
      <c r="K33" s="116">
        <v>-9.5238095238095237</v>
      </c>
    </row>
    <row r="34" spans="1:11" ht="14.1" customHeight="1" x14ac:dyDescent="0.2">
      <c r="A34" s="306">
        <v>33</v>
      </c>
      <c r="B34" s="307" t="s">
        <v>253</v>
      </c>
      <c r="C34" s="308"/>
      <c r="D34" s="113">
        <v>1.5111388066677052</v>
      </c>
      <c r="E34" s="115">
        <v>97</v>
      </c>
      <c r="F34" s="114">
        <v>83</v>
      </c>
      <c r="G34" s="114">
        <v>148</v>
      </c>
      <c r="H34" s="114">
        <v>107</v>
      </c>
      <c r="I34" s="140">
        <v>107</v>
      </c>
      <c r="J34" s="115">
        <v>-10</v>
      </c>
      <c r="K34" s="116">
        <v>-9.3457943925233646</v>
      </c>
    </row>
    <row r="35" spans="1:11" ht="14.1" customHeight="1" x14ac:dyDescent="0.2">
      <c r="A35" s="306">
        <v>34</v>
      </c>
      <c r="B35" s="307" t="s">
        <v>254</v>
      </c>
      <c r="C35" s="308"/>
      <c r="D35" s="113">
        <v>2.4770213428883006</v>
      </c>
      <c r="E35" s="115">
        <v>159</v>
      </c>
      <c r="F35" s="114">
        <v>74</v>
      </c>
      <c r="G35" s="114">
        <v>102</v>
      </c>
      <c r="H35" s="114">
        <v>99</v>
      </c>
      <c r="I35" s="140">
        <v>152</v>
      </c>
      <c r="J35" s="115">
        <v>7</v>
      </c>
      <c r="K35" s="116">
        <v>4.6052631578947372</v>
      </c>
    </row>
    <row r="36" spans="1:11" ht="14.1" customHeight="1" x14ac:dyDescent="0.2">
      <c r="A36" s="306">
        <v>41</v>
      </c>
      <c r="B36" s="307" t="s">
        <v>255</v>
      </c>
      <c r="C36" s="308"/>
      <c r="D36" s="113">
        <v>1.4332450537466894</v>
      </c>
      <c r="E36" s="115">
        <v>92</v>
      </c>
      <c r="F36" s="114">
        <v>74</v>
      </c>
      <c r="G36" s="114">
        <v>97</v>
      </c>
      <c r="H36" s="114">
        <v>65</v>
      </c>
      <c r="I36" s="140">
        <v>173</v>
      </c>
      <c r="J36" s="115">
        <v>-81</v>
      </c>
      <c r="K36" s="116">
        <v>-46.820809248554916</v>
      </c>
    </row>
    <row r="37" spans="1:11" ht="14.1" customHeight="1" x14ac:dyDescent="0.2">
      <c r="A37" s="306">
        <v>42</v>
      </c>
      <c r="B37" s="307" t="s">
        <v>256</v>
      </c>
      <c r="C37" s="308"/>
      <c r="D37" s="113">
        <v>0.15578750584203147</v>
      </c>
      <c r="E37" s="115">
        <v>10</v>
      </c>
      <c r="F37" s="114">
        <v>4</v>
      </c>
      <c r="G37" s="114">
        <v>26</v>
      </c>
      <c r="H37" s="114">
        <v>6</v>
      </c>
      <c r="I37" s="140" t="s">
        <v>513</v>
      </c>
      <c r="J37" s="115" t="s">
        <v>513</v>
      </c>
      <c r="K37" s="116" t="s">
        <v>513</v>
      </c>
    </row>
    <row r="38" spans="1:11" ht="14.1" customHeight="1" x14ac:dyDescent="0.2">
      <c r="A38" s="306">
        <v>43</v>
      </c>
      <c r="B38" s="307" t="s">
        <v>257</v>
      </c>
      <c r="C38" s="308"/>
      <c r="D38" s="113">
        <v>0.84125253154696988</v>
      </c>
      <c r="E38" s="115">
        <v>54</v>
      </c>
      <c r="F38" s="114">
        <v>42</v>
      </c>
      <c r="G38" s="114">
        <v>61</v>
      </c>
      <c r="H38" s="114">
        <v>34</v>
      </c>
      <c r="I38" s="140">
        <v>93</v>
      </c>
      <c r="J38" s="115">
        <v>-39</v>
      </c>
      <c r="K38" s="116">
        <v>-41.935483870967744</v>
      </c>
    </row>
    <row r="39" spans="1:11" ht="14.1" customHeight="1" x14ac:dyDescent="0.2">
      <c r="A39" s="306">
        <v>51</v>
      </c>
      <c r="B39" s="307" t="s">
        <v>258</v>
      </c>
      <c r="C39" s="308"/>
      <c r="D39" s="113">
        <v>6.2938152360180712</v>
      </c>
      <c r="E39" s="115">
        <v>404</v>
      </c>
      <c r="F39" s="114">
        <v>351</v>
      </c>
      <c r="G39" s="114">
        <v>515</v>
      </c>
      <c r="H39" s="114">
        <v>333</v>
      </c>
      <c r="I39" s="140">
        <v>450</v>
      </c>
      <c r="J39" s="115">
        <v>-46</v>
      </c>
      <c r="K39" s="116">
        <v>-10.222222222222221</v>
      </c>
    </row>
    <row r="40" spans="1:11" ht="14.1" customHeight="1" x14ac:dyDescent="0.2">
      <c r="A40" s="306" t="s">
        <v>259</v>
      </c>
      <c r="B40" s="307" t="s">
        <v>260</v>
      </c>
      <c r="C40" s="308"/>
      <c r="D40" s="113">
        <v>5.7174014644025553</v>
      </c>
      <c r="E40" s="115">
        <v>367</v>
      </c>
      <c r="F40" s="114">
        <v>321</v>
      </c>
      <c r="G40" s="114">
        <v>471</v>
      </c>
      <c r="H40" s="114">
        <v>304</v>
      </c>
      <c r="I40" s="140">
        <v>398</v>
      </c>
      <c r="J40" s="115">
        <v>-31</v>
      </c>
      <c r="K40" s="116">
        <v>-7.7889447236180906</v>
      </c>
    </row>
    <row r="41" spans="1:11" ht="14.1" customHeight="1" x14ac:dyDescent="0.2">
      <c r="A41" s="306"/>
      <c r="B41" s="307" t="s">
        <v>261</v>
      </c>
      <c r="C41" s="308"/>
      <c r="D41" s="113">
        <v>4.2685776600716618</v>
      </c>
      <c r="E41" s="115">
        <v>274</v>
      </c>
      <c r="F41" s="114">
        <v>280</v>
      </c>
      <c r="G41" s="114">
        <v>374</v>
      </c>
      <c r="H41" s="114">
        <v>265</v>
      </c>
      <c r="I41" s="140">
        <v>356</v>
      </c>
      <c r="J41" s="115">
        <v>-82</v>
      </c>
      <c r="K41" s="116">
        <v>-23.033707865168541</v>
      </c>
    </row>
    <row r="42" spans="1:11" ht="14.1" customHeight="1" x14ac:dyDescent="0.2">
      <c r="A42" s="306">
        <v>52</v>
      </c>
      <c r="B42" s="307" t="s">
        <v>262</v>
      </c>
      <c r="C42" s="308"/>
      <c r="D42" s="113">
        <v>2.6639663498987383</v>
      </c>
      <c r="E42" s="115">
        <v>171</v>
      </c>
      <c r="F42" s="114">
        <v>139</v>
      </c>
      <c r="G42" s="114">
        <v>118</v>
      </c>
      <c r="H42" s="114">
        <v>124</v>
      </c>
      <c r="I42" s="140">
        <v>189</v>
      </c>
      <c r="J42" s="115">
        <v>-18</v>
      </c>
      <c r="K42" s="116">
        <v>-9.5238095238095237</v>
      </c>
    </row>
    <row r="43" spans="1:11" ht="14.1" customHeight="1" x14ac:dyDescent="0.2">
      <c r="A43" s="306" t="s">
        <v>263</v>
      </c>
      <c r="B43" s="307" t="s">
        <v>264</v>
      </c>
      <c r="C43" s="308"/>
      <c r="D43" s="113">
        <v>2.1810250817884405</v>
      </c>
      <c r="E43" s="115">
        <v>140</v>
      </c>
      <c r="F43" s="114">
        <v>119</v>
      </c>
      <c r="G43" s="114">
        <v>102</v>
      </c>
      <c r="H43" s="114">
        <v>99</v>
      </c>
      <c r="I43" s="140">
        <v>163</v>
      </c>
      <c r="J43" s="115">
        <v>-23</v>
      </c>
      <c r="K43" s="116">
        <v>-14.110429447852761</v>
      </c>
    </row>
    <row r="44" spans="1:11" ht="14.1" customHeight="1" x14ac:dyDescent="0.2">
      <c r="A44" s="306">
        <v>53</v>
      </c>
      <c r="B44" s="307" t="s">
        <v>265</v>
      </c>
      <c r="C44" s="308"/>
      <c r="D44" s="113">
        <v>0.57641377161551643</v>
      </c>
      <c r="E44" s="115">
        <v>37</v>
      </c>
      <c r="F44" s="114">
        <v>23</v>
      </c>
      <c r="G44" s="114">
        <v>40</v>
      </c>
      <c r="H44" s="114">
        <v>21</v>
      </c>
      <c r="I44" s="140">
        <v>29</v>
      </c>
      <c r="J44" s="115">
        <v>8</v>
      </c>
      <c r="K44" s="116">
        <v>27.586206896551722</v>
      </c>
    </row>
    <row r="45" spans="1:11" ht="14.1" customHeight="1" x14ac:dyDescent="0.2">
      <c r="A45" s="306" t="s">
        <v>266</v>
      </c>
      <c r="B45" s="307" t="s">
        <v>267</v>
      </c>
      <c r="C45" s="308"/>
      <c r="D45" s="113">
        <v>0.57641377161551643</v>
      </c>
      <c r="E45" s="115">
        <v>37</v>
      </c>
      <c r="F45" s="114">
        <v>23</v>
      </c>
      <c r="G45" s="114">
        <v>36</v>
      </c>
      <c r="H45" s="114">
        <v>21</v>
      </c>
      <c r="I45" s="140">
        <v>29</v>
      </c>
      <c r="J45" s="115">
        <v>8</v>
      </c>
      <c r="K45" s="116">
        <v>27.586206896551722</v>
      </c>
    </row>
    <row r="46" spans="1:11" ht="14.1" customHeight="1" x14ac:dyDescent="0.2">
      <c r="A46" s="306">
        <v>54</v>
      </c>
      <c r="B46" s="307" t="s">
        <v>268</v>
      </c>
      <c r="C46" s="308"/>
      <c r="D46" s="113">
        <v>3.1936438697616452</v>
      </c>
      <c r="E46" s="115">
        <v>205</v>
      </c>
      <c r="F46" s="114">
        <v>174</v>
      </c>
      <c r="G46" s="114">
        <v>158</v>
      </c>
      <c r="H46" s="114">
        <v>147</v>
      </c>
      <c r="I46" s="140">
        <v>200</v>
      </c>
      <c r="J46" s="115">
        <v>5</v>
      </c>
      <c r="K46" s="116">
        <v>2.5</v>
      </c>
    </row>
    <row r="47" spans="1:11" ht="14.1" customHeight="1" x14ac:dyDescent="0.2">
      <c r="A47" s="306">
        <v>61</v>
      </c>
      <c r="B47" s="307" t="s">
        <v>269</v>
      </c>
      <c r="C47" s="308"/>
      <c r="D47" s="113">
        <v>2.6795451004829411</v>
      </c>
      <c r="E47" s="115">
        <v>172</v>
      </c>
      <c r="F47" s="114">
        <v>92</v>
      </c>
      <c r="G47" s="114">
        <v>159</v>
      </c>
      <c r="H47" s="114">
        <v>117</v>
      </c>
      <c r="I47" s="140">
        <v>181</v>
      </c>
      <c r="J47" s="115">
        <v>-9</v>
      </c>
      <c r="K47" s="116">
        <v>-4.972375690607735</v>
      </c>
    </row>
    <row r="48" spans="1:11" ht="14.1" customHeight="1" x14ac:dyDescent="0.2">
      <c r="A48" s="306">
        <v>62</v>
      </c>
      <c r="B48" s="307" t="s">
        <v>270</v>
      </c>
      <c r="C48" s="308"/>
      <c r="D48" s="113">
        <v>12.120267954510048</v>
      </c>
      <c r="E48" s="115">
        <v>778</v>
      </c>
      <c r="F48" s="114">
        <v>710</v>
      </c>
      <c r="G48" s="114">
        <v>1004</v>
      </c>
      <c r="H48" s="114">
        <v>689</v>
      </c>
      <c r="I48" s="140">
        <v>811</v>
      </c>
      <c r="J48" s="115">
        <v>-33</v>
      </c>
      <c r="K48" s="116">
        <v>-4.0690505548705298</v>
      </c>
    </row>
    <row r="49" spans="1:11" ht="14.1" customHeight="1" x14ac:dyDescent="0.2">
      <c r="A49" s="306">
        <v>63</v>
      </c>
      <c r="B49" s="307" t="s">
        <v>271</v>
      </c>
      <c r="C49" s="308"/>
      <c r="D49" s="113">
        <v>6.9637015111388063</v>
      </c>
      <c r="E49" s="115">
        <v>447</v>
      </c>
      <c r="F49" s="114">
        <v>392</v>
      </c>
      <c r="G49" s="114">
        <v>464</v>
      </c>
      <c r="H49" s="114">
        <v>371</v>
      </c>
      <c r="I49" s="140">
        <v>418</v>
      </c>
      <c r="J49" s="115">
        <v>29</v>
      </c>
      <c r="K49" s="116">
        <v>6.937799043062201</v>
      </c>
    </row>
    <row r="50" spans="1:11" ht="14.1" customHeight="1" x14ac:dyDescent="0.2">
      <c r="A50" s="306" t="s">
        <v>272</v>
      </c>
      <c r="B50" s="307" t="s">
        <v>273</v>
      </c>
      <c r="C50" s="308"/>
      <c r="D50" s="113">
        <v>1.0126187879732045</v>
      </c>
      <c r="E50" s="115">
        <v>65</v>
      </c>
      <c r="F50" s="114">
        <v>67</v>
      </c>
      <c r="G50" s="114">
        <v>70</v>
      </c>
      <c r="H50" s="114">
        <v>61</v>
      </c>
      <c r="I50" s="140">
        <v>67</v>
      </c>
      <c r="J50" s="115">
        <v>-2</v>
      </c>
      <c r="K50" s="116">
        <v>-2.9850746268656718</v>
      </c>
    </row>
    <row r="51" spans="1:11" ht="14.1" customHeight="1" x14ac:dyDescent="0.2">
      <c r="A51" s="306" t="s">
        <v>274</v>
      </c>
      <c r="B51" s="307" t="s">
        <v>275</v>
      </c>
      <c r="C51" s="308"/>
      <c r="D51" s="113">
        <v>5.5460352079763204</v>
      </c>
      <c r="E51" s="115">
        <v>356</v>
      </c>
      <c r="F51" s="114">
        <v>294</v>
      </c>
      <c r="G51" s="114">
        <v>357</v>
      </c>
      <c r="H51" s="114">
        <v>293</v>
      </c>
      <c r="I51" s="140">
        <v>302</v>
      </c>
      <c r="J51" s="115">
        <v>54</v>
      </c>
      <c r="K51" s="116">
        <v>17.880794701986755</v>
      </c>
    </row>
    <row r="52" spans="1:11" ht="14.1" customHeight="1" x14ac:dyDescent="0.2">
      <c r="A52" s="306">
        <v>71</v>
      </c>
      <c r="B52" s="307" t="s">
        <v>276</v>
      </c>
      <c r="C52" s="308"/>
      <c r="D52" s="113">
        <v>8.3034740613802764</v>
      </c>
      <c r="E52" s="115">
        <v>533</v>
      </c>
      <c r="F52" s="114">
        <v>383</v>
      </c>
      <c r="G52" s="114">
        <v>522</v>
      </c>
      <c r="H52" s="114">
        <v>401</v>
      </c>
      <c r="I52" s="140">
        <v>660</v>
      </c>
      <c r="J52" s="115">
        <v>-127</v>
      </c>
      <c r="K52" s="116">
        <v>-19.242424242424242</v>
      </c>
    </row>
    <row r="53" spans="1:11" ht="14.1" customHeight="1" x14ac:dyDescent="0.2">
      <c r="A53" s="306" t="s">
        <v>277</v>
      </c>
      <c r="B53" s="307" t="s">
        <v>278</v>
      </c>
      <c r="C53" s="308"/>
      <c r="D53" s="113">
        <v>2.7107026016513474</v>
      </c>
      <c r="E53" s="115">
        <v>174</v>
      </c>
      <c r="F53" s="114">
        <v>150</v>
      </c>
      <c r="G53" s="114">
        <v>211</v>
      </c>
      <c r="H53" s="114">
        <v>138</v>
      </c>
      <c r="I53" s="140">
        <v>296</v>
      </c>
      <c r="J53" s="115">
        <v>-122</v>
      </c>
      <c r="K53" s="116">
        <v>-41.216216216216218</v>
      </c>
    </row>
    <row r="54" spans="1:11" ht="14.1" customHeight="1" x14ac:dyDescent="0.2">
      <c r="A54" s="306" t="s">
        <v>279</v>
      </c>
      <c r="B54" s="307" t="s">
        <v>280</v>
      </c>
      <c r="C54" s="308"/>
      <c r="D54" s="113">
        <v>4.4711014176663033</v>
      </c>
      <c r="E54" s="115">
        <v>287</v>
      </c>
      <c r="F54" s="114">
        <v>195</v>
      </c>
      <c r="G54" s="114">
        <v>261</v>
      </c>
      <c r="H54" s="114">
        <v>215</v>
      </c>
      <c r="I54" s="140">
        <v>308</v>
      </c>
      <c r="J54" s="115">
        <v>-21</v>
      </c>
      <c r="K54" s="116">
        <v>-6.8181818181818183</v>
      </c>
    </row>
    <row r="55" spans="1:11" ht="14.1" customHeight="1" x14ac:dyDescent="0.2">
      <c r="A55" s="306">
        <v>72</v>
      </c>
      <c r="B55" s="307" t="s">
        <v>281</v>
      </c>
      <c r="C55" s="308"/>
      <c r="D55" s="113">
        <v>2.4926000934725034</v>
      </c>
      <c r="E55" s="115">
        <v>160</v>
      </c>
      <c r="F55" s="114">
        <v>101</v>
      </c>
      <c r="G55" s="114">
        <v>130</v>
      </c>
      <c r="H55" s="114">
        <v>97</v>
      </c>
      <c r="I55" s="140">
        <v>133</v>
      </c>
      <c r="J55" s="115">
        <v>27</v>
      </c>
      <c r="K55" s="116">
        <v>20.300751879699249</v>
      </c>
    </row>
    <row r="56" spans="1:11" ht="14.1" customHeight="1" x14ac:dyDescent="0.2">
      <c r="A56" s="306" t="s">
        <v>282</v>
      </c>
      <c r="B56" s="307" t="s">
        <v>283</v>
      </c>
      <c r="C56" s="308"/>
      <c r="D56" s="113">
        <v>1.168406293815236</v>
      </c>
      <c r="E56" s="115">
        <v>75</v>
      </c>
      <c r="F56" s="114">
        <v>41</v>
      </c>
      <c r="G56" s="114">
        <v>69</v>
      </c>
      <c r="H56" s="114">
        <v>43</v>
      </c>
      <c r="I56" s="140">
        <v>57</v>
      </c>
      <c r="J56" s="115">
        <v>18</v>
      </c>
      <c r="K56" s="116">
        <v>31.578947368421051</v>
      </c>
    </row>
    <row r="57" spans="1:11" ht="14.1" customHeight="1" x14ac:dyDescent="0.2">
      <c r="A57" s="306" t="s">
        <v>284</v>
      </c>
      <c r="B57" s="307" t="s">
        <v>285</v>
      </c>
      <c r="C57" s="308"/>
      <c r="D57" s="113">
        <v>0.77893752921015735</v>
      </c>
      <c r="E57" s="115">
        <v>50</v>
      </c>
      <c r="F57" s="114">
        <v>46</v>
      </c>
      <c r="G57" s="114">
        <v>23</v>
      </c>
      <c r="H57" s="114">
        <v>30</v>
      </c>
      <c r="I57" s="140">
        <v>49</v>
      </c>
      <c r="J57" s="115">
        <v>1</v>
      </c>
      <c r="K57" s="116">
        <v>2.0408163265306123</v>
      </c>
    </row>
    <row r="58" spans="1:11" ht="14.1" customHeight="1" x14ac:dyDescent="0.2">
      <c r="A58" s="306">
        <v>73</v>
      </c>
      <c r="B58" s="307" t="s">
        <v>286</v>
      </c>
      <c r="C58" s="308"/>
      <c r="D58" s="113">
        <v>2.0096588253622061</v>
      </c>
      <c r="E58" s="115">
        <v>129</v>
      </c>
      <c r="F58" s="114">
        <v>78</v>
      </c>
      <c r="G58" s="114">
        <v>138</v>
      </c>
      <c r="H58" s="114">
        <v>72</v>
      </c>
      <c r="I58" s="140">
        <v>160</v>
      </c>
      <c r="J58" s="115">
        <v>-31</v>
      </c>
      <c r="K58" s="116">
        <v>-19.375</v>
      </c>
    </row>
    <row r="59" spans="1:11" ht="14.1" customHeight="1" x14ac:dyDescent="0.2">
      <c r="A59" s="306" t="s">
        <v>287</v>
      </c>
      <c r="B59" s="307" t="s">
        <v>288</v>
      </c>
      <c r="C59" s="308"/>
      <c r="D59" s="113">
        <v>1.6980838136781431</v>
      </c>
      <c r="E59" s="115">
        <v>109</v>
      </c>
      <c r="F59" s="114">
        <v>63</v>
      </c>
      <c r="G59" s="114">
        <v>103</v>
      </c>
      <c r="H59" s="114">
        <v>60</v>
      </c>
      <c r="I59" s="140">
        <v>128</v>
      </c>
      <c r="J59" s="115">
        <v>-19</v>
      </c>
      <c r="K59" s="116">
        <v>-14.84375</v>
      </c>
    </row>
    <row r="60" spans="1:11" ht="14.1" customHeight="1" x14ac:dyDescent="0.2">
      <c r="A60" s="306">
        <v>81</v>
      </c>
      <c r="B60" s="307" t="s">
        <v>289</v>
      </c>
      <c r="C60" s="308"/>
      <c r="D60" s="113">
        <v>5.8887677208287892</v>
      </c>
      <c r="E60" s="115">
        <v>378</v>
      </c>
      <c r="F60" s="114">
        <v>347</v>
      </c>
      <c r="G60" s="114">
        <v>431</v>
      </c>
      <c r="H60" s="114">
        <v>310</v>
      </c>
      <c r="I60" s="140">
        <v>338</v>
      </c>
      <c r="J60" s="115">
        <v>40</v>
      </c>
      <c r="K60" s="116">
        <v>11.834319526627219</v>
      </c>
    </row>
    <row r="61" spans="1:11" ht="14.1" customHeight="1" x14ac:dyDescent="0.2">
      <c r="A61" s="306" t="s">
        <v>290</v>
      </c>
      <c r="B61" s="307" t="s">
        <v>291</v>
      </c>
      <c r="C61" s="308"/>
      <c r="D61" s="113">
        <v>2.3212338370462691</v>
      </c>
      <c r="E61" s="115">
        <v>149</v>
      </c>
      <c r="F61" s="114">
        <v>105</v>
      </c>
      <c r="G61" s="114">
        <v>222</v>
      </c>
      <c r="H61" s="114">
        <v>111</v>
      </c>
      <c r="I61" s="140">
        <v>139</v>
      </c>
      <c r="J61" s="115">
        <v>10</v>
      </c>
      <c r="K61" s="116">
        <v>7.1942446043165464</v>
      </c>
    </row>
    <row r="62" spans="1:11" ht="14.1" customHeight="1" x14ac:dyDescent="0.2">
      <c r="A62" s="306" t="s">
        <v>292</v>
      </c>
      <c r="B62" s="307" t="s">
        <v>293</v>
      </c>
      <c r="C62" s="308"/>
      <c r="D62" s="113">
        <v>1.3553513008256737</v>
      </c>
      <c r="E62" s="115">
        <v>87</v>
      </c>
      <c r="F62" s="114">
        <v>125</v>
      </c>
      <c r="G62" s="114">
        <v>85</v>
      </c>
      <c r="H62" s="114">
        <v>83</v>
      </c>
      <c r="I62" s="140">
        <v>72</v>
      </c>
      <c r="J62" s="115">
        <v>15</v>
      </c>
      <c r="K62" s="116">
        <v>20.833333333333332</v>
      </c>
    </row>
    <row r="63" spans="1:11" ht="14.1" customHeight="1" x14ac:dyDescent="0.2">
      <c r="A63" s="306"/>
      <c r="B63" s="307" t="s">
        <v>294</v>
      </c>
      <c r="C63" s="308"/>
      <c r="D63" s="113">
        <v>1.0905125408942202</v>
      </c>
      <c r="E63" s="115">
        <v>70</v>
      </c>
      <c r="F63" s="114">
        <v>98</v>
      </c>
      <c r="G63" s="114">
        <v>67</v>
      </c>
      <c r="H63" s="114">
        <v>71</v>
      </c>
      <c r="I63" s="140">
        <v>63</v>
      </c>
      <c r="J63" s="115">
        <v>7</v>
      </c>
      <c r="K63" s="116">
        <v>11.111111111111111</v>
      </c>
    </row>
    <row r="64" spans="1:11" ht="14.1" customHeight="1" x14ac:dyDescent="0.2">
      <c r="A64" s="306" t="s">
        <v>295</v>
      </c>
      <c r="B64" s="307" t="s">
        <v>296</v>
      </c>
      <c r="C64" s="308"/>
      <c r="D64" s="113">
        <v>0.8724100327153762</v>
      </c>
      <c r="E64" s="115">
        <v>56</v>
      </c>
      <c r="F64" s="114">
        <v>48</v>
      </c>
      <c r="G64" s="114">
        <v>57</v>
      </c>
      <c r="H64" s="114">
        <v>48</v>
      </c>
      <c r="I64" s="140">
        <v>50</v>
      </c>
      <c r="J64" s="115">
        <v>6</v>
      </c>
      <c r="K64" s="116">
        <v>12</v>
      </c>
    </row>
    <row r="65" spans="1:11" ht="14.1" customHeight="1" x14ac:dyDescent="0.2">
      <c r="A65" s="306" t="s">
        <v>297</v>
      </c>
      <c r="B65" s="307" t="s">
        <v>298</v>
      </c>
      <c r="C65" s="308"/>
      <c r="D65" s="113">
        <v>0.6854650257049385</v>
      </c>
      <c r="E65" s="115">
        <v>44</v>
      </c>
      <c r="F65" s="114">
        <v>35</v>
      </c>
      <c r="G65" s="114">
        <v>34</v>
      </c>
      <c r="H65" s="114">
        <v>30</v>
      </c>
      <c r="I65" s="140">
        <v>36</v>
      </c>
      <c r="J65" s="115">
        <v>8</v>
      </c>
      <c r="K65" s="116">
        <v>22.222222222222221</v>
      </c>
    </row>
    <row r="66" spans="1:11" ht="14.1" customHeight="1" x14ac:dyDescent="0.2">
      <c r="A66" s="306">
        <v>82</v>
      </c>
      <c r="B66" s="307" t="s">
        <v>299</v>
      </c>
      <c r="C66" s="308"/>
      <c r="D66" s="113">
        <v>3.1936438697616452</v>
      </c>
      <c r="E66" s="115">
        <v>205</v>
      </c>
      <c r="F66" s="114">
        <v>183</v>
      </c>
      <c r="G66" s="114">
        <v>260</v>
      </c>
      <c r="H66" s="114">
        <v>201</v>
      </c>
      <c r="I66" s="140">
        <v>209</v>
      </c>
      <c r="J66" s="115">
        <v>-4</v>
      </c>
      <c r="K66" s="116">
        <v>-1.9138755980861244</v>
      </c>
    </row>
    <row r="67" spans="1:11" ht="14.1" customHeight="1" x14ac:dyDescent="0.2">
      <c r="A67" s="306" t="s">
        <v>300</v>
      </c>
      <c r="B67" s="307" t="s">
        <v>301</v>
      </c>
      <c r="C67" s="308"/>
      <c r="D67" s="113">
        <v>1.3397725502414706</v>
      </c>
      <c r="E67" s="115">
        <v>86</v>
      </c>
      <c r="F67" s="114">
        <v>108</v>
      </c>
      <c r="G67" s="114">
        <v>121</v>
      </c>
      <c r="H67" s="114">
        <v>116</v>
      </c>
      <c r="I67" s="140">
        <v>104</v>
      </c>
      <c r="J67" s="115">
        <v>-18</v>
      </c>
      <c r="K67" s="116">
        <v>-17.307692307692307</v>
      </c>
    </row>
    <row r="68" spans="1:11" ht="14.1" customHeight="1" x14ac:dyDescent="0.2">
      <c r="A68" s="306" t="s">
        <v>302</v>
      </c>
      <c r="B68" s="307" t="s">
        <v>303</v>
      </c>
      <c r="C68" s="308"/>
      <c r="D68" s="113">
        <v>1.370930051409877</v>
      </c>
      <c r="E68" s="115">
        <v>88</v>
      </c>
      <c r="F68" s="114">
        <v>49</v>
      </c>
      <c r="G68" s="114">
        <v>86</v>
      </c>
      <c r="H68" s="114">
        <v>61</v>
      </c>
      <c r="I68" s="140">
        <v>73</v>
      </c>
      <c r="J68" s="115">
        <v>15</v>
      </c>
      <c r="K68" s="116">
        <v>20.547945205479451</v>
      </c>
    </row>
    <row r="69" spans="1:11" ht="14.1" customHeight="1" x14ac:dyDescent="0.2">
      <c r="A69" s="306">
        <v>83</v>
      </c>
      <c r="B69" s="307" t="s">
        <v>304</v>
      </c>
      <c r="C69" s="308"/>
      <c r="D69" s="113">
        <v>3.7077426390403492</v>
      </c>
      <c r="E69" s="115">
        <v>238</v>
      </c>
      <c r="F69" s="114">
        <v>206</v>
      </c>
      <c r="G69" s="114">
        <v>518</v>
      </c>
      <c r="H69" s="114">
        <v>221</v>
      </c>
      <c r="I69" s="140">
        <v>304</v>
      </c>
      <c r="J69" s="115">
        <v>-66</v>
      </c>
      <c r="K69" s="116">
        <v>-21.710526315789473</v>
      </c>
    </row>
    <row r="70" spans="1:11" ht="14.1" customHeight="1" x14ac:dyDescent="0.2">
      <c r="A70" s="306" t="s">
        <v>305</v>
      </c>
      <c r="B70" s="307" t="s">
        <v>306</v>
      </c>
      <c r="C70" s="308"/>
      <c r="D70" s="113">
        <v>3.0378563639196137</v>
      </c>
      <c r="E70" s="115">
        <v>195</v>
      </c>
      <c r="F70" s="114">
        <v>166</v>
      </c>
      <c r="G70" s="114">
        <v>466</v>
      </c>
      <c r="H70" s="114">
        <v>171</v>
      </c>
      <c r="I70" s="140">
        <v>246</v>
      </c>
      <c r="J70" s="115">
        <v>-51</v>
      </c>
      <c r="K70" s="116">
        <v>-20.73170731707317</v>
      </c>
    </row>
    <row r="71" spans="1:11" ht="14.1" customHeight="1" x14ac:dyDescent="0.2">
      <c r="A71" s="306"/>
      <c r="B71" s="307" t="s">
        <v>307</v>
      </c>
      <c r="C71" s="308"/>
      <c r="D71" s="113">
        <v>1.4644025549150959</v>
      </c>
      <c r="E71" s="115">
        <v>94</v>
      </c>
      <c r="F71" s="114">
        <v>90</v>
      </c>
      <c r="G71" s="114">
        <v>280</v>
      </c>
      <c r="H71" s="114">
        <v>93</v>
      </c>
      <c r="I71" s="140">
        <v>142</v>
      </c>
      <c r="J71" s="115">
        <v>-48</v>
      </c>
      <c r="K71" s="116">
        <v>-33.802816901408448</v>
      </c>
    </row>
    <row r="72" spans="1:11" ht="14.1" customHeight="1" x14ac:dyDescent="0.2">
      <c r="A72" s="306">
        <v>84</v>
      </c>
      <c r="B72" s="307" t="s">
        <v>308</v>
      </c>
      <c r="C72" s="308"/>
      <c r="D72" s="113">
        <v>1.059355039725814</v>
      </c>
      <c r="E72" s="115">
        <v>68</v>
      </c>
      <c r="F72" s="114">
        <v>40</v>
      </c>
      <c r="G72" s="114">
        <v>233</v>
      </c>
      <c r="H72" s="114">
        <v>27</v>
      </c>
      <c r="I72" s="140">
        <v>74</v>
      </c>
      <c r="J72" s="115">
        <v>-6</v>
      </c>
      <c r="K72" s="116">
        <v>-8.1081081081081088</v>
      </c>
    </row>
    <row r="73" spans="1:11" ht="14.1" customHeight="1" x14ac:dyDescent="0.2">
      <c r="A73" s="306" t="s">
        <v>309</v>
      </c>
      <c r="B73" s="307" t="s">
        <v>310</v>
      </c>
      <c r="C73" s="308"/>
      <c r="D73" s="113">
        <v>0.40504751518928184</v>
      </c>
      <c r="E73" s="115">
        <v>26</v>
      </c>
      <c r="F73" s="114">
        <v>13</v>
      </c>
      <c r="G73" s="114">
        <v>149</v>
      </c>
      <c r="H73" s="114">
        <v>6</v>
      </c>
      <c r="I73" s="140">
        <v>27</v>
      </c>
      <c r="J73" s="115">
        <v>-1</v>
      </c>
      <c r="K73" s="116">
        <v>-3.7037037037037037</v>
      </c>
    </row>
    <row r="74" spans="1:11" ht="14.1" customHeight="1" x14ac:dyDescent="0.2">
      <c r="A74" s="306" t="s">
        <v>311</v>
      </c>
      <c r="B74" s="307" t="s">
        <v>312</v>
      </c>
      <c r="C74" s="308"/>
      <c r="D74" s="113">
        <v>0.15578750584203147</v>
      </c>
      <c r="E74" s="115">
        <v>10</v>
      </c>
      <c r="F74" s="114">
        <v>9</v>
      </c>
      <c r="G74" s="114">
        <v>25</v>
      </c>
      <c r="H74" s="114">
        <v>3</v>
      </c>
      <c r="I74" s="140">
        <v>8</v>
      </c>
      <c r="J74" s="115">
        <v>2</v>
      </c>
      <c r="K74" s="116">
        <v>25</v>
      </c>
    </row>
    <row r="75" spans="1:11" ht="14.1" customHeight="1" x14ac:dyDescent="0.2">
      <c r="A75" s="306" t="s">
        <v>313</v>
      </c>
      <c r="B75" s="307" t="s">
        <v>314</v>
      </c>
      <c r="C75" s="308"/>
      <c r="D75" s="113">
        <v>0.24926000934725034</v>
      </c>
      <c r="E75" s="115">
        <v>16</v>
      </c>
      <c r="F75" s="114">
        <v>6</v>
      </c>
      <c r="G75" s="114">
        <v>27</v>
      </c>
      <c r="H75" s="114">
        <v>4</v>
      </c>
      <c r="I75" s="140">
        <v>25</v>
      </c>
      <c r="J75" s="115">
        <v>-9</v>
      </c>
      <c r="K75" s="116">
        <v>-36</v>
      </c>
    </row>
    <row r="76" spans="1:11" ht="14.1" customHeight="1" x14ac:dyDescent="0.2">
      <c r="A76" s="306">
        <v>91</v>
      </c>
      <c r="B76" s="307" t="s">
        <v>315</v>
      </c>
      <c r="C76" s="308"/>
      <c r="D76" s="113">
        <v>0.15578750584203147</v>
      </c>
      <c r="E76" s="115">
        <v>10</v>
      </c>
      <c r="F76" s="114">
        <v>9</v>
      </c>
      <c r="G76" s="114">
        <v>13</v>
      </c>
      <c r="H76" s="114">
        <v>7</v>
      </c>
      <c r="I76" s="140">
        <v>12</v>
      </c>
      <c r="J76" s="115">
        <v>-2</v>
      </c>
      <c r="K76" s="116">
        <v>-16.666666666666668</v>
      </c>
    </row>
    <row r="77" spans="1:11" ht="14.1" customHeight="1" x14ac:dyDescent="0.2">
      <c r="A77" s="306">
        <v>92</v>
      </c>
      <c r="B77" s="307" t="s">
        <v>316</v>
      </c>
      <c r="C77" s="308"/>
      <c r="D77" s="113">
        <v>0.99704003738900138</v>
      </c>
      <c r="E77" s="115">
        <v>64</v>
      </c>
      <c r="F77" s="114">
        <v>46</v>
      </c>
      <c r="G77" s="114">
        <v>46</v>
      </c>
      <c r="H77" s="114">
        <v>44</v>
      </c>
      <c r="I77" s="140">
        <v>67</v>
      </c>
      <c r="J77" s="115">
        <v>-3</v>
      </c>
      <c r="K77" s="116">
        <v>-4.4776119402985071</v>
      </c>
    </row>
    <row r="78" spans="1:11" ht="14.1" customHeight="1" x14ac:dyDescent="0.2">
      <c r="A78" s="306">
        <v>93</v>
      </c>
      <c r="B78" s="307" t="s">
        <v>317</v>
      </c>
      <c r="C78" s="308"/>
      <c r="D78" s="113">
        <v>0.18694500701043776</v>
      </c>
      <c r="E78" s="115">
        <v>12</v>
      </c>
      <c r="F78" s="114">
        <v>4</v>
      </c>
      <c r="G78" s="114">
        <v>9</v>
      </c>
      <c r="H78" s="114">
        <v>8</v>
      </c>
      <c r="I78" s="140">
        <v>12</v>
      </c>
      <c r="J78" s="115">
        <v>0</v>
      </c>
      <c r="K78" s="116">
        <v>0</v>
      </c>
    </row>
    <row r="79" spans="1:11" ht="14.1" customHeight="1" x14ac:dyDescent="0.2">
      <c r="A79" s="306">
        <v>94</v>
      </c>
      <c r="B79" s="307" t="s">
        <v>318</v>
      </c>
      <c r="C79" s="308"/>
      <c r="D79" s="113">
        <v>4.673625175260944E-2</v>
      </c>
      <c r="E79" s="115">
        <v>3</v>
      </c>
      <c r="F79" s="114">
        <v>4</v>
      </c>
      <c r="G79" s="114">
        <v>8</v>
      </c>
      <c r="H79" s="114">
        <v>5</v>
      </c>
      <c r="I79" s="140">
        <v>91</v>
      </c>
      <c r="J79" s="115">
        <v>-88</v>
      </c>
      <c r="K79" s="116">
        <v>-96.703296703296701</v>
      </c>
    </row>
    <row r="80" spans="1:11" ht="14.1" customHeight="1" x14ac:dyDescent="0.2">
      <c r="A80" s="306" t="s">
        <v>319</v>
      </c>
      <c r="B80" s="307" t="s">
        <v>320</v>
      </c>
      <c r="C80" s="308"/>
      <c r="D80" s="113">
        <v>0</v>
      </c>
      <c r="E80" s="115">
        <v>0</v>
      </c>
      <c r="F80" s="114">
        <v>0</v>
      </c>
      <c r="G80" s="114">
        <v>0</v>
      </c>
      <c r="H80" s="114">
        <v>0</v>
      </c>
      <c r="I80" s="140" t="s">
        <v>513</v>
      </c>
      <c r="J80" s="115" t="s">
        <v>513</v>
      </c>
      <c r="K80" s="116" t="s">
        <v>513</v>
      </c>
    </row>
    <row r="81" spans="1:11" ht="14.1" customHeight="1" x14ac:dyDescent="0.2">
      <c r="A81" s="310" t="s">
        <v>321</v>
      </c>
      <c r="B81" s="311" t="s">
        <v>333</v>
      </c>
      <c r="C81" s="312"/>
      <c r="D81" s="125">
        <v>0.17136625642623463</v>
      </c>
      <c r="E81" s="143">
        <v>11</v>
      </c>
      <c r="F81" s="144">
        <v>7</v>
      </c>
      <c r="G81" s="144">
        <v>12</v>
      </c>
      <c r="H81" s="144">
        <v>8</v>
      </c>
      <c r="I81" s="145">
        <v>7</v>
      </c>
      <c r="J81" s="143">
        <v>4</v>
      </c>
      <c r="K81" s="146">
        <v>57.142857142857146</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67433</v>
      </c>
      <c r="C10" s="114">
        <v>35781</v>
      </c>
      <c r="D10" s="114">
        <v>31652</v>
      </c>
      <c r="E10" s="114">
        <v>52719</v>
      </c>
      <c r="F10" s="114">
        <v>13863</v>
      </c>
      <c r="G10" s="114">
        <v>9612</v>
      </c>
      <c r="H10" s="114">
        <v>17789</v>
      </c>
      <c r="I10" s="115">
        <v>20338</v>
      </c>
      <c r="J10" s="114">
        <v>14243</v>
      </c>
      <c r="K10" s="114">
        <v>6095</v>
      </c>
      <c r="L10" s="423">
        <v>4546</v>
      </c>
      <c r="M10" s="424">
        <v>4856</v>
      </c>
    </row>
    <row r="11" spans="1:13" ht="11.1" customHeight="1" x14ac:dyDescent="0.2">
      <c r="A11" s="422" t="s">
        <v>387</v>
      </c>
      <c r="B11" s="115">
        <v>67707</v>
      </c>
      <c r="C11" s="114">
        <v>36030</v>
      </c>
      <c r="D11" s="114">
        <v>31677</v>
      </c>
      <c r="E11" s="114">
        <v>52945</v>
      </c>
      <c r="F11" s="114">
        <v>13915</v>
      </c>
      <c r="G11" s="114">
        <v>9411</v>
      </c>
      <c r="H11" s="114">
        <v>18133</v>
      </c>
      <c r="I11" s="115">
        <v>21001</v>
      </c>
      <c r="J11" s="114">
        <v>14684</v>
      </c>
      <c r="K11" s="114">
        <v>6317</v>
      </c>
      <c r="L11" s="423">
        <v>4006</v>
      </c>
      <c r="M11" s="424">
        <v>3836</v>
      </c>
    </row>
    <row r="12" spans="1:13" ht="11.1" customHeight="1" x14ac:dyDescent="0.2">
      <c r="A12" s="422" t="s">
        <v>388</v>
      </c>
      <c r="B12" s="115">
        <v>68780</v>
      </c>
      <c r="C12" s="114">
        <v>36664</v>
      </c>
      <c r="D12" s="114">
        <v>32116</v>
      </c>
      <c r="E12" s="114">
        <v>53820</v>
      </c>
      <c r="F12" s="114">
        <v>14092</v>
      </c>
      <c r="G12" s="114">
        <v>10245</v>
      </c>
      <c r="H12" s="114">
        <v>18387</v>
      </c>
      <c r="I12" s="115">
        <v>21064</v>
      </c>
      <c r="J12" s="114">
        <v>14586</v>
      </c>
      <c r="K12" s="114">
        <v>6478</v>
      </c>
      <c r="L12" s="423">
        <v>6656</v>
      </c>
      <c r="M12" s="424">
        <v>5717</v>
      </c>
    </row>
    <row r="13" spans="1:13" s="110" customFormat="1" ht="11.1" customHeight="1" x14ac:dyDescent="0.2">
      <c r="A13" s="422" t="s">
        <v>389</v>
      </c>
      <c r="B13" s="115">
        <v>68229</v>
      </c>
      <c r="C13" s="114">
        <v>36084</v>
      </c>
      <c r="D13" s="114">
        <v>32145</v>
      </c>
      <c r="E13" s="114">
        <v>53016</v>
      </c>
      <c r="F13" s="114">
        <v>14338</v>
      </c>
      <c r="G13" s="114">
        <v>9752</v>
      </c>
      <c r="H13" s="114">
        <v>18616</v>
      </c>
      <c r="I13" s="115">
        <v>21199</v>
      </c>
      <c r="J13" s="114">
        <v>14687</v>
      </c>
      <c r="K13" s="114">
        <v>6512</v>
      </c>
      <c r="L13" s="423">
        <v>3918</v>
      </c>
      <c r="M13" s="424">
        <v>4531</v>
      </c>
    </row>
    <row r="14" spans="1:13" ht="15" customHeight="1" x14ac:dyDescent="0.2">
      <c r="A14" s="422" t="s">
        <v>390</v>
      </c>
      <c r="B14" s="115">
        <v>67893</v>
      </c>
      <c r="C14" s="114">
        <v>35745</v>
      </c>
      <c r="D14" s="114">
        <v>32148</v>
      </c>
      <c r="E14" s="114">
        <v>50857</v>
      </c>
      <c r="F14" s="114">
        <v>16297</v>
      </c>
      <c r="G14" s="114">
        <v>9472</v>
      </c>
      <c r="H14" s="114">
        <v>18829</v>
      </c>
      <c r="I14" s="115">
        <v>21058</v>
      </c>
      <c r="J14" s="114">
        <v>14571</v>
      </c>
      <c r="K14" s="114">
        <v>6487</v>
      </c>
      <c r="L14" s="423">
        <v>5211</v>
      </c>
      <c r="M14" s="424">
        <v>5057</v>
      </c>
    </row>
    <row r="15" spans="1:13" ht="11.1" customHeight="1" x14ac:dyDescent="0.2">
      <c r="A15" s="422" t="s">
        <v>387</v>
      </c>
      <c r="B15" s="115">
        <v>68221</v>
      </c>
      <c r="C15" s="114">
        <v>35976</v>
      </c>
      <c r="D15" s="114">
        <v>32245</v>
      </c>
      <c r="E15" s="114">
        <v>50859</v>
      </c>
      <c r="F15" s="114">
        <v>16635</v>
      </c>
      <c r="G15" s="114">
        <v>9315</v>
      </c>
      <c r="H15" s="114">
        <v>19143</v>
      </c>
      <c r="I15" s="115">
        <v>21646</v>
      </c>
      <c r="J15" s="114">
        <v>15020</v>
      </c>
      <c r="K15" s="114">
        <v>6626</v>
      </c>
      <c r="L15" s="423">
        <v>4404</v>
      </c>
      <c r="M15" s="424">
        <v>4161</v>
      </c>
    </row>
    <row r="16" spans="1:13" ht="11.1" customHeight="1" x14ac:dyDescent="0.2">
      <c r="A16" s="422" t="s">
        <v>388</v>
      </c>
      <c r="B16" s="115">
        <v>69427</v>
      </c>
      <c r="C16" s="114">
        <v>36680</v>
      </c>
      <c r="D16" s="114">
        <v>32747</v>
      </c>
      <c r="E16" s="114">
        <v>52416</v>
      </c>
      <c r="F16" s="114">
        <v>16843</v>
      </c>
      <c r="G16" s="114">
        <v>10132</v>
      </c>
      <c r="H16" s="114">
        <v>19491</v>
      </c>
      <c r="I16" s="115">
        <v>21631</v>
      </c>
      <c r="J16" s="114">
        <v>14739</v>
      </c>
      <c r="K16" s="114">
        <v>6892</v>
      </c>
      <c r="L16" s="423">
        <v>8560</v>
      </c>
      <c r="M16" s="424">
        <v>7547</v>
      </c>
    </row>
    <row r="17" spans="1:13" s="110" customFormat="1" ht="11.1" customHeight="1" x14ac:dyDescent="0.2">
      <c r="A17" s="422" t="s">
        <v>389</v>
      </c>
      <c r="B17" s="115">
        <v>69411</v>
      </c>
      <c r="C17" s="114">
        <v>36532</v>
      </c>
      <c r="D17" s="114">
        <v>32879</v>
      </c>
      <c r="E17" s="114">
        <v>52366</v>
      </c>
      <c r="F17" s="114">
        <v>17006</v>
      </c>
      <c r="G17" s="114">
        <v>9965</v>
      </c>
      <c r="H17" s="114">
        <v>19678</v>
      </c>
      <c r="I17" s="115">
        <v>21627</v>
      </c>
      <c r="J17" s="114">
        <v>14730</v>
      </c>
      <c r="K17" s="114">
        <v>6897</v>
      </c>
      <c r="L17" s="423">
        <v>4418</v>
      </c>
      <c r="M17" s="424">
        <v>4598</v>
      </c>
    </row>
    <row r="18" spans="1:13" ht="15" customHeight="1" x14ac:dyDescent="0.2">
      <c r="A18" s="422" t="s">
        <v>391</v>
      </c>
      <c r="B18" s="115">
        <v>70002</v>
      </c>
      <c r="C18" s="114">
        <v>36772</v>
      </c>
      <c r="D18" s="114">
        <v>33230</v>
      </c>
      <c r="E18" s="114">
        <v>52394</v>
      </c>
      <c r="F18" s="114">
        <v>17530</v>
      </c>
      <c r="G18" s="114">
        <v>10057</v>
      </c>
      <c r="H18" s="114">
        <v>20036</v>
      </c>
      <c r="I18" s="115">
        <v>21586</v>
      </c>
      <c r="J18" s="114">
        <v>14664</v>
      </c>
      <c r="K18" s="114">
        <v>6922</v>
      </c>
      <c r="L18" s="423">
        <v>5786</v>
      </c>
      <c r="M18" s="424">
        <v>5230</v>
      </c>
    </row>
    <row r="19" spans="1:13" ht="11.1" customHeight="1" x14ac:dyDescent="0.2">
      <c r="A19" s="422" t="s">
        <v>387</v>
      </c>
      <c r="B19" s="115">
        <v>70447</v>
      </c>
      <c r="C19" s="114">
        <v>36975</v>
      </c>
      <c r="D19" s="114">
        <v>33472</v>
      </c>
      <c r="E19" s="114">
        <v>52565</v>
      </c>
      <c r="F19" s="114">
        <v>17809</v>
      </c>
      <c r="G19" s="114">
        <v>9818</v>
      </c>
      <c r="H19" s="114">
        <v>20455</v>
      </c>
      <c r="I19" s="115">
        <v>21905</v>
      </c>
      <c r="J19" s="114">
        <v>14930</v>
      </c>
      <c r="K19" s="114">
        <v>6975</v>
      </c>
      <c r="L19" s="423">
        <v>4467</v>
      </c>
      <c r="M19" s="424">
        <v>4070</v>
      </c>
    </row>
    <row r="20" spans="1:13" ht="11.1" customHeight="1" x14ac:dyDescent="0.2">
      <c r="A20" s="422" t="s">
        <v>388</v>
      </c>
      <c r="B20" s="115">
        <v>71700</v>
      </c>
      <c r="C20" s="114">
        <v>37602</v>
      </c>
      <c r="D20" s="114">
        <v>34098</v>
      </c>
      <c r="E20" s="114">
        <v>53652</v>
      </c>
      <c r="F20" s="114">
        <v>17990</v>
      </c>
      <c r="G20" s="114">
        <v>10723</v>
      </c>
      <c r="H20" s="114">
        <v>20781</v>
      </c>
      <c r="I20" s="115">
        <v>21817</v>
      </c>
      <c r="J20" s="114">
        <v>14536</v>
      </c>
      <c r="K20" s="114">
        <v>7281</v>
      </c>
      <c r="L20" s="423">
        <v>7207</v>
      </c>
      <c r="M20" s="424">
        <v>6167</v>
      </c>
    </row>
    <row r="21" spans="1:13" s="110" customFormat="1" ht="11.1" customHeight="1" x14ac:dyDescent="0.2">
      <c r="A21" s="422" t="s">
        <v>389</v>
      </c>
      <c r="B21" s="115">
        <v>71575</v>
      </c>
      <c r="C21" s="114">
        <v>37286</v>
      </c>
      <c r="D21" s="114">
        <v>34289</v>
      </c>
      <c r="E21" s="114">
        <v>53374</v>
      </c>
      <c r="F21" s="114">
        <v>18179</v>
      </c>
      <c r="G21" s="114">
        <v>10485</v>
      </c>
      <c r="H21" s="114">
        <v>21082</v>
      </c>
      <c r="I21" s="115">
        <v>22086</v>
      </c>
      <c r="J21" s="114">
        <v>14709</v>
      </c>
      <c r="K21" s="114">
        <v>7377</v>
      </c>
      <c r="L21" s="423">
        <v>4162</v>
      </c>
      <c r="M21" s="424">
        <v>4552</v>
      </c>
    </row>
    <row r="22" spans="1:13" ht="15" customHeight="1" x14ac:dyDescent="0.2">
      <c r="A22" s="422" t="s">
        <v>392</v>
      </c>
      <c r="B22" s="115">
        <v>71474</v>
      </c>
      <c r="C22" s="114">
        <v>37215</v>
      </c>
      <c r="D22" s="114">
        <v>34259</v>
      </c>
      <c r="E22" s="114">
        <v>53127</v>
      </c>
      <c r="F22" s="114">
        <v>18241</v>
      </c>
      <c r="G22" s="114">
        <v>10095</v>
      </c>
      <c r="H22" s="114">
        <v>21355</v>
      </c>
      <c r="I22" s="115">
        <v>21729</v>
      </c>
      <c r="J22" s="114">
        <v>14448</v>
      </c>
      <c r="K22" s="114">
        <v>7281</v>
      </c>
      <c r="L22" s="423">
        <v>5086</v>
      </c>
      <c r="M22" s="424">
        <v>5334</v>
      </c>
    </row>
    <row r="23" spans="1:13" ht="11.1" customHeight="1" x14ac:dyDescent="0.2">
      <c r="A23" s="422" t="s">
        <v>387</v>
      </c>
      <c r="B23" s="115">
        <v>71736</v>
      </c>
      <c r="C23" s="114">
        <v>37355</v>
      </c>
      <c r="D23" s="114">
        <v>34381</v>
      </c>
      <c r="E23" s="114">
        <v>53169</v>
      </c>
      <c r="F23" s="114">
        <v>18440</v>
      </c>
      <c r="G23" s="114">
        <v>9849</v>
      </c>
      <c r="H23" s="114">
        <v>21708</v>
      </c>
      <c r="I23" s="115">
        <v>22089</v>
      </c>
      <c r="J23" s="114">
        <v>14752</v>
      </c>
      <c r="K23" s="114">
        <v>7337</v>
      </c>
      <c r="L23" s="423">
        <v>4503</v>
      </c>
      <c r="M23" s="424">
        <v>4285</v>
      </c>
    </row>
    <row r="24" spans="1:13" ht="11.1" customHeight="1" x14ac:dyDescent="0.2">
      <c r="A24" s="422" t="s">
        <v>388</v>
      </c>
      <c r="B24" s="115">
        <v>73298</v>
      </c>
      <c r="C24" s="114">
        <v>38201</v>
      </c>
      <c r="D24" s="114">
        <v>35097</v>
      </c>
      <c r="E24" s="114">
        <v>53862</v>
      </c>
      <c r="F24" s="114">
        <v>18595</v>
      </c>
      <c r="G24" s="114">
        <v>10712</v>
      </c>
      <c r="H24" s="114">
        <v>22069</v>
      </c>
      <c r="I24" s="115">
        <v>22142</v>
      </c>
      <c r="J24" s="114">
        <v>14557</v>
      </c>
      <c r="K24" s="114">
        <v>7585</v>
      </c>
      <c r="L24" s="423">
        <v>7693</v>
      </c>
      <c r="M24" s="424">
        <v>6460</v>
      </c>
    </row>
    <row r="25" spans="1:13" s="110" customFormat="1" ht="11.1" customHeight="1" x14ac:dyDescent="0.2">
      <c r="A25" s="422" t="s">
        <v>389</v>
      </c>
      <c r="B25" s="115">
        <v>72699</v>
      </c>
      <c r="C25" s="114">
        <v>37748</v>
      </c>
      <c r="D25" s="114">
        <v>34951</v>
      </c>
      <c r="E25" s="114">
        <v>53167</v>
      </c>
      <c r="F25" s="114">
        <v>18689</v>
      </c>
      <c r="G25" s="114">
        <v>10372</v>
      </c>
      <c r="H25" s="114">
        <v>22264</v>
      </c>
      <c r="I25" s="115">
        <v>22139</v>
      </c>
      <c r="J25" s="114">
        <v>14561</v>
      </c>
      <c r="K25" s="114">
        <v>7578</v>
      </c>
      <c r="L25" s="423">
        <v>4107</v>
      </c>
      <c r="M25" s="424">
        <v>4735</v>
      </c>
    </row>
    <row r="26" spans="1:13" ht="15" customHeight="1" x14ac:dyDescent="0.2">
      <c r="A26" s="422" t="s">
        <v>393</v>
      </c>
      <c r="B26" s="115">
        <v>72903</v>
      </c>
      <c r="C26" s="114">
        <v>37784</v>
      </c>
      <c r="D26" s="114">
        <v>35119</v>
      </c>
      <c r="E26" s="114">
        <v>53122</v>
      </c>
      <c r="F26" s="114">
        <v>18933</v>
      </c>
      <c r="G26" s="114">
        <v>10123</v>
      </c>
      <c r="H26" s="114">
        <v>22631</v>
      </c>
      <c r="I26" s="115">
        <v>21854</v>
      </c>
      <c r="J26" s="114">
        <v>14344</v>
      </c>
      <c r="K26" s="114">
        <v>7510</v>
      </c>
      <c r="L26" s="423">
        <v>5242</v>
      </c>
      <c r="M26" s="424">
        <v>5249</v>
      </c>
    </row>
    <row r="27" spans="1:13" ht="11.1" customHeight="1" x14ac:dyDescent="0.2">
      <c r="A27" s="422" t="s">
        <v>387</v>
      </c>
      <c r="B27" s="115">
        <v>73381</v>
      </c>
      <c r="C27" s="114">
        <v>38077</v>
      </c>
      <c r="D27" s="114">
        <v>35304</v>
      </c>
      <c r="E27" s="114">
        <v>53375</v>
      </c>
      <c r="F27" s="114">
        <v>19152</v>
      </c>
      <c r="G27" s="114">
        <v>9949</v>
      </c>
      <c r="H27" s="114">
        <v>22978</v>
      </c>
      <c r="I27" s="115">
        <v>22328</v>
      </c>
      <c r="J27" s="114">
        <v>14678</v>
      </c>
      <c r="K27" s="114">
        <v>7650</v>
      </c>
      <c r="L27" s="423">
        <v>4394</v>
      </c>
      <c r="M27" s="424">
        <v>3978</v>
      </c>
    </row>
    <row r="28" spans="1:13" ht="11.1" customHeight="1" x14ac:dyDescent="0.2">
      <c r="A28" s="422" t="s">
        <v>388</v>
      </c>
      <c r="B28" s="115">
        <v>74759</v>
      </c>
      <c r="C28" s="114">
        <v>38791</v>
      </c>
      <c r="D28" s="114">
        <v>35968</v>
      </c>
      <c r="E28" s="114">
        <v>55275</v>
      </c>
      <c r="F28" s="114">
        <v>19428</v>
      </c>
      <c r="G28" s="114">
        <v>10730</v>
      </c>
      <c r="H28" s="114">
        <v>23221</v>
      </c>
      <c r="I28" s="115">
        <v>22413</v>
      </c>
      <c r="J28" s="114">
        <v>14552</v>
      </c>
      <c r="K28" s="114">
        <v>7861</v>
      </c>
      <c r="L28" s="423">
        <v>8156</v>
      </c>
      <c r="M28" s="424">
        <v>7052</v>
      </c>
    </row>
    <row r="29" spans="1:13" s="110" customFormat="1" ht="11.1" customHeight="1" x14ac:dyDescent="0.2">
      <c r="A29" s="422" t="s">
        <v>389</v>
      </c>
      <c r="B29" s="115">
        <v>74508</v>
      </c>
      <c r="C29" s="114">
        <v>38466</v>
      </c>
      <c r="D29" s="114">
        <v>36042</v>
      </c>
      <c r="E29" s="114">
        <v>54767</v>
      </c>
      <c r="F29" s="114">
        <v>19717</v>
      </c>
      <c r="G29" s="114">
        <v>10454</v>
      </c>
      <c r="H29" s="114">
        <v>23485</v>
      </c>
      <c r="I29" s="115">
        <v>22303</v>
      </c>
      <c r="J29" s="114">
        <v>14554</v>
      </c>
      <c r="K29" s="114">
        <v>7749</v>
      </c>
      <c r="L29" s="423">
        <v>4513</v>
      </c>
      <c r="M29" s="424">
        <v>4746</v>
      </c>
    </row>
    <row r="30" spans="1:13" ht="15" customHeight="1" x14ac:dyDescent="0.2">
      <c r="A30" s="422" t="s">
        <v>394</v>
      </c>
      <c r="B30" s="115">
        <v>74843</v>
      </c>
      <c r="C30" s="114">
        <v>38591</v>
      </c>
      <c r="D30" s="114">
        <v>36252</v>
      </c>
      <c r="E30" s="114">
        <v>54852</v>
      </c>
      <c r="F30" s="114">
        <v>19970</v>
      </c>
      <c r="G30" s="114">
        <v>10253</v>
      </c>
      <c r="H30" s="114">
        <v>23725</v>
      </c>
      <c r="I30" s="115">
        <v>21702</v>
      </c>
      <c r="J30" s="114">
        <v>14106</v>
      </c>
      <c r="K30" s="114">
        <v>7596</v>
      </c>
      <c r="L30" s="423">
        <v>5988</v>
      </c>
      <c r="M30" s="424">
        <v>5804</v>
      </c>
    </row>
    <row r="31" spans="1:13" ht="11.1" customHeight="1" x14ac:dyDescent="0.2">
      <c r="A31" s="422" t="s">
        <v>387</v>
      </c>
      <c r="B31" s="115">
        <v>75451</v>
      </c>
      <c r="C31" s="114">
        <v>38988</v>
      </c>
      <c r="D31" s="114">
        <v>36463</v>
      </c>
      <c r="E31" s="114">
        <v>55125</v>
      </c>
      <c r="F31" s="114">
        <v>20309</v>
      </c>
      <c r="G31" s="114">
        <v>10126</v>
      </c>
      <c r="H31" s="114">
        <v>24077</v>
      </c>
      <c r="I31" s="115">
        <v>22469</v>
      </c>
      <c r="J31" s="114">
        <v>14629</v>
      </c>
      <c r="K31" s="114">
        <v>7840</v>
      </c>
      <c r="L31" s="423">
        <v>4906</v>
      </c>
      <c r="M31" s="424">
        <v>4474</v>
      </c>
    </row>
    <row r="32" spans="1:13" ht="11.1" customHeight="1" x14ac:dyDescent="0.2">
      <c r="A32" s="422" t="s">
        <v>388</v>
      </c>
      <c r="B32" s="115">
        <v>76912</v>
      </c>
      <c r="C32" s="114">
        <v>39694</v>
      </c>
      <c r="D32" s="114">
        <v>37218</v>
      </c>
      <c r="E32" s="114">
        <v>56272</v>
      </c>
      <c r="F32" s="114">
        <v>20629</v>
      </c>
      <c r="G32" s="114">
        <v>10918</v>
      </c>
      <c r="H32" s="114">
        <v>24283</v>
      </c>
      <c r="I32" s="115">
        <v>22080</v>
      </c>
      <c r="J32" s="114">
        <v>14100</v>
      </c>
      <c r="K32" s="114">
        <v>7980</v>
      </c>
      <c r="L32" s="423">
        <v>9700</v>
      </c>
      <c r="M32" s="424">
        <v>8460</v>
      </c>
    </row>
    <row r="33" spans="1:13" s="110" customFormat="1" ht="11.1" customHeight="1" x14ac:dyDescent="0.2">
      <c r="A33" s="422" t="s">
        <v>389</v>
      </c>
      <c r="B33" s="115">
        <v>76763</v>
      </c>
      <c r="C33" s="114">
        <v>39451</v>
      </c>
      <c r="D33" s="114">
        <v>37312</v>
      </c>
      <c r="E33" s="114">
        <v>55845</v>
      </c>
      <c r="F33" s="114">
        <v>20909</v>
      </c>
      <c r="G33" s="114">
        <v>10691</v>
      </c>
      <c r="H33" s="114">
        <v>24452</v>
      </c>
      <c r="I33" s="115">
        <v>21913</v>
      </c>
      <c r="J33" s="114">
        <v>14047</v>
      </c>
      <c r="K33" s="114">
        <v>7866</v>
      </c>
      <c r="L33" s="423">
        <v>4757</v>
      </c>
      <c r="M33" s="424">
        <v>5006</v>
      </c>
    </row>
    <row r="34" spans="1:13" ht="15" customHeight="1" x14ac:dyDescent="0.2">
      <c r="A34" s="422" t="s">
        <v>395</v>
      </c>
      <c r="B34" s="115">
        <v>76866</v>
      </c>
      <c r="C34" s="114">
        <v>39423</v>
      </c>
      <c r="D34" s="114">
        <v>37443</v>
      </c>
      <c r="E34" s="114">
        <v>55707</v>
      </c>
      <c r="F34" s="114">
        <v>21156</v>
      </c>
      <c r="G34" s="114">
        <v>10284</v>
      </c>
      <c r="H34" s="114">
        <v>24783</v>
      </c>
      <c r="I34" s="115">
        <v>21752</v>
      </c>
      <c r="J34" s="114">
        <v>13839</v>
      </c>
      <c r="K34" s="114">
        <v>7913</v>
      </c>
      <c r="L34" s="423">
        <v>5652</v>
      </c>
      <c r="M34" s="424">
        <v>5600</v>
      </c>
    </row>
    <row r="35" spans="1:13" ht="11.1" customHeight="1" x14ac:dyDescent="0.2">
      <c r="A35" s="422" t="s">
        <v>387</v>
      </c>
      <c r="B35" s="115">
        <v>77199</v>
      </c>
      <c r="C35" s="114">
        <v>39629</v>
      </c>
      <c r="D35" s="114">
        <v>37570</v>
      </c>
      <c r="E35" s="114">
        <v>55758</v>
      </c>
      <c r="F35" s="114">
        <v>21439</v>
      </c>
      <c r="G35" s="114">
        <v>10076</v>
      </c>
      <c r="H35" s="114">
        <v>25110</v>
      </c>
      <c r="I35" s="115">
        <v>22025</v>
      </c>
      <c r="J35" s="114">
        <v>14010</v>
      </c>
      <c r="K35" s="114">
        <v>8015</v>
      </c>
      <c r="L35" s="423">
        <v>4943</v>
      </c>
      <c r="M35" s="424">
        <v>4652</v>
      </c>
    </row>
    <row r="36" spans="1:13" ht="11.1" customHeight="1" x14ac:dyDescent="0.2">
      <c r="A36" s="422" t="s">
        <v>388</v>
      </c>
      <c r="B36" s="115">
        <v>78507</v>
      </c>
      <c r="C36" s="114">
        <v>40323</v>
      </c>
      <c r="D36" s="114">
        <v>38184</v>
      </c>
      <c r="E36" s="114">
        <v>56869</v>
      </c>
      <c r="F36" s="114">
        <v>21637</v>
      </c>
      <c r="G36" s="114">
        <v>10885</v>
      </c>
      <c r="H36" s="114">
        <v>25404</v>
      </c>
      <c r="I36" s="115">
        <v>21970</v>
      </c>
      <c r="J36" s="114">
        <v>13811</v>
      </c>
      <c r="K36" s="114">
        <v>8159</v>
      </c>
      <c r="L36" s="423">
        <v>7857</v>
      </c>
      <c r="M36" s="424">
        <v>6744</v>
      </c>
    </row>
    <row r="37" spans="1:13" s="110" customFormat="1" ht="11.1" customHeight="1" x14ac:dyDescent="0.2">
      <c r="A37" s="422" t="s">
        <v>389</v>
      </c>
      <c r="B37" s="115">
        <v>78214</v>
      </c>
      <c r="C37" s="114">
        <v>39946</v>
      </c>
      <c r="D37" s="114">
        <v>38268</v>
      </c>
      <c r="E37" s="114">
        <v>56321</v>
      </c>
      <c r="F37" s="114">
        <v>21893</v>
      </c>
      <c r="G37" s="114">
        <v>10640</v>
      </c>
      <c r="H37" s="114">
        <v>25545</v>
      </c>
      <c r="I37" s="115">
        <v>21920</v>
      </c>
      <c r="J37" s="114">
        <v>13800</v>
      </c>
      <c r="K37" s="114">
        <v>8120</v>
      </c>
      <c r="L37" s="423">
        <v>4837</v>
      </c>
      <c r="M37" s="424">
        <v>5201</v>
      </c>
    </row>
    <row r="38" spans="1:13" ht="15" customHeight="1" x14ac:dyDescent="0.2">
      <c r="A38" s="425" t="s">
        <v>396</v>
      </c>
      <c r="B38" s="115">
        <v>78361</v>
      </c>
      <c r="C38" s="114">
        <v>40048</v>
      </c>
      <c r="D38" s="114">
        <v>38313</v>
      </c>
      <c r="E38" s="114">
        <v>56303</v>
      </c>
      <c r="F38" s="114">
        <v>22058</v>
      </c>
      <c r="G38" s="114">
        <v>10313</v>
      </c>
      <c r="H38" s="114">
        <v>25825</v>
      </c>
      <c r="I38" s="115">
        <v>21671</v>
      </c>
      <c r="J38" s="114">
        <v>13644</v>
      </c>
      <c r="K38" s="114">
        <v>8027</v>
      </c>
      <c r="L38" s="423">
        <v>5777</v>
      </c>
      <c r="M38" s="424">
        <v>5778</v>
      </c>
    </row>
    <row r="39" spans="1:13" ht="11.1" customHeight="1" x14ac:dyDescent="0.2">
      <c r="A39" s="422" t="s">
        <v>387</v>
      </c>
      <c r="B39" s="115">
        <v>78715</v>
      </c>
      <c r="C39" s="114">
        <v>40313</v>
      </c>
      <c r="D39" s="114">
        <v>38402</v>
      </c>
      <c r="E39" s="114">
        <v>56458</v>
      </c>
      <c r="F39" s="114">
        <v>22257</v>
      </c>
      <c r="G39" s="114">
        <v>10116</v>
      </c>
      <c r="H39" s="114">
        <v>26168</v>
      </c>
      <c r="I39" s="115">
        <v>21954</v>
      </c>
      <c r="J39" s="114">
        <v>13838</v>
      </c>
      <c r="K39" s="114">
        <v>8116</v>
      </c>
      <c r="L39" s="423">
        <v>5153</v>
      </c>
      <c r="M39" s="424">
        <v>4931</v>
      </c>
    </row>
    <row r="40" spans="1:13" ht="11.1" customHeight="1" x14ac:dyDescent="0.2">
      <c r="A40" s="425" t="s">
        <v>388</v>
      </c>
      <c r="B40" s="115">
        <v>79893</v>
      </c>
      <c r="C40" s="114">
        <v>40998</v>
      </c>
      <c r="D40" s="114">
        <v>38895</v>
      </c>
      <c r="E40" s="114">
        <v>57377</v>
      </c>
      <c r="F40" s="114">
        <v>22516</v>
      </c>
      <c r="G40" s="114">
        <v>10817</v>
      </c>
      <c r="H40" s="114">
        <v>26419</v>
      </c>
      <c r="I40" s="115">
        <v>21976</v>
      </c>
      <c r="J40" s="114">
        <v>13646</v>
      </c>
      <c r="K40" s="114">
        <v>8330</v>
      </c>
      <c r="L40" s="423">
        <v>7944</v>
      </c>
      <c r="M40" s="424">
        <v>7140</v>
      </c>
    </row>
    <row r="41" spans="1:13" s="110" customFormat="1" ht="11.1" customHeight="1" x14ac:dyDescent="0.2">
      <c r="A41" s="422" t="s">
        <v>389</v>
      </c>
      <c r="B41" s="115">
        <v>79693</v>
      </c>
      <c r="C41" s="114">
        <v>40869</v>
      </c>
      <c r="D41" s="114">
        <v>38824</v>
      </c>
      <c r="E41" s="114">
        <v>57065</v>
      </c>
      <c r="F41" s="114">
        <v>22628</v>
      </c>
      <c r="G41" s="114">
        <v>10588</v>
      </c>
      <c r="H41" s="114">
        <v>26604</v>
      </c>
      <c r="I41" s="115">
        <v>21900</v>
      </c>
      <c r="J41" s="114">
        <v>13624</v>
      </c>
      <c r="K41" s="114">
        <v>8276</v>
      </c>
      <c r="L41" s="423">
        <v>5103</v>
      </c>
      <c r="M41" s="424">
        <v>5471</v>
      </c>
    </row>
    <row r="42" spans="1:13" ht="15" customHeight="1" x14ac:dyDescent="0.2">
      <c r="A42" s="422" t="s">
        <v>397</v>
      </c>
      <c r="B42" s="115">
        <v>79593</v>
      </c>
      <c r="C42" s="114">
        <v>40779</v>
      </c>
      <c r="D42" s="114">
        <v>38814</v>
      </c>
      <c r="E42" s="114">
        <v>56822</v>
      </c>
      <c r="F42" s="114">
        <v>22771</v>
      </c>
      <c r="G42" s="114">
        <v>10165</v>
      </c>
      <c r="H42" s="114">
        <v>26794</v>
      </c>
      <c r="I42" s="115">
        <v>21484</v>
      </c>
      <c r="J42" s="114">
        <v>13375</v>
      </c>
      <c r="K42" s="114">
        <v>8109</v>
      </c>
      <c r="L42" s="423">
        <v>6344</v>
      </c>
      <c r="M42" s="424">
        <v>6550</v>
      </c>
    </row>
    <row r="43" spans="1:13" ht="11.1" customHeight="1" x14ac:dyDescent="0.2">
      <c r="A43" s="422" t="s">
        <v>387</v>
      </c>
      <c r="B43" s="115">
        <v>79883</v>
      </c>
      <c r="C43" s="114">
        <v>41048</v>
      </c>
      <c r="D43" s="114">
        <v>38835</v>
      </c>
      <c r="E43" s="114">
        <v>56976</v>
      </c>
      <c r="F43" s="114">
        <v>22907</v>
      </c>
      <c r="G43" s="114">
        <v>9937</v>
      </c>
      <c r="H43" s="114">
        <v>27164</v>
      </c>
      <c r="I43" s="115">
        <v>21733</v>
      </c>
      <c r="J43" s="114">
        <v>13544</v>
      </c>
      <c r="K43" s="114">
        <v>8189</v>
      </c>
      <c r="L43" s="423">
        <v>5112</v>
      </c>
      <c r="M43" s="424">
        <v>4952</v>
      </c>
    </row>
    <row r="44" spans="1:13" ht="11.1" customHeight="1" x14ac:dyDescent="0.2">
      <c r="A44" s="422" t="s">
        <v>388</v>
      </c>
      <c r="B44" s="115">
        <v>81027</v>
      </c>
      <c r="C44" s="114">
        <v>41791</v>
      </c>
      <c r="D44" s="114">
        <v>39236</v>
      </c>
      <c r="E44" s="114">
        <v>57988</v>
      </c>
      <c r="F44" s="114">
        <v>23039</v>
      </c>
      <c r="G44" s="114">
        <v>10686</v>
      </c>
      <c r="H44" s="114">
        <v>27377</v>
      </c>
      <c r="I44" s="115">
        <v>21579</v>
      </c>
      <c r="J44" s="114">
        <v>13184</v>
      </c>
      <c r="K44" s="114">
        <v>8395</v>
      </c>
      <c r="L44" s="423">
        <v>7880</v>
      </c>
      <c r="M44" s="424">
        <v>6965</v>
      </c>
    </row>
    <row r="45" spans="1:13" s="110" customFormat="1" ht="11.1" customHeight="1" x14ac:dyDescent="0.2">
      <c r="A45" s="422" t="s">
        <v>389</v>
      </c>
      <c r="B45" s="115">
        <v>80713</v>
      </c>
      <c r="C45" s="114">
        <v>41544</v>
      </c>
      <c r="D45" s="114">
        <v>39169</v>
      </c>
      <c r="E45" s="114">
        <v>57581</v>
      </c>
      <c r="F45" s="114">
        <v>23132</v>
      </c>
      <c r="G45" s="114">
        <v>10469</v>
      </c>
      <c r="H45" s="114">
        <v>27506</v>
      </c>
      <c r="I45" s="115">
        <v>21422</v>
      </c>
      <c r="J45" s="114">
        <v>13110</v>
      </c>
      <c r="K45" s="114">
        <v>8312</v>
      </c>
      <c r="L45" s="423">
        <v>5162</v>
      </c>
      <c r="M45" s="424">
        <v>5530</v>
      </c>
    </row>
    <row r="46" spans="1:13" ht="15" customHeight="1" x14ac:dyDescent="0.2">
      <c r="A46" s="422" t="s">
        <v>398</v>
      </c>
      <c r="B46" s="115">
        <v>80194</v>
      </c>
      <c r="C46" s="114">
        <v>41226</v>
      </c>
      <c r="D46" s="114">
        <v>38968</v>
      </c>
      <c r="E46" s="114">
        <v>56979</v>
      </c>
      <c r="F46" s="114">
        <v>23215</v>
      </c>
      <c r="G46" s="114">
        <v>10097</v>
      </c>
      <c r="H46" s="114">
        <v>27498</v>
      </c>
      <c r="I46" s="115">
        <v>21346</v>
      </c>
      <c r="J46" s="114">
        <v>13075</v>
      </c>
      <c r="K46" s="114">
        <v>8271</v>
      </c>
      <c r="L46" s="423">
        <v>6563</v>
      </c>
      <c r="M46" s="424">
        <v>7108</v>
      </c>
    </row>
    <row r="47" spans="1:13" ht="11.1" customHeight="1" x14ac:dyDescent="0.2">
      <c r="A47" s="422" t="s">
        <v>387</v>
      </c>
      <c r="B47" s="115">
        <v>80062</v>
      </c>
      <c r="C47" s="114">
        <v>41162</v>
      </c>
      <c r="D47" s="114">
        <v>38900</v>
      </c>
      <c r="E47" s="114">
        <v>56821</v>
      </c>
      <c r="F47" s="114">
        <v>23241</v>
      </c>
      <c r="G47" s="114">
        <v>9774</v>
      </c>
      <c r="H47" s="114">
        <v>27712</v>
      </c>
      <c r="I47" s="115">
        <v>21458</v>
      </c>
      <c r="J47" s="114">
        <v>13187</v>
      </c>
      <c r="K47" s="114">
        <v>8271</v>
      </c>
      <c r="L47" s="423">
        <v>4770</v>
      </c>
      <c r="M47" s="424">
        <v>5001</v>
      </c>
    </row>
    <row r="48" spans="1:13" ht="11.1" customHeight="1" x14ac:dyDescent="0.2">
      <c r="A48" s="422" t="s">
        <v>388</v>
      </c>
      <c r="B48" s="115">
        <v>80986</v>
      </c>
      <c r="C48" s="114">
        <v>41546</v>
      </c>
      <c r="D48" s="114">
        <v>39440</v>
      </c>
      <c r="E48" s="114">
        <v>57582</v>
      </c>
      <c r="F48" s="114">
        <v>23404</v>
      </c>
      <c r="G48" s="114">
        <v>10490</v>
      </c>
      <c r="H48" s="114">
        <v>27906</v>
      </c>
      <c r="I48" s="115">
        <v>21044</v>
      </c>
      <c r="J48" s="114">
        <v>12706</v>
      </c>
      <c r="K48" s="114">
        <v>8338</v>
      </c>
      <c r="L48" s="423">
        <v>7857</v>
      </c>
      <c r="M48" s="424">
        <v>7086</v>
      </c>
    </row>
    <row r="49" spans="1:17" s="110" customFormat="1" ht="11.1" customHeight="1" x14ac:dyDescent="0.2">
      <c r="A49" s="422" t="s">
        <v>389</v>
      </c>
      <c r="B49" s="115">
        <v>80548</v>
      </c>
      <c r="C49" s="114">
        <v>41175</v>
      </c>
      <c r="D49" s="114">
        <v>39373</v>
      </c>
      <c r="E49" s="114">
        <v>56950</v>
      </c>
      <c r="F49" s="114">
        <v>23598</v>
      </c>
      <c r="G49" s="114">
        <v>10176</v>
      </c>
      <c r="H49" s="114">
        <v>27957</v>
      </c>
      <c r="I49" s="115">
        <v>20883</v>
      </c>
      <c r="J49" s="114">
        <v>12685</v>
      </c>
      <c r="K49" s="114">
        <v>8198</v>
      </c>
      <c r="L49" s="423">
        <v>4649</v>
      </c>
      <c r="M49" s="424">
        <v>5153</v>
      </c>
    </row>
    <row r="50" spans="1:17" ht="15" customHeight="1" x14ac:dyDescent="0.2">
      <c r="A50" s="422" t="s">
        <v>399</v>
      </c>
      <c r="B50" s="143">
        <v>80001</v>
      </c>
      <c r="C50" s="144">
        <v>40804</v>
      </c>
      <c r="D50" s="144">
        <v>39197</v>
      </c>
      <c r="E50" s="144">
        <v>56354</v>
      </c>
      <c r="F50" s="144">
        <v>23647</v>
      </c>
      <c r="G50" s="144">
        <v>9736</v>
      </c>
      <c r="H50" s="144">
        <v>27891</v>
      </c>
      <c r="I50" s="143">
        <v>19978</v>
      </c>
      <c r="J50" s="144">
        <v>12218</v>
      </c>
      <c r="K50" s="144">
        <v>7760</v>
      </c>
      <c r="L50" s="426">
        <v>5745</v>
      </c>
      <c r="M50" s="427">
        <v>6419</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-0.24066638401875451</v>
      </c>
      <c r="C6" s="480">
        <f>'Tabelle 3.3'!J11</f>
        <v>-6.4086948374402697</v>
      </c>
      <c r="D6" s="481">
        <f t="shared" ref="D6:E9" si="0">IF(OR(AND(B6&gt;=-50,B6&lt;=50),ISNUMBER(B6)=FALSE),B6,"")</f>
        <v>-0.24066638401875451</v>
      </c>
      <c r="E6" s="481">
        <f t="shared" si="0"/>
        <v>-6.4086948374402697</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0.77822269034374059</v>
      </c>
      <c r="C7" s="480">
        <f>'Tabelle 3.1'!J23</f>
        <v>-2.6975865719528453</v>
      </c>
      <c r="D7" s="481">
        <f t="shared" si="0"/>
        <v>0.77822269034374059</v>
      </c>
      <c r="E7" s="481">
        <f>IF(OR(AND(C7&gt;=-50,C7&lt;=50),ISNUMBER(C7)=FALSE),C7,"")</f>
        <v>-2.6975865719528453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-0.24066638401875451</v>
      </c>
      <c r="C14" s="480">
        <f>'Tabelle 3.3'!J11</f>
        <v>-6.4086948374402697</v>
      </c>
      <c r="D14" s="481">
        <f>IF(OR(AND(B14&gt;=-50,B14&lt;=50),ISNUMBER(B14)=FALSE),B14,"")</f>
        <v>-0.24066638401875451</v>
      </c>
      <c r="E14" s="481">
        <f>IF(OR(AND(C14&gt;=-50,C14&lt;=50),ISNUMBER(C14)=FALSE),C14,"")</f>
        <v>-6.4086948374402697</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1.4492753623188406</v>
      </c>
      <c r="C15" s="480">
        <f>'Tabelle 3.3'!J12</f>
        <v>10.887096774193548</v>
      </c>
      <c r="D15" s="481">
        <f t="shared" ref="D15:E45" si="3">IF(OR(AND(B15&gt;=-50,B15&lt;=50),ISNUMBER(B15)=FALSE),B15,"")</f>
        <v>1.4492753623188406</v>
      </c>
      <c r="E15" s="481">
        <f t="shared" si="3"/>
        <v>10.887096774193548</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6.4017660044150109</v>
      </c>
      <c r="C16" s="480">
        <f>'Tabelle 3.3'!J13</f>
        <v>1.875</v>
      </c>
      <c r="D16" s="481">
        <f t="shared" si="3"/>
        <v>6.4017660044150109</v>
      </c>
      <c r="E16" s="481">
        <f t="shared" si="3"/>
        <v>1.875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-2.0275783289817233</v>
      </c>
      <c r="C17" s="480">
        <f>'Tabelle 3.3'!J14</f>
        <v>-8.2136703044227453</v>
      </c>
      <c r="D17" s="481">
        <f t="shared" si="3"/>
        <v>-2.0275783289817233</v>
      </c>
      <c r="E17" s="481">
        <f t="shared" si="3"/>
        <v>-8.2136703044227453</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-2.9551201011378003</v>
      </c>
      <c r="C18" s="480">
        <f>'Tabelle 3.3'!J15</f>
        <v>-8.125</v>
      </c>
      <c r="D18" s="481">
        <f t="shared" si="3"/>
        <v>-2.9551201011378003</v>
      </c>
      <c r="E18" s="481">
        <f t="shared" si="3"/>
        <v>-8.125</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-1.7476097005002216</v>
      </c>
      <c r="C19" s="480">
        <f>'Tabelle 3.3'!J16</f>
        <v>-8.4551148225469728</v>
      </c>
      <c r="D19" s="481">
        <f t="shared" si="3"/>
        <v>-1.7476097005002216</v>
      </c>
      <c r="E19" s="481">
        <f t="shared" si="3"/>
        <v>-8.4551148225469728</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-1.4219991635299039</v>
      </c>
      <c r="C20" s="480">
        <f>'Tabelle 3.3'!J17</f>
        <v>-6.9930069930069934</v>
      </c>
      <c r="D20" s="481">
        <f t="shared" si="3"/>
        <v>-1.4219991635299039</v>
      </c>
      <c r="E20" s="481">
        <f t="shared" si="3"/>
        <v>-6.9930069930069934</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-4.64521627956531</v>
      </c>
      <c r="C21" s="480">
        <f>'Tabelle 3.3'!J18</f>
        <v>-2.402745995423341</v>
      </c>
      <c r="D21" s="481">
        <f t="shared" si="3"/>
        <v>-4.64521627956531</v>
      </c>
      <c r="E21" s="481">
        <f t="shared" si="3"/>
        <v>-2.402745995423341</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0.31081798195739518</v>
      </c>
      <c r="C22" s="480">
        <f>'Tabelle 3.3'!J19</f>
        <v>-7.8413494415317988</v>
      </c>
      <c r="D22" s="481">
        <f t="shared" si="3"/>
        <v>0.31081798195739518</v>
      </c>
      <c r="E22" s="481">
        <f t="shared" si="3"/>
        <v>-7.8413494415317988</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3.6908881199538639</v>
      </c>
      <c r="C23" s="480">
        <f>'Tabelle 3.3'!J20</f>
        <v>4.329004329004329</v>
      </c>
      <c r="D23" s="481">
        <f t="shared" si="3"/>
        <v>3.6908881199538639</v>
      </c>
      <c r="E23" s="481">
        <f t="shared" si="3"/>
        <v>4.329004329004329</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-3.6373656654725819</v>
      </c>
      <c r="C24" s="480">
        <f>'Tabelle 3.3'!J21</f>
        <v>-13.545004369356247</v>
      </c>
      <c r="D24" s="481">
        <f t="shared" si="3"/>
        <v>-3.6373656654725819</v>
      </c>
      <c r="E24" s="481">
        <f t="shared" si="3"/>
        <v>-13.545004369356247</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0</v>
      </c>
      <c r="C25" s="480">
        <f>'Tabelle 3.3'!J22</f>
        <v>-13.172043010752688</v>
      </c>
      <c r="D25" s="481">
        <f t="shared" si="3"/>
        <v>0</v>
      </c>
      <c r="E25" s="481">
        <f t="shared" si="3"/>
        <v>-13.172043010752688</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0.86956521739130432</v>
      </c>
      <c r="C26" s="480">
        <f>'Tabelle 3.3'!J23</f>
        <v>14.525139664804469</v>
      </c>
      <c r="D26" s="481">
        <f t="shared" si="3"/>
        <v>0.86956521739130432</v>
      </c>
      <c r="E26" s="481">
        <f t="shared" si="3"/>
        <v>14.525139664804469</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-1.1505273250239694</v>
      </c>
      <c r="C27" s="480">
        <f>'Tabelle 3.3'!J24</f>
        <v>-7.1772428884026258</v>
      </c>
      <c r="D27" s="481">
        <f t="shared" si="3"/>
        <v>-1.1505273250239694</v>
      </c>
      <c r="E27" s="481">
        <f t="shared" si="3"/>
        <v>-7.1772428884026258</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21.501210653753027</v>
      </c>
      <c r="C28" s="480">
        <f>'Tabelle 3.3'!J25</f>
        <v>-3.1051964512040557</v>
      </c>
      <c r="D28" s="481">
        <f t="shared" si="3"/>
        <v>21.501210653753027</v>
      </c>
      <c r="E28" s="481">
        <f t="shared" si="3"/>
        <v>-3.1051964512040557</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-37.09792709077913</v>
      </c>
      <c r="C29" s="480">
        <f>'Tabelle 3.3'!J26</f>
        <v>-59.223300970873787</v>
      </c>
      <c r="D29" s="481">
        <f t="shared" si="3"/>
        <v>-37.09792709077913</v>
      </c>
      <c r="E29" s="481" t="str">
        <f t="shared" si="3"/>
        <v/>
      </c>
      <c r="F29" s="476" t="str">
        <f t="shared" si="4"/>
        <v/>
      </c>
      <c r="G29" s="476" t="str">
        <f t="shared" si="4"/>
        <v>&lt; -50</v>
      </c>
      <c r="H29" s="482" t="str">
        <f t="shared" si="5"/>
        <v/>
      </c>
      <c r="I29" s="482">
        <f t="shared" si="5"/>
        <v>0.75</v>
      </c>
      <c r="J29" s="476" t="e">
        <f t="shared" si="6"/>
        <v>#N/A</v>
      </c>
      <c r="K29" s="476" t="e">
        <f t="shared" si="7"/>
        <v>#N/A</v>
      </c>
      <c r="L29" s="476">
        <f t="shared" si="8"/>
        <v>160</v>
      </c>
      <c r="M29" s="476">
        <f t="shared" si="9"/>
        <v>-45</v>
      </c>
      <c r="N29" s="476">
        <v>160</v>
      </c>
    </row>
    <row r="30" spans="1:14" s="475" customFormat="1" ht="15" customHeight="1" x14ac:dyDescent="0.2">
      <c r="A30" s="475">
        <v>17</v>
      </c>
      <c r="B30" s="479">
        <f>'Tabelle 2.3'!J27</f>
        <v>3.2251352476071578</v>
      </c>
      <c r="C30" s="480">
        <f>'Tabelle 3.3'!J27</f>
        <v>-1.3888888888888888</v>
      </c>
      <c r="D30" s="481">
        <f t="shared" si="3"/>
        <v>3.2251352476071578</v>
      </c>
      <c r="E30" s="481">
        <f t="shared" si="3"/>
        <v>-1.3888888888888888</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3.5950804162724692</v>
      </c>
      <c r="C31" s="480">
        <f>'Tabelle 3.3'!J28</f>
        <v>-1.4522821576763485</v>
      </c>
      <c r="D31" s="481">
        <f t="shared" si="3"/>
        <v>3.5950804162724692</v>
      </c>
      <c r="E31" s="481">
        <f t="shared" si="3"/>
        <v>-1.4522821576763485</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3.6465036465036467</v>
      </c>
      <c r="C32" s="480">
        <f>'Tabelle 3.3'!J29</f>
        <v>-4.3303121852970792</v>
      </c>
      <c r="D32" s="481">
        <f t="shared" si="3"/>
        <v>3.6465036465036467</v>
      </c>
      <c r="E32" s="481">
        <f t="shared" si="3"/>
        <v>-4.3303121852970792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2.1172353455818023</v>
      </c>
      <c r="C33" s="480">
        <f>'Tabelle 3.3'!J30</f>
        <v>6.0606060606060606</v>
      </c>
      <c r="D33" s="481">
        <f t="shared" si="3"/>
        <v>2.1172353455818023</v>
      </c>
      <c r="E33" s="481">
        <f t="shared" si="3"/>
        <v>6.0606060606060606</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0.48975957257346392</v>
      </c>
      <c r="C34" s="480">
        <f>'Tabelle 3.3'!J31</f>
        <v>-5</v>
      </c>
      <c r="D34" s="481">
        <f t="shared" si="3"/>
        <v>0.48975957257346392</v>
      </c>
      <c r="E34" s="481">
        <f t="shared" si="3"/>
        <v>-5</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1.4492753623188406</v>
      </c>
      <c r="C37" s="480">
        <f>'Tabelle 3.3'!J34</f>
        <v>10.887096774193548</v>
      </c>
      <c r="D37" s="481">
        <f t="shared" si="3"/>
        <v>1.4492753623188406</v>
      </c>
      <c r="E37" s="481">
        <f t="shared" si="3"/>
        <v>10.887096774193548</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-2.0547048815600051</v>
      </c>
      <c r="C38" s="480">
        <f>'Tabelle 3.3'!J35</f>
        <v>-5.801801801801802</v>
      </c>
      <c r="D38" s="481">
        <f t="shared" si="3"/>
        <v>-2.0547048815600051</v>
      </c>
      <c r="E38" s="481">
        <f t="shared" si="3"/>
        <v>-5.801801801801802</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0.87085681730319242</v>
      </c>
      <c r="C39" s="480">
        <f>'Tabelle 3.3'!J36</f>
        <v>-6.7350725903285671</v>
      </c>
      <c r="D39" s="481">
        <f t="shared" si="3"/>
        <v>0.87085681730319242</v>
      </c>
      <c r="E39" s="481">
        <f t="shared" si="3"/>
        <v>-6.7350725903285671</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0.87085681730319242</v>
      </c>
      <c r="C45" s="480">
        <f>'Tabelle 3.3'!J36</f>
        <v>-6.7350725903285671</v>
      </c>
      <c r="D45" s="481">
        <f t="shared" si="3"/>
        <v>0.87085681730319242</v>
      </c>
      <c r="E45" s="481">
        <f t="shared" si="3"/>
        <v>-6.7350725903285671</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72903</v>
      </c>
      <c r="C51" s="487">
        <v>14344</v>
      </c>
      <c r="D51" s="487">
        <v>7510</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73381</v>
      </c>
      <c r="C52" s="487">
        <v>14678</v>
      </c>
      <c r="D52" s="487">
        <v>7650</v>
      </c>
      <c r="E52" s="488">
        <f t="shared" ref="E52:G70" si="11">IF($A$51=37802,IF(COUNTBLANK(B$51:B$70)&gt;0,#N/A,B52/B$51*100),IF(COUNTBLANK(B$51:B$75)&gt;0,#N/A,B52/B$51*100))</f>
        <v>100.65566574763727</v>
      </c>
      <c r="F52" s="488">
        <f t="shared" si="11"/>
        <v>102.32849972113776</v>
      </c>
      <c r="G52" s="488">
        <f t="shared" si="11"/>
        <v>101.8641810918775</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74759</v>
      </c>
      <c r="C53" s="487">
        <v>14552</v>
      </c>
      <c r="D53" s="487">
        <v>7861</v>
      </c>
      <c r="E53" s="488">
        <f t="shared" si="11"/>
        <v>102.54584859333636</v>
      </c>
      <c r="F53" s="488">
        <f t="shared" si="11"/>
        <v>101.45008365867261</v>
      </c>
      <c r="G53" s="488">
        <f t="shared" si="11"/>
        <v>104.67376830892144</v>
      </c>
      <c r="H53" s="489">
        <f>IF(ISERROR(L53)=TRUE,IF(MONTH(A53)=MONTH(MAX(A$51:A$75)),A53,""),"")</f>
        <v>41883</v>
      </c>
      <c r="I53" s="488">
        <f t="shared" si="12"/>
        <v>102.54584859333636</v>
      </c>
      <c r="J53" s="488">
        <f t="shared" si="10"/>
        <v>101.45008365867261</v>
      </c>
      <c r="K53" s="488">
        <f t="shared" si="10"/>
        <v>104.67376830892144</v>
      </c>
      <c r="L53" s="488" t="e">
        <f t="shared" si="13"/>
        <v>#N/A</v>
      </c>
    </row>
    <row r="54" spans="1:14" ht="15" customHeight="1" x14ac:dyDescent="0.2">
      <c r="A54" s="490" t="s">
        <v>462</v>
      </c>
      <c r="B54" s="487">
        <v>74508</v>
      </c>
      <c r="C54" s="487">
        <v>14554</v>
      </c>
      <c r="D54" s="487">
        <v>7749</v>
      </c>
      <c r="E54" s="488">
        <f t="shared" si="11"/>
        <v>102.20155549154354</v>
      </c>
      <c r="F54" s="488">
        <f t="shared" si="11"/>
        <v>101.46402677077523</v>
      </c>
      <c r="G54" s="488">
        <f t="shared" si="11"/>
        <v>103.18242343541944</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74843</v>
      </c>
      <c r="C55" s="487">
        <v>14106</v>
      </c>
      <c r="D55" s="487">
        <v>7596</v>
      </c>
      <c r="E55" s="488">
        <f t="shared" si="11"/>
        <v>102.66107018915545</v>
      </c>
      <c r="F55" s="488">
        <f t="shared" si="11"/>
        <v>98.340769659788066</v>
      </c>
      <c r="G55" s="488">
        <f t="shared" si="11"/>
        <v>101.14513981358189</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75451</v>
      </c>
      <c r="C56" s="487">
        <v>14629</v>
      </c>
      <c r="D56" s="487">
        <v>7840</v>
      </c>
      <c r="E56" s="488">
        <f t="shared" si="11"/>
        <v>103.49505507317942</v>
      </c>
      <c r="F56" s="488">
        <f t="shared" si="11"/>
        <v>101.98689347462353</v>
      </c>
      <c r="G56" s="488">
        <f t="shared" si="11"/>
        <v>104.39414114513981</v>
      </c>
      <c r="H56" s="489" t="str">
        <f t="shared" si="14"/>
        <v/>
      </c>
      <c r="I56" s="488" t="str">
        <f t="shared" si="12"/>
        <v/>
      </c>
      <c r="J56" s="488" t="str">
        <f t="shared" si="10"/>
        <v/>
      </c>
      <c r="K56" s="488" t="str">
        <f t="shared" si="10"/>
        <v/>
      </c>
      <c r="L56" s="488" t="e">
        <f t="shared" si="13"/>
        <v>#N/A</v>
      </c>
    </row>
    <row r="57" spans="1:14" ht="15" customHeight="1" x14ac:dyDescent="0.2">
      <c r="A57" s="490">
        <v>42248</v>
      </c>
      <c r="B57" s="487">
        <v>76912</v>
      </c>
      <c r="C57" s="487">
        <v>14100</v>
      </c>
      <c r="D57" s="487">
        <v>7980</v>
      </c>
      <c r="E57" s="488">
        <f t="shared" si="11"/>
        <v>105.4990878290331</v>
      </c>
      <c r="F57" s="488">
        <f t="shared" si="11"/>
        <v>98.298940323480196</v>
      </c>
      <c r="G57" s="488">
        <f t="shared" si="11"/>
        <v>106.2583222370173</v>
      </c>
      <c r="H57" s="489">
        <f t="shared" si="14"/>
        <v>42248</v>
      </c>
      <c r="I57" s="488">
        <f t="shared" si="12"/>
        <v>105.4990878290331</v>
      </c>
      <c r="J57" s="488">
        <f t="shared" si="10"/>
        <v>98.298940323480196</v>
      </c>
      <c r="K57" s="488">
        <f t="shared" si="10"/>
        <v>106.2583222370173</v>
      </c>
      <c r="L57" s="488" t="e">
        <f t="shared" si="13"/>
        <v>#N/A</v>
      </c>
    </row>
    <row r="58" spans="1:14" ht="15" customHeight="1" x14ac:dyDescent="0.2">
      <c r="A58" s="490" t="s">
        <v>465</v>
      </c>
      <c r="B58" s="487">
        <v>76763</v>
      </c>
      <c r="C58" s="487">
        <v>14047</v>
      </c>
      <c r="D58" s="487">
        <v>7866</v>
      </c>
      <c r="E58" s="488">
        <f t="shared" si="11"/>
        <v>105.29470666502066</v>
      </c>
      <c r="F58" s="488">
        <f t="shared" si="11"/>
        <v>97.929447852760731</v>
      </c>
      <c r="G58" s="488">
        <f t="shared" si="11"/>
        <v>104.74034620505992</v>
      </c>
      <c r="H58" s="489" t="str">
        <f t="shared" si="14"/>
        <v/>
      </c>
      <c r="I58" s="488" t="str">
        <f t="shared" si="12"/>
        <v/>
      </c>
      <c r="J58" s="488" t="str">
        <f t="shared" si="10"/>
        <v/>
      </c>
      <c r="K58" s="488" t="str">
        <f t="shared" si="10"/>
        <v/>
      </c>
      <c r="L58" s="488" t="e">
        <f t="shared" si="13"/>
        <v>#N/A</v>
      </c>
    </row>
    <row r="59" spans="1:14" ht="15" customHeight="1" x14ac:dyDescent="0.2">
      <c r="A59" s="490" t="s">
        <v>466</v>
      </c>
      <c r="B59" s="487">
        <v>76866</v>
      </c>
      <c r="C59" s="487">
        <v>13839</v>
      </c>
      <c r="D59" s="487">
        <v>7913</v>
      </c>
      <c r="E59" s="488">
        <f t="shared" si="11"/>
        <v>105.43599028846549</v>
      </c>
      <c r="F59" s="488">
        <f t="shared" si="11"/>
        <v>96.47936419408812</v>
      </c>
      <c r="G59" s="488">
        <f t="shared" si="11"/>
        <v>105.36617842876166</v>
      </c>
      <c r="H59" s="489" t="str">
        <f t="shared" si="14"/>
        <v/>
      </c>
      <c r="I59" s="488" t="str">
        <f t="shared" si="12"/>
        <v/>
      </c>
      <c r="J59" s="488" t="str">
        <f t="shared" si="10"/>
        <v/>
      </c>
      <c r="K59" s="488" t="str">
        <f t="shared" si="10"/>
        <v/>
      </c>
      <c r="L59" s="488" t="e">
        <f t="shared" si="13"/>
        <v>#N/A</v>
      </c>
    </row>
    <row r="60" spans="1:14" ht="15" customHeight="1" x14ac:dyDescent="0.2">
      <c r="A60" s="490" t="s">
        <v>467</v>
      </c>
      <c r="B60" s="487">
        <v>77199</v>
      </c>
      <c r="C60" s="487">
        <v>14010</v>
      </c>
      <c r="D60" s="487">
        <v>8015</v>
      </c>
      <c r="E60" s="488">
        <f t="shared" si="11"/>
        <v>105.89276161474837</v>
      </c>
      <c r="F60" s="488">
        <f t="shared" si="11"/>
        <v>97.67150027886224</v>
      </c>
      <c r="G60" s="488">
        <f t="shared" si="11"/>
        <v>106.72436750998668</v>
      </c>
      <c r="H60" s="489" t="str">
        <f t="shared" si="14"/>
        <v/>
      </c>
      <c r="I60" s="488" t="str">
        <f t="shared" si="12"/>
        <v/>
      </c>
      <c r="J60" s="488" t="str">
        <f t="shared" si="10"/>
        <v/>
      </c>
      <c r="K60" s="488" t="str">
        <f t="shared" si="10"/>
        <v/>
      </c>
      <c r="L60" s="488" t="e">
        <f t="shared" si="13"/>
        <v>#N/A</v>
      </c>
    </row>
    <row r="61" spans="1:14" ht="15" customHeight="1" x14ac:dyDescent="0.2">
      <c r="A61" s="490">
        <v>42614</v>
      </c>
      <c r="B61" s="487">
        <v>78507</v>
      </c>
      <c r="C61" s="487">
        <v>13811</v>
      </c>
      <c r="D61" s="487">
        <v>8159</v>
      </c>
      <c r="E61" s="488">
        <f t="shared" si="11"/>
        <v>107.68692646393151</v>
      </c>
      <c r="F61" s="488">
        <f t="shared" si="11"/>
        <v>96.28416062465142</v>
      </c>
      <c r="G61" s="488">
        <f t="shared" si="11"/>
        <v>108.64181091877496</v>
      </c>
      <c r="H61" s="489">
        <f t="shared" si="14"/>
        <v>42614</v>
      </c>
      <c r="I61" s="488">
        <f t="shared" si="12"/>
        <v>107.68692646393151</v>
      </c>
      <c r="J61" s="488">
        <f t="shared" si="10"/>
        <v>96.28416062465142</v>
      </c>
      <c r="K61" s="488">
        <f t="shared" si="10"/>
        <v>108.64181091877496</v>
      </c>
      <c r="L61" s="488" t="e">
        <f t="shared" si="13"/>
        <v>#N/A</v>
      </c>
    </row>
    <row r="62" spans="1:14" ht="15" customHeight="1" x14ac:dyDescent="0.2">
      <c r="A62" s="490" t="s">
        <v>468</v>
      </c>
      <c r="B62" s="487">
        <v>78214</v>
      </c>
      <c r="C62" s="487">
        <v>13800</v>
      </c>
      <c r="D62" s="487">
        <v>8120</v>
      </c>
      <c r="E62" s="488">
        <f t="shared" si="11"/>
        <v>107.28502256422918</v>
      </c>
      <c r="F62" s="488">
        <f t="shared" si="11"/>
        <v>96.207473508087006</v>
      </c>
      <c r="G62" s="488">
        <f t="shared" si="11"/>
        <v>108.12250332889481</v>
      </c>
      <c r="H62" s="489" t="str">
        <f t="shared" si="14"/>
        <v/>
      </c>
      <c r="I62" s="488" t="str">
        <f t="shared" si="12"/>
        <v/>
      </c>
      <c r="J62" s="488" t="str">
        <f t="shared" si="10"/>
        <v/>
      </c>
      <c r="K62" s="488" t="str">
        <f t="shared" si="10"/>
        <v/>
      </c>
      <c r="L62" s="488" t="e">
        <f t="shared" si="13"/>
        <v>#N/A</v>
      </c>
    </row>
    <row r="63" spans="1:14" ht="15" customHeight="1" x14ac:dyDescent="0.2">
      <c r="A63" s="490" t="s">
        <v>469</v>
      </c>
      <c r="B63" s="487">
        <v>78361</v>
      </c>
      <c r="C63" s="487">
        <v>13644</v>
      </c>
      <c r="D63" s="487">
        <v>8027</v>
      </c>
      <c r="E63" s="488">
        <f t="shared" si="11"/>
        <v>107.48666035691261</v>
      </c>
      <c r="F63" s="488">
        <f t="shared" si="11"/>
        <v>95.119910764082533</v>
      </c>
      <c r="G63" s="488">
        <f t="shared" si="11"/>
        <v>106.88415446071903</v>
      </c>
      <c r="H63" s="489" t="str">
        <f t="shared" si="14"/>
        <v/>
      </c>
      <c r="I63" s="488" t="str">
        <f t="shared" si="12"/>
        <v/>
      </c>
      <c r="J63" s="488" t="str">
        <f t="shared" si="10"/>
        <v/>
      </c>
      <c r="K63" s="488" t="str">
        <f t="shared" si="10"/>
        <v/>
      </c>
      <c r="L63" s="488" t="e">
        <f t="shared" si="13"/>
        <v>#N/A</v>
      </c>
    </row>
    <row r="64" spans="1:14" ht="15" customHeight="1" x14ac:dyDescent="0.2">
      <c r="A64" s="490" t="s">
        <v>470</v>
      </c>
      <c r="B64" s="487">
        <v>78715</v>
      </c>
      <c r="C64" s="487">
        <v>13838</v>
      </c>
      <c r="D64" s="487">
        <v>8116</v>
      </c>
      <c r="E64" s="488">
        <f t="shared" si="11"/>
        <v>107.97223708215024</v>
      </c>
      <c r="F64" s="488">
        <f t="shared" si="11"/>
        <v>96.472392638036808</v>
      </c>
      <c r="G64" s="488">
        <f t="shared" si="11"/>
        <v>108.06924101198403</v>
      </c>
      <c r="H64" s="489" t="str">
        <f t="shared" si="14"/>
        <v/>
      </c>
      <c r="I64" s="488" t="str">
        <f t="shared" si="12"/>
        <v/>
      </c>
      <c r="J64" s="488" t="str">
        <f t="shared" si="10"/>
        <v/>
      </c>
      <c r="K64" s="488" t="str">
        <f t="shared" si="10"/>
        <v/>
      </c>
      <c r="L64" s="488" t="e">
        <f t="shared" si="13"/>
        <v>#N/A</v>
      </c>
    </row>
    <row r="65" spans="1:12" ht="15" customHeight="1" x14ac:dyDescent="0.2">
      <c r="A65" s="490">
        <v>42979</v>
      </c>
      <c r="B65" s="487">
        <v>79893</v>
      </c>
      <c r="C65" s="487">
        <v>13646</v>
      </c>
      <c r="D65" s="487">
        <v>8330</v>
      </c>
      <c r="E65" s="488">
        <f t="shared" si="11"/>
        <v>109.58808279494671</v>
      </c>
      <c r="F65" s="488">
        <f t="shared" si="11"/>
        <v>95.133853876185157</v>
      </c>
      <c r="G65" s="488">
        <f t="shared" si="11"/>
        <v>110.91877496671106</v>
      </c>
      <c r="H65" s="489">
        <f t="shared" si="14"/>
        <v>42979</v>
      </c>
      <c r="I65" s="488">
        <f t="shared" si="12"/>
        <v>109.58808279494671</v>
      </c>
      <c r="J65" s="488">
        <f t="shared" si="10"/>
        <v>95.133853876185157</v>
      </c>
      <c r="K65" s="488">
        <f t="shared" si="10"/>
        <v>110.91877496671106</v>
      </c>
      <c r="L65" s="488" t="e">
        <f t="shared" si="13"/>
        <v>#N/A</v>
      </c>
    </row>
    <row r="66" spans="1:12" ht="15" customHeight="1" x14ac:dyDescent="0.2">
      <c r="A66" s="490" t="s">
        <v>471</v>
      </c>
      <c r="B66" s="487">
        <v>79693</v>
      </c>
      <c r="C66" s="487">
        <v>13624</v>
      </c>
      <c r="D66" s="487">
        <v>8276</v>
      </c>
      <c r="E66" s="488">
        <f t="shared" si="11"/>
        <v>109.31374566204408</v>
      </c>
      <c r="F66" s="488">
        <f t="shared" si="11"/>
        <v>94.980479643056327</v>
      </c>
      <c r="G66" s="488">
        <f t="shared" si="11"/>
        <v>110.19973368841545</v>
      </c>
      <c r="H66" s="489" t="str">
        <f t="shared" si="14"/>
        <v/>
      </c>
      <c r="I66" s="488" t="str">
        <f t="shared" si="12"/>
        <v/>
      </c>
      <c r="J66" s="488" t="str">
        <f t="shared" si="10"/>
        <v/>
      </c>
      <c r="K66" s="488" t="str">
        <f t="shared" si="10"/>
        <v/>
      </c>
      <c r="L66" s="488" t="e">
        <f t="shared" si="13"/>
        <v>#N/A</v>
      </c>
    </row>
    <row r="67" spans="1:12" ht="15" customHeight="1" x14ac:dyDescent="0.2">
      <c r="A67" s="490" t="s">
        <v>472</v>
      </c>
      <c r="B67" s="487">
        <v>79593</v>
      </c>
      <c r="C67" s="487">
        <v>13375</v>
      </c>
      <c r="D67" s="487">
        <v>8109</v>
      </c>
      <c r="E67" s="488">
        <f t="shared" si="11"/>
        <v>109.17657709559276</v>
      </c>
      <c r="F67" s="488">
        <f t="shared" si="11"/>
        <v>93.244562186279978</v>
      </c>
      <c r="G67" s="488">
        <f t="shared" si="11"/>
        <v>107.97603195739013</v>
      </c>
      <c r="H67" s="489" t="str">
        <f t="shared" si="14"/>
        <v/>
      </c>
      <c r="I67" s="488" t="str">
        <f t="shared" si="12"/>
        <v/>
      </c>
      <c r="J67" s="488" t="str">
        <f t="shared" si="12"/>
        <v/>
      </c>
      <c r="K67" s="488" t="str">
        <f t="shared" si="12"/>
        <v/>
      </c>
      <c r="L67" s="488" t="e">
        <f t="shared" si="13"/>
        <v>#N/A</v>
      </c>
    </row>
    <row r="68" spans="1:12" ht="15" customHeight="1" x14ac:dyDescent="0.2">
      <c r="A68" s="490" t="s">
        <v>473</v>
      </c>
      <c r="B68" s="487">
        <v>79883</v>
      </c>
      <c r="C68" s="487">
        <v>13544</v>
      </c>
      <c r="D68" s="487">
        <v>8189</v>
      </c>
      <c r="E68" s="488">
        <f t="shared" si="11"/>
        <v>109.57436593830158</v>
      </c>
      <c r="F68" s="488">
        <f t="shared" si="11"/>
        <v>94.422755158951475</v>
      </c>
      <c r="G68" s="488">
        <f t="shared" si="11"/>
        <v>109.04127829560586</v>
      </c>
      <c r="H68" s="489" t="str">
        <f t="shared" si="14"/>
        <v/>
      </c>
      <c r="I68" s="488" t="str">
        <f t="shared" si="12"/>
        <v/>
      </c>
      <c r="J68" s="488" t="str">
        <f t="shared" si="12"/>
        <v/>
      </c>
      <c r="K68" s="488" t="str">
        <f t="shared" si="12"/>
        <v/>
      </c>
      <c r="L68" s="488" t="e">
        <f t="shared" si="13"/>
        <v>#N/A</v>
      </c>
    </row>
    <row r="69" spans="1:12" ht="15" customHeight="1" x14ac:dyDescent="0.2">
      <c r="A69" s="490">
        <v>43344</v>
      </c>
      <c r="B69" s="487">
        <v>81027</v>
      </c>
      <c r="C69" s="487">
        <v>13184</v>
      </c>
      <c r="D69" s="487">
        <v>8395</v>
      </c>
      <c r="E69" s="488">
        <f t="shared" si="11"/>
        <v>111.14357433850459</v>
      </c>
      <c r="F69" s="488">
        <f t="shared" si="11"/>
        <v>91.912994980479652</v>
      </c>
      <c r="G69" s="488">
        <f t="shared" si="11"/>
        <v>111.78428761651131</v>
      </c>
      <c r="H69" s="489">
        <f t="shared" si="14"/>
        <v>43344</v>
      </c>
      <c r="I69" s="488">
        <f t="shared" si="12"/>
        <v>111.14357433850459</v>
      </c>
      <c r="J69" s="488">
        <f t="shared" si="12"/>
        <v>91.912994980479652</v>
      </c>
      <c r="K69" s="488">
        <f t="shared" si="12"/>
        <v>111.78428761651131</v>
      </c>
      <c r="L69" s="488" t="e">
        <f t="shared" si="13"/>
        <v>#N/A</v>
      </c>
    </row>
    <row r="70" spans="1:12" ht="15" customHeight="1" x14ac:dyDescent="0.2">
      <c r="A70" s="490" t="s">
        <v>474</v>
      </c>
      <c r="B70" s="487">
        <v>80713</v>
      </c>
      <c r="C70" s="487">
        <v>13110</v>
      </c>
      <c r="D70" s="487">
        <v>8312</v>
      </c>
      <c r="E70" s="488">
        <f t="shared" si="11"/>
        <v>110.71286503984747</v>
      </c>
      <c r="F70" s="488">
        <f t="shared" si="11"/>
        <v>91.397099832682656</v>
      </c>
      <c r="G70" s="488">
        <f t="shared" si="11"/>
        <v>110.67909454061251</v>
      </c>
      <c r="H70" s="489" t="str">
        <f t="shared" si="14"/>
        <v/>
      </c>
      <c r="I70" s="488" t="str">
        <f t="shared" si="12"/>
        <v/>
      </c>
      <c r="J70" s="488" t="str">
        <f t="shared" si="12"/>
        <v/>
      </c>
      <c r="K70" s="488" t="str">
        <f t="shared" si="12"/>
        <v/>
      </c>
      <c r="L70" s="488" t="e">
        <f t="shared" si="13"/>
        <v>#N/A</v>
      </c>
    </row>
    <row r="71" spans="1:12" ht="15" customHeight="1" x14ac:dyDescent="0.2">
      <c r="A71" s="490" t="s">
        <v>475</v>
      </c>
      <c r="B71" s="487">
        <v>80194</v>
      </c>
      <c r="C71" s="487">
        <v>13075</v>
      </c>
      <c r="D71" s="487">
        <v>8271</v>
      </c>
      <c r="E71" s="491">
        <f t="shared" ref="E71:G75" si="15">IF($A$51=37802,IF(COUNTBLANK(B$51:B$70)&gt;0,#N/A,IF(ISBLANK(B71)=FALSE,B71/B$51*100,#N/A)),IF(COUNTBLANK(B$51:B$75)&gt;0,#N/A,B71/B$51*100))</f>
        <v>110.00096017996516</v>
      </c>
      <c r="F71" s="491">
        <f t="shared" si="15"/>
        <v>91.153095370886788</v>
      </c>
      <c r="G71" s="491">
        <f t="shared" si="15"/>
        <v>110.13315579227697</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80062</v>
      </c>
      <c r="C72" s="487">
        <v>13187</v>
      </c>
      <c r="D72" s="487">
        <v>8271</v>
      </c>
      <c r="E72" s="491">
        <f t="shared" si="15"/>
        <v>109.81989767224943</v>
      </c>
      <c r="F72" s="491">
        <f t="shared" si="15"/>
        <v>91.933909648633573</v>
      </c>
      <c r="G72" s="491">
        <f t="shared" si="15"/>
        <v>110.13315579227697</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80986</v>
      </c>
      <c r="C73" s="487">
        <v>12706</v>
      </c>
      <c r="D73" s="487">
        <v>8338</v>
      </c>
      <c r="E73" s="491">
        <f t="shared" si="15"/>
        <v>111.08733522625955</v>
      </c>
      <c r="F73" s="491">
        <f t="shared" si="15"/>
        <v>88.580591187953146</v>
      </c>
      <c r="G73" s="491">
        <f t="shared" si="15"/>
        <v>111.02529960053262</v>
      </c>
      <c r="H73" s="492">
        <f>IF(A$51=37802,IF(ISERROR(L73)=TRUE,IF(ISBLANK(A73)=FALSE,IF(MONTH(A73)=MONTH(MAX(A$51:A$75)),A73,""),""),""),IF(ISERROR(L73)=TRUE,IF(MONTH(A73)=MONTH(MAX(A$51:A$75)),A73,""),""))</f>
        <v>43709</v>
      </c>
      <c r="I73" s="488">
        <f t="shared" si="12"/>
        <v>111.08733522625955</v>
      </c>
      <c r="J73" s="488">
        <f t="shared" si="12"/>
        <v>88.580591187953146</v>
      </c>
      <c r="K73" s="488">
        <f t="shared" si="12"/>
        <v>111.02529960053262</v>
      </c>
      <c r="L73" s="488" t="e">
        <f t="shared" si="13"/>
        <v>#N/A</v>
      </c>
    </row>
    <row r="74" spans="1:12" ht="15" customHeight="1" x14ac:dyDescent="0.2">
      <c r="A74" s="490" t="s">
        <v>477</v>
      </c>
      <c r="B74" s="487">
        <v>80548</v>
      </c>
      <c r="C74" s="487">
        <v>12685</v>
      </c>
      <c r="D74" s="487">
        <v>8198</v>
      </c>
      <c r="E74" s="491">
        <f t="shared" si="15"/>
        <v>110.4865369052028</v>
      </c>
      <c r="F74" s="491">
        <f t="shared" si="15"/>
        <v>88.434188510875629</v>
      </c>
      <c r="G74" s="491">
        <f t="shared" si="15"/>
        <v>109.16111850865514</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80001</v>
      </c>
      <c r="C75" s="493">
        <v>12218</v>
      </c>
      <c r="D75" s="493">
        <v>7760</v>
      </c>
      <c r="E75" s="491">
        <f t="shared" si="15"/>
        <v>109.73622484671412</v>
      </c>
      <c r="F75" s="491">
        <f t="shared" si="15"/>
        <v>85.178471834913552</v>
      </c>
      <c r="G75" s="491">
        <f t="shared" si="15"/>
        <v>103.32889480692411</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111.08733522625955</v>
      </c>
      <c r="J77" s="488">
        <f>IF(J75&lt;&gt;"",J75,IF(J74&lt;&gt;"",J74,IF(J73&lt;&gt;"",J73,IF(J72&lt;&gt;"",J72,IF(J71&lt;&gt;"",J71,IF(J70&lt;&gt;"",J70,""))))))</f>
        <v>88.580591187953146</v>
      </c>
      <c r="K77" s="488">
        <f>IF(K75&lt;&gt;"",K75,IF(K74&lt;&gt;"",K74,IF(K73&lt;&gt;"",K73,IF(K72&lt;&gt;"",K72,IF(K71&lt;&gt;"",K71,IF(K70&lt;&gt;"",K70,""))))))</f>
        <v>111.02529960053262</v>
      </c>
    </row>
    <row r="78" spans="1:12" ht="15" customHeight="1" x14ac:dyDescent="0.2">
      <c r="I78" s="495">
        <f>RANK(I77,$I77:$K77)</f>
        <v>1</v>
      </c>
      <c r="J78" s="495">
        <f>RANK(J77,$I77:$K77)</f>
        <v>3</v>
      </c>
      <c r="K78" s="495">
        <f>RANK(K77,$I77:$K77)</f>
        <v>2</v>
      </c>
    </row>
    <row r="79" spans="1:12" ht="15" customHeight="1" x14ac:dyDescent="0.2">
      <c r="I79" s="488" t="str">
        <f>"SvB: "&amp;IF(I77&gt;100,"+","")&amp;TEXT(I77-100,"0,0")&amp;"%"</f>
        <v>SvB: +11,1%</v>
      </c>
      <c r="J79" s="488" t="str">
        <f>"GeB - ausschließlich: "&amp;IF(J77&gt;100,"+","")&amp;TEXT(J77-100,"0,0")&amp;"%"</f>
        <v>GeB - ausschließlich: -11,4%</v>
      </c>
      <c r="K79" s="488" t="str">
        <f>"GeB - im Nebenjob: "&amp;IF(K77&gt;100,"+","")&amp;TEXT(K77-100,"0,0")&amp;"%"</f>
        <v>GeB - im Nebenjob: +11,0%</v>
      </c>
    </row>
    <row r="81" spans="9:9" ht="15" customHeight="1" x14ac:dyDescent="0.2">
      <c r="I81" s="488" t="str">
        <f>IF(ISERROR(HLOOKUP(1,I$78:K$79,2,FALSE)),"",HLOOKUP(1,I$78:K$79,2,FALSE))</f>
        <v>SvB: +11,1%</v>
      </c>
    </row>
    <row r="82" spans="9:9" ht="15" customHeight="1" x14ac:dyDescent="0.2">
      <c r="I82" s="488" t="str">
        <f>IF(ISERROR(HLOOKUP(2,I$78:K$79,2,FALSE)),"",HLOOKUP(2,I$78:K$79,2,FALSE))</f>
        <v>GeB - im Nebenjob: +11,0%</v>
      </c>
    </row>
    <row r="83" spans="9:9" ht="15" customHeight="1" x14ac:dyDescent="0.2">
      <c r="I83" s="488" t="str">
        <f>IF(ISERROR(HLOOKUP(3,I$78:K$79,2,FALSE)),"",HLOOKUP(3,I$78:K$79,2,FALSE))</f>
        <v>GeB - ausschließlich: -11,4%</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80001</v>
      </c>
      <c r="E12" s="114">
        <v>80548</v>
      </c>
      <c r="F12" s="114">
        <v>80986</v>
      </c>
      <c r="G12" s="114">
        <v>80062</v>
      </c>
      <c r="H12" s="114">
        <v>80194</v>
      </c>
      <c r="I12" s="115">
        <v>-193</v>
      </c>
      <c r="J12" s="116">
        <v>-0.24066638401875451</v>
      </c>
      <c r="N12" s="117"/>
    </row>
    <row r="13" spans="1:15" s="110" customFormat="1" ht="13.5" customHeight="1" x14ac:dyDescent="0.2">
      <c r="A13" s="118" t="s">
        <v>105</v>
      </c>
      <c r="B13" s="119" t="s">
        <v>106</v>
      </c>
      <c r="C13" s="113">
        <v>51.004362445469432</v>
      </c>
      <c r="D13" s="114">
        <v>40804</v>
      </c>
      <c r="E13" s="114">
        <v>41175</v>
      </c>
      <c r="F13" s="114">
        <v>41546</v>
      </c>
      <c r="G13" s="114">
        <v>41162</v>
      </c>
      <c r="H13" s="114">
        <v>41226</v>
      </c>
      <c r="I13" s="115">
        <v>-422</v>
      </c>
      <c r="J13" s="116">
        <v>-1.0236258671712026</v>
      </c>
    </row>
    <row r="14" spans="1:15" s="110" customFormat="1" ht="13.5" customHeight="1" x14ac:dyDescent="0.2">
      <c r="A14" s="120"/>
      <c r="B14" s="119" t="s">
        <v>107</v>
      </c>
      <c r="C14" s="113">
        <v>48.995637554530568</v>
      </c>
      <c r="D14" s="114">
        <v>39197</v>
      </c>
      <c r="E14" s="114">
        <v>39373</v>
      </c>
      <c r="F14" s="114">
        <v>39440</v>
      </c>
      <c r="G14" s="114">
        <v>38900</v>
      </c>
      <c r="H14" s="114">
        <v>38968</v>
      </c>
      <c r="I14" s="115">
        <v>229</v>
      </c>
      <c r="J14" s="116">
        <v>0.58766167111476086</v>
      </c>
    </row>
    <row r="15" spans="1:15" s="110" customFormat="1" ht="13.5" customHeight="1" x14ac:dyDescent="0.2">
      <c r="A15" s="118" t="s">
        <v>105</v>
      </c>
      <c r="B15" s="121" t="s">
        <v>108</v>
      </c>
      <c r="C15" s="113">
        <v>12.169847876901539</v>
      </c>
      <c r="D15" s="114">
        <v>9736</v>
      </c>
      <c r="E15" s="114">
        <v>10176</v>
      </c>
      <c r="F15" s="114">
        <v>10490</v>
      </c>
      <c r="G15" s="114">
        <v>9774</v>
      </c>
      <c r="H15" s="114">
        <v>10097</v>
      </c>
      <c r="I15" s="115">
        <v>-361</v>
      </c>
      <c r="J15" s="116">
        <v>-3.5753194018025156</v>
      </c>
    </row>
    <row r="16" spans="1:15" s="110" customFormat="1" ht="13.5" customHeight="1" x14ac:dyDescent="0.2">
      <c r="A16" s="118"/>
      <c r="B16" s="121" t="s">
        <v>109</v>
      </c>
      <c r="C16" s="113">
        <v>65.169185385182686</v>
      </c>
      <c r="D16" s="114">
        <v>52136</v>
      </c>
      <c r="E16" s="114">
        <v>52351</v>
      </c>
      <c r="F16" s="114">
        <v>52689</v>
      </c>
      <c r="G16" s="114">
        <v>52698</v>
      </c>
      <c r="H16" s="114">
        <v>52693</v>
      </c>
      <c r="I16" s="115">
        <v>-557</v>
      </c>
      <c r="J16" s="116">
        <v>-1.0570664035071071</v>
      </c>
    </row>
    <row r="17" spans="1:10" s="110" customFormat="1" ht="13.5" customHeight="1" x14ac:dyDescent="0.2">
      <c r="A17" s="118"/>
      <c r="B17" s="121" t="s">
        <v>110</v>
      </c>
      <c r="C17" s="113">
        <v>21.343483206459918</v>
      </c>
      <c r="D17" s="114">
        <v>17075</v>
      </c>
      <c r="E17" s="114">
        <v>17003</v>
      </c>
      <c r="F17" s="114">
        <v>16835</v>
      </c>
      <c r="G17" s="114">
        <v>16600</v>
      </c>
      <c r="H17" s="114">
        <v>16442</v>
      </c>
      <c r="I17" s="115">
        <v>633</v>
      </c>
      <c r="J17" s="116">
        <v>3.8498966062522806</v>
      </c>
    </row>
    <row r="18" spans="1:10" s="110" customFormat="1" ht="13.5" customHeight="1" x14ac:dyDescent="0.2">
      <c r="A18" s="120"/>
      <c r="B18" s="121" t="s">
        <v>111</v>
      </c>
      <c r="C18" s="113">
        <v>1.3174835314558568</v>
      </c>
      <c r="D18" s="114">
        <v>1054</v>
      </c>
      <c r="E18" s="114">
        <v>1018</v>
      </c>
      <c r="F18" s="114">
        <v>972</v>
      </c>
      <c r="G18" s="114">
        <v>990</v>
      </c>
      <c r="H18" s="114">
        <v>962</v>
      </c>
      <c r="I18" s="115">
        <v>92</v>
      </c>
      <c r="J18" s="116">
        <v>9.5634095634095626</v>
      </c>
    </row>
    <row r="19" spans="1:10" s="110" customFormat="1" ht="13.5" customHeight="1" x14ac:dyDescent="0.2">
      <c r="A19" s="120"/>
      <c r="B19" s="121" t="s">
        <v>112</v>
      </c>
      <c r="C19" s="113">
        <v>0.38124523443456959</v>
      </c>
      <c r="D19" s="114">
        <v>305</v>
      </c>
      <c r="E19" s="114">
        <v>302</v>
      </c>
      <c r="F19" s="114">
        <v>299</v>
      </c>
      <c r="G19" s="114">
        <v>290</v>
      </c>
      <c r="H19" s="114">
        <v>273</v>
      </c>
      <c r="I19" s="115">
        <v>32</v>
      </c>
      <c r="J19" s="116">
        <v>11.721611721611721</v>
      </c>
    </row>
    <row r="20" spans="1:10" s="110" customFormat="1" ht="13.5" customHeight="1" x14ac:dyDescent="0.2">
      <c r="A20" s="118" t="s">
        <v>113</v>
      </c>
      <c r="B20" s="122" t="s">
        <v>114</v>
      </c>
      <c r="C20" s="113">
        <v>70.441619479756497</v>
      </c>
      <c r="D20" s="114">
        <v>56354</v>
      </c>
      <c r="E20" s="114">
        <v>56950</v>
      </c>
      <c r="F20" s="114">
        <v>57582</v>
      </c>
      <c r="G20" s="114">
        <v>56821</v>
      </c>
      <c r="H20" s="114">
        <v>56979</v>
      </c>
      <c r="I20" s="115">
        <v>-625</v>
      </c>
      <c r="J20" s="116">
        <v>-1.0968953474086944</v>
      </c>
    </row>
    <row r="21" spans="1:10" s="110" customFormat="1" ht="13.5" customHeight="1" x14ac:dyDescent="0.2">
      <c r="A21" s="120"/>
      <c r="B21" s="122" t="s">
        <v>115</v>
      </c>
      <c r="C21" s="113">
        <v>29.558380520243496</v>
      </c>
      <c r="D21" s="114">
        <v>23647</v>
      </c>
      <c r="E21" s="114">
        <v>23598</v>
      </c>
      <c r="F21" s="114">
        <v>23404</v>
      </c>
      <c r="G21" s="114">
        <v>23241</v>
      </c>
      <c r="H21" s="114">
        <v>23215</v>
      </c>
      <c r="I21" s="115">
        <v>432</v>
      </c>
      <c r="J21" s="116">
        <v>1.8608658195132457</v>
      </c>
    </row>
    <row r="22" spans="1:10" s="110" customFormat="1" ht="13.5" customHeight="1" x14ac:dyDescent="0.2">
      <c r="A22" s="118" t="s">
        <v>113</v>
      </c>
      <c r="B22" s="122" t="s">
        <v>116</v>
      </c>
      <c r="C22" s="113">
        <v>82.68271646604417</v>
      </c>
      <c r="D22" s="114">
        <v>66147</v>
      </c>
      <c r="E22" s="114">
        <v>66719</v>
      </c>
      <c r="F22" s="114">
        <v>67025</v>
      </c>
      <c r="G22" s="114">
        <v>66335</v>
      </c>
      <c r="H22" s="114">
        <v>66650</v>
      </c>
      <c r="I22" s="115">
        <v>-503</v>
      </c>
      <c r="J22" s="116">
        <v>-0.75468867216804203</v>
      </c>
    </row>
    <row r="23" spans="1:10" s="110" customFormat="1" ht="13.5" customHeight="1" x14ac:dyDescent="0.2">
      <c r="A23" s="123"/>
      <c r="B23" s="124" t="s">
        <v>117</v>
      </c>
      <c r="C23" s="125">
        <v>17.283533955825551</v>
      </c>
      <c r="D23" s="114">
        <v>13827</v>
      </c>
      <c r="E23" s="114">
        <v>13800</v>
      </c>
      <c r="F23" s="114">
        <v>13932</v>
      </c>
      <c r="G23" s="114">
        <v>13696</v>
      </c>
      <c r="H23" s="114">
        <v>13512</v>
      </c>
      <c r="I23" s="115">
        <v>315</v>
      </c>
      <c r="J23" s="116">
        <v>2.3312611012433391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19978</v>
      </c>
      <c r="E26" s="114">
        <v>20883</v>
      </c>
      <c r="F26" s="114">
        <v>21044</v>
      </c>
      <c r="G26" s="114">
        <v>21458</v>
      </c>
      <c r="H26" s="140">
        <v>21346</v>
      </c>
      <c r="I26" s="115">
        <v>-1368</v>
      </c>
      <c r="J26" s="116">
        <v>-6.4086948374402697</v>
      </c>
    </row>
    <row r="27" spans="1:10" s="110" customFormat="1" ht="13.5" customHeight="1" x14ac:dyDescent="0.2">
      <c r="A27" s="118" t="s">
        <v>105</v>
      </c>
      <c r="B27" s="119" t="s">
        <v>106</v>
      </c>
      <c r="C27" s="113">
        <v>37.701471618780658</v>
      </c>
      <c r="D27" s="115">
        <v>7532</v>
      </c>
      <c r="E27" s="114">
        <v>7804</v>
      </c>
      <c r="F27" s="114">
        <v>7899</v>
      </c>
      <c r="G27" s="114">
        <v>8053</v>
      </c>
      <c r="H27" s="140">
        <v>7983</v>
      </c>
      <c r="I27" s="115">
        <v>-451</v>
      </c>
      <c r="J27" s="116">
        <v>-5.6495051985469118</v>
      </c>
    </row>
    <row r="28" spans="1:10" s="110" customFormat="1" ht="13.5" customHeight="1" x14ac:dyDescent="0.2">
      <c r="A28" s="120"/>
      <c r="B28" s="119" t="s">
        <v>107</v>
      </c>
      <c r="C28" s="113">
        <v>62.298528381219342</v>
      </c>
      <c r="D28" s="115">
        <v>12446</v>
      </c>
      <c r="E28" s="114">
        <v>13079</v>
      </c>
      <c r="F28" s="114">
        <v>13145</v>
      </c>
      <c r="G28" s="114">
        <v>13405</v>
      </c>
      <c r="H28" s="140">
        <v>13363</v>
      </c>
      <c r="I28" s="115">
        <v>-917</v>
      </c>
      <c r="J28" s="116">
        <v>-6.8622315348349918</v>
      </c>
    </row>
    <row r="29" spans="1:10" s="110" customFormat="1" ht="13.5" customHeight="1" x14ac:dyDescent="0.2">
      <c r="A29" s="118" t="s">
        <v>105</v>
      </c>
      <c r="B29" s="121" t="s">
        <v>108</v>
      </c>
      <c r="C29" s="113">
        <v>17.614375813394734</v>
      </c>
      <c r="D29" s="115">
        <v>3519</v>
      </c>
      <c r="E29" s="114">
        <v>3750</v>
      </c>
      <c r="F29" s="114">
        <v>3774</v>
      </c>
      <c r="G29" s="114">
        <v>3927</v>
      </c>
      <c r="H29" s="140">
        <v>3897</v>
      </c>
      <c r="I29" s="115">
        <v>-378</v>
      </c>
      <c r="J29" s="116">
        <v>-9.699769053117782</v>
      </c>
    </row>
    <row r="30" spans="1:10" s="110" customFormat="1" ht="13.5" customHeight="1" x14ac:dyDescent="0.2">
      <c r="A30" s="118"/>
      <c r="B30" s="121" t="s">
        <v>109</v>
      </c>
      <c r="C30" s="113">
        <v>46.350986084693162</v>
      </c>
      <c r="D30" s="115">
        <v>9260</v>
      </c>
      <c r="E30" s="114">
        <v>9754</v>
      </c>
      <c r="F30" s="114">
        <v>9896</v>
      </c>
      <c r="G30" s="114">
        <v>10107</v>
      </c>
      <c r="H30" s="140">
        <v>10058</v>
      </c>
      <c r="I30" s="115">
        <v>-798</v>
      </c>
      <c r="J30" s="116">
        <v>-7.9339828991847288</v>
      </c>
    </row>
    <row r="31" spans="1:10" s="110" customFormat="1" ht="13.5" customHeight="1" x14ac:dyDescent="0.2">
      <c r="A31" s="118"/>
      <c r="B31" s="121" t="s">
        <v>110</v>
      </c>
      <c r="C31" s="113">
        <v>19.166082690960057</v>
      </c>
      <c r="D31" s="115">
        <v>3829</v>
      </c>
      <c r="E31" s="114">
        <v>3953</v>
      </c>
      <c r="F31" s="114">
        <v>3991</v>
      </c>
      <c r="G31" s="114">
        <v>4023</v>
      </c>
      <c r="H31" s="140">
        <v>4028</v>
      </c>
      <c r="I31" s="115">
        <v>-199</v>
      </c>
      <c r="J31" s="116">
        <v>-4.9404170804369416</v>
      </c>
    </row>
    <row r="32" spans="1:10" s="110" customFormat="1" ht="13.5" customHeight="1" x14ac:dyDescent="0.2">
      <c r="A32" s="120"/>
      <c r="B32" s="121" t="s">
        <v>111</v>
      </c>
      <c r="C32" s="113">
        <v>16.868555410952048</v>
      </c>
      <c r="D32" s="115">
        <v>3370</v>
      </c>
      <c r="E32" s="114">
        <v>3426</v>
      </c>
      <c r="F32" s="114">
        <v>3383</v>
      </c>
      <c r="G32" s="114">
        <v>3401</v>
      </c>
      <c r="H32" s="140">
        <v>3363</v>
      </c>
      <c r="I32" s="115">
        <v>7</v>
      </c>
      <c r="J32" s="116">
        <v>0.20814748736247399</v>
      </c>
    </row>
    <row r="33" spans="1:10" s="110" customFormat="1" ht="13.5" customHeight="1" x14ac:dyDescent="0.2">
      <c r="A33" s="120"/>
      <c r="B33" s="121" t="s">
        <v>112</v>
      </c>
      <c r="C33" s="113">
        <v>1.6968665532085294</v>
      </c>
      <c r="D33" s="115">
        <v>339</v>
      </c>
      <c r="E33" s="114">
        <v>328</v>
      </c>
      <c r="F33" s="114">
        <v>329</v>
      </c>
      <c r="G33" s="114">
        <v>295</v>
      </c>
      <c r="H33" s="140">
        <v>294</v>
      </c>
      <c r="I33" s="115">
        <v>45</v>
      </c>
      <c r="J33" s="116">
        <v>15.306122448979592</v>
      </c>
    </row>
    <row r="34" spans="1:10" s="110" customFormat="1" ht="13.5" customHeight="1" x14ac:dyDescent="0.2">
      <c r="A34" s="118" t="s">
        <v>113</v>
      </c>
      <c r="B34" s="122" t="s">
        <v>116</v>
      </c>
      <c r="C34" s="113">
        <v>82.69096005606167</v>
      </c>
      <c r="D34" s="115">
        <v>16520</v>
      </c>
      <c r="E34" s="114">
        <v>17217</v>
      </c>
      <c r="F34" s="114">
        <v>17327</v>
      </c>
      <c r="G34" s="114">
        <v>17661</v>
      </c>
      <c r="H34" s="140">
        <v>17588</v>
      </c>
      <c r="I34" s="115">
        <v>-1068</v>
      </c>
      <c r="J34" s="116">
        <v>-6.0723220377530138</v>
      </c>
    </row>
    <row r="35" spans="1:10" s="110" customFormat="1" ht="13.5" customHeight="1" x14ac:dyDescent="0.2">
      <c r="A35" s="118"/>
      <c r="B35" s="119" t="s">
        <v>117</v>
      </c>
      <c r="C35" s="113">
        <v>17.138852738011813</v>
      </c>
      <c r="D35" s="115">
        <v>3424</v>
      </c>
      <c r="E35" s="114">
        <v>3629</v>
      </c>
      <c r="F35" s="114">
        <v>3685</v>
      </c>
      <c r="G35" s="114">
        <v>3765</v>
      </c>
      <c r="H35" s="140">
        <v>3727</v>
      </c>
      <c r="I35" s="115">
        <v>-303</v>
      </c>
      <c r="J35" s="116">
        <v>-8.1298631607190774</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12218</v>
      </c>
      <c r="E37" s="114">
        <v>12685</v>
      </c>
      <c r="F37" s="114">
        <v>12706</v>
      </c>
      <c r="G37" s="114">
        <v>13187</v>
      </c>
      <c r="H37" s="140">
        <v>13075</v>
      </c>
      <c r="I37" s="115">
        <v>-857</v>
      </c>
      <c r="J37" s="116">
        <v>-6.5544933078393885</v>
      </c>
    </row>
    <row r="38" spans="1:10" s="110" customFormat="1" ht="13.5" customHeight="1" x14ac:dyDescent="0.2">
      <c r="A38" s="118" t="s">
        <v>105</v>
      </c>
      <c r="B38" s="119" t="s">
        <v>106</v>
      </c>
      <c r="C38" s="113">
        <v>35.5131772794238</v>
      </c>
      <c r="D38" s="115">
        <v>4339</v>
      </c>
      <c r="E38" s="114">
        <v>4399</v>
      </c>
      <c r="F38" s="114">
        <v>4433</v>
      </c>
      <c r="G38" s="114">
        <v>4617</v>
      </c>
      <c r="H38" s="140">
        <v>4564</v>
      </c>
      <c r="I38" s="115">
        <v>-225</v>
      </c>
      <c r="J38" s="116">
        <v>-4.9298860648553902</v>
      </c>
    </row>
    <row r="39" spans="1:10" s="110" customFormat="1" ht="13.5" customHeight="1" x14ac:dyDescent="0.2">
      <c r="A39" s="120"/>
      <c r="B39" s="119" t="s">
        <v>107</v>
      </c>
      <c r="C39" s="113">
        <v>64.4868227205762</v>
      </c>
      <c r="D39" s="115">
        <v>7879</v>
      </c>
      <c r="E39" s="114">
        <v>8286</v>
      </c>
      <c r="F39" s="114">
        <v>8273</v>
      </c>
      <c r="G39" s="114">
        <v>8570</v>
      </c>
      <c r="H39" s="140">
        <v>8511</v>
      </c>
      <c r="I39" s="115">
        <v>-632</v>
      </c>
      <c r="J39" s="116">
        <v>-7.4256844084126428</v>
      </c>
    </row>
    <row r="40" spans="1:10" s="110" customFormat="1" ht="13.5" customHeight="1" x14ac:dyDescent="0.2">
      <c r="A40" s="118" t="s">
        <v>105</v>
      </c>
      <c r="B40" s="121" t="s">
        <v>108</v>
      </c>
      <c r="C40" s="113">
        <v>20.297921100016371</v>
      </c>
      <c r="D40" s="115">
        <v>2480</v>
      </c>
      <c r="E40" s="114">
        <v>2587</v>
      </c>
      <c r="F40" s="114">
        <v>2565</v>
      </c>
      <c r="G40" s="114">
        <v>2828</v>
      </c>
      <c r="H40" s="140">
        <v>2713</v>
      </c>
      <c r="I40" s="115">
        <v>-233</v>
      </c>
      <c r="J40" s="116">
        <v>-8.5882786583118325</v>
      </c>
    </row>
    <row r="41" spans="1:10" s="110" customFormat="1" ht="13.5" customHeight="1" x14ac:dyDescent="0.2">
      <c r="A41" s="118"/>
      <c r="B41" s="121" t="s">
        <v>109</v>
      </c>
      <c r="C41" s="113">
        <v>33.98264855131773</v>
      </c>
      <c r="D41" s="115">
        <v>4152</v>
      </c>
      <c r="E41" s="114">
        <v>4374</v>
      </c>
      <c r="F41" s="114">
        <v>4434</v>
      </c>
      <c r="G41" s="114">
        <v>4591</v>
      </c>
      <c r="H41" s="140">
        <v>4614</v>
      </c>
      <c r="I41" s="115">
        <v>-462</v>
      </c>
      <c r="J41" s="116">
        <v>-10.01300390117035</v>
      </c>
    </row>
    <row r="42" spans="1:10" s="110" customFormat="1" ht="13.5" customHeight="1" x14ac:dyDescent="0.2">
      <c r="A42" s="118"/>
      <c r="B42" s="121" t="s">
        <v>110</v>
      </c>
      <c r="C42" s="113">
        <v>18.955639220821737</v>
      </c>
      <c r="D42" s="115">
        <v>2316</v>
      </c>
      <c r="E42" s="114">
        <v>2406</v>
      </c>
      <c r="F42" s="114">
        <v>2427</v>
      </c>
      <c r="G42" s="114">
        <v>2470</v>
      </c>
      <c r="H42" s="140">
        <v>2492</v>
      </c>
      <c r="I42" s="115">
        <v>-176</v>
      </c>
      <c r="J42" s="116">
        <v>-7.0626003210272872</v>
      </c>
    </row>
    <row r="43" spans="1:10" s="110" customFormat="1" ht="13.5" customHeight="1" x14ac:dyDescent="0.2">
      <c r="A43" s="120"/>
      <c r="B43" s="121" t="s">
        <v>111</v>
      </c>
      <c r="C43" s="113">
        <v>26.763791127844165</v>
      </c>
      <c r="D43" s="115">
        <v>3270</v>
      </c>
      <c r="E43" s="114">
        <v>3318</v>
      </c>
      <c r="F43" s="114">
        <v>3280</v>
      </c>
      <c r="G43" s="114">
        <v>3298</v>
      </c>
      <c r="H43" s="140">
        <v>3256</v>
      </c>
      <c r="I43" s="115">
        <v>14</v>
      </c>
      <c r="J43" s="116">
        <v>0.42997542997542998</v>
      </c>
    </row>
    <row r="44" spans="1:10" s="110" customFormat="1" ht="13.5" customHeight="1" x14ac:dyDescent="0.2">
      <c r="A44" s="120"/>
      <c r="B44" s="121" t="s">
        <v>112</v>
      </c>
      <c r="C44" s="113">
        <v>2.5699787199214272</v>
      </c>
      <c r="D44" s="115">
        <v>314</v>
      </c>
      <c r="E44" s="114">
        <v>297</v>
      </c>
      <c r="F44" s="114">
        <v>297</v>
      </c>
      <c r="G44" s="114">
        <v>262</v>
      </c>
      <c r="H44" s="140">
        <v>260</v>
      </c>
      <c r="I44" s="115">
        <v>54</v>
      </c>
      <c r="J44" s="116">
        <v>20.76923076923077</v>
      </c>
    </row>
    <row r="45" spans="1:10" s="110" customFormat="1" ht="13.5" customHeight="1" x14ac:dyDescent="0.2">
      <c r="A45" s="118" t="s">
        <v>113</v>
      </c>
      <c r="B45" s="122" t="s">
        <v>116</v>
      </c>
      <c r="C45" s="113">
        <v>83.696185955148138</v>
      </c>
      <c r="D45" s="115">
        <v>10226</v>
      </c>
      <c r="E45" s="114">
        <v>10577</v>
      </c>
      <c r="F45" s="114">
        <v>10569</v>
      </c>
      <c r="G45" s="114">
        <v>10940</v>
      </c>
      <c r="H45" s="140">
        <v>10841</v>
      </c>
      <c r="I45" s="115">
        <v>-615</v>
      </c>
      <c r="J45" s="116">
        <v>-5.6729084032838299</v>
      </c>
    </row>
    <row r="46" spans="1:10" s="110" customFormat="1" ht="13.5" customHeight="1" x14ac:dyDescent="0.2">
      <c r="A46" s="118"/>
      <c r="B46" s="119" t="s">
        <v>117</v>
      </c>
      <c r="C46" s="113">
        <v>16.033720739891962</v>
      </c>
      <c r="D46" s="115">
        <v>1959</v>
      </c>
      <c r="E46" s="114">
        <v>2072</v>
      </c>
      <c r="F46" s="114">
        <v>2106</v>
      </c>
      <c r="G46" s="114">
        <v>2217</v>
      </c>
      <c r="H46" s="140">
        <v>2205</v>
      </c>
      <c r="I46" s="115">
        <v>-246</v>
      </c>
      <c r="J46" s="116">
        <v>-11.156462585034014</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7760</v>
      </c>
      <c r="E48" s="114">
        <v>8198</v>
      </c>
      <c r="F48" s="114">
        <v>8338</v>
      </c>
      <c r="G48" s="114">
        <v>8271</v>
      </c>
      <c r="H48" s="140">
        <v>8271</v>
      </c>
      <c r="I48" s="115">
        <v>-511</v>
      </c>
      <c r="J48" s="116">
        <v>-6.1782130334905094</v>
      </c>
    </row>
    <row r="49" spans="1:12" s="110" customFormat="1" ht="13.5" customHeight="1" x14ac:dyDescent="0.2">
      <c r="A49" s="118" t="s">
        <v>105</v>
      </c>
      <c r="B49" s="119" t="s">
        <v>106</v>
      </c>
      <c r="C49" s="113">
        <v>41.146907216494846</v>
      </c>
      <c r="D49" s="115">
        <v>3193</v>
      </c>
      <c r="E49" s="114">
        <v>3405</v>
      </c>
      <c r="F49" s="114">
        <v>3466</v>
      </c>
      <c r="G49" s="114">
        <v>3436</v>
      </c>
      <c r="H49" s="140">
        <v>3419</v>
      </c>
      <c r="I49" s="115">
        <v>-226</v>
      </c>
      <c r="J49" s="116">
        <v>-6.6101199181047088</v>
      </c>
    </row>
    <row r="50" spans="1:12" s="110" customFormat="1" ht="13.5" customHeight="1" x14ac:dyDescent="0.2">
      <c r="A50" s="120"/>
      <c r="B50" s="119" t="s">
        <v>107</v>
      </c>
      <c r="C50" s="113">
        <v>58.853092783505154</v>
      </c>
      <c r="D50" s="115">
        <v>4567</v>
      </c>
      <c r="E50" s="114">
        <v>4793</v>
      </c>
      <c r="F50" s="114">
        <v>4872</v>
      </c>
      <c r="G50" s="114">
        <v>4835</v>
      </c>
      <c r="H50" s="140">
        <v>4852</v>
      </c>
      <c r="I50" s="115">
        <v>-285</v>
      </c>
      <c r="J50" s="116">
        <v>-5.8738664468260513</v>
      </c>
    </row>
    <row r="51" spans="1:12" s="110" customFormat="1" ht="13.5" customHeight="1" x14ac:dyDescent="0.2">
      <c r="A51" s="118" t="s">
        <v>105</v>
      </c>
      <c r="B51" s="121" t="s">
        <v>108</v>
      </c>
      <c r="C51" s="113">
        <v>13.389175257731958</v>
      </c>
      <c r="D51" s="115">
        <v>1039</v>
      </c>
      <c r="E51" s="114">
        <v>1163</v>
      </c>
      <c r="F51" s="114">
        <v>1209</v>
      </c>
      <c r="G51" s="114">
        <v>1099</v>
      </c>
      <c r="H51" s="140">
        <v>1184</v>
      </c>
      <c r="I51" s="115">
        <v>-145</v>
      </c>
      <c r="J51" s="116">
        <v>-12.246621621621621</v>
      </c>
    </row>
    <row r="52" spans="1:12" s="110" customFormat="1" ht="13.5" customHeight="1" x14ac:dyDescent="0.2">
      <c r="A52" s="118"/>
      <c r="B52" s="121" t="s">
        <v>109</v>
      </c>
      <c r="C52" s="113">
        <v>65.824742268041234</v>
      </c>
      <c r="D52" s="115">
        <v>5108</v>
      </c>
      <c r="E52" s="114">
        <v>5380</v>
      </c>
      <c r="F52" s="114">
        <v>5462</v>
      </c>
      <c r="G52" s="114">
        <v>5516</v>
      </c>
      <c r="H52" s="140">
        <v>5444</v>
      </c>
      <c r="I52" s="115">
        <v>-336</v>
      </c>
      <c r="J52" s="116">
        <v>-6.1719324026451137</v>
      </c>
    </row>
    <row r="53" spans="1:12" s="110" customFormat="1" ht="13.5" customHeight="1" x14ac:dyDescent="0.2">
      <c r="A53" s="118"/>
      <c r="B53" s="121" t="s">
        <v>110</v>
      </c>
      <c r="C53" s="113">
        <v>19.49742268041237</v>
      </c>
      <c r="D53" s="115">
        <v>1513</v>
      </c>
      <c r="E53" s="114">
        <v>1547</v>
      </c>
      <c r="F53" s="114">
        <v>1564</v>
      </c>
      <c r="G53" s="114">
        <v>1553</v>
      </c>
      <c r="H53" s="140">
        <v>1536</v>
      </c>
      <c r="I53" s="115">
        <v>-23</v>
      </c>
      <c r="J53" s="116">
        <v>-1.4973958333333333</v>
      </c>
    </row>
    <row r="54" spans="1:12" s="110" customFormat="1" ht="13.5" customHeight="1" x14ac:dyDescent="0.2">
      <c r="A54" s="120"/>
      <c r="B54" s="121" t="s">
        <v>111</v>
      </c>
      <c r="C54" s="113">
        <v>1.2886597938144331</v>
      </c>
      <c r="D54" s="115">
        <v>100</v>
      </c>
      <c r="E54" s="114">
        <v>108</v>
      </c>
      <c r="F54" s="114">
        <v>103</v>
      </c>
      <c r="G54" s="114">
        <v>103</v>
      </c>
      <c r="H54" s="140">
        <v>107</v>
      </c>
      <c r="I54" s="115">
        <v>-7</v>
      </c>
      <c r="J54" s="116">
        <v>-6.5420560747663554</v>
      </c>
    </row>
    <row r="55" spans="1:12" s="110" customFormat="1" ht="13.5" customHeight="1" x14ac:dyDescent="0.2">
      <c r="A55" s="120"/>
      <c r="B55" s="121" t="s">
        <v>112</v>
      </c>
      <c r="C55" s="113">
        <v>0.32216494845360827</v>
      </c>
      <c r="D55" s="115">
        <v>25</v>
      </c>
      <c r="E55" s="114">
        <v>31</v>
      </c>
      <c r="F55" s="114">
        <v>32</v>
      </c>
      <c r="G55" s="114">
        <v>33</v>
      </c>
      <c r="H55" s="140">
        <v>34</v>
      </c>
      <c r="I55" s="115">
        <v>-9</v>
      </c>
      <c r="J55" s="116">
        <v>-26.470588235294116</v>
      </c>
    </row>
    <row r="56" spans="1:12" s="110" customFormat="1" ht="13.5" customHeight="1" x14ac:dyDescent="0.2">
      <c r="A56" s="118" t="s">
        <v>113</v>
      </c>
      <c r="B56" s="122" t="s">
        <v>116</v>
      </c>
      <c r="C56" s="113">
        <v>81.108247422680407</v>
      </c>
      <c r="D56" s="115">
        <v>6294</v>
      </c>
      <c r="E56" s="114">
        <v>6640</v>
      </c>
      <c r="F56" s="114">
        <v>6758</v>
      </c>
      <c r="G56" s="114">
        <v>6721</v>
      </c>
      <c r="H56" s="140">
        <v>6747</v>
      </c>
      <c r="I56" s="115">
        <v>-453</v>
      </c>
      <c r="J56" s="116">
        <v>-6.7140951534015114</v>
      </c>
    </row>
    <row r="57" spans="1:12" s="110" customFormat="1" ht="13.5" customHeight="1" x14ac:dyDescent="0.2">
      <c r="A57" s="142"/>
      <c r="B57" s="124" t="s">
        <v>117</v>
      </c>
      <c r="C57" s="125">
        <v>18.878865979381445</v>
      </c>
      <c r="D57" s="143">
        <v>1465</v>
      </c>
      <c r="E57" s="144">
        <v>1557</v>
      </c>
      <c r="F57" s="144">
        <v>1579</v>
      </c>
      <c r="G57" s="144">
        <v>1548</v>
      </c>
      <c r="H57" s="145">
        <v>1522</v>
      </c>
      <c r="I57" s="143">
        <v>-57</v>
      </c>
      <c r="J57" s="146">
        <v>-3.7450722733245727</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80001</v>
      </c>
      <c r="E12" s="236">
        <v>80548</v>
      </c>
      <c r="F12" s="114">
        <v>80986</v>
      </c>
      <c r="G12" s="114">
        <v>80062</v>
      </c>
      <c r="H12" s="140">
        <v>80194</v>
      </c>
      <c r="I12" s="115">
        <v>-193</v>
      </c>
      <c r="J12" s="116">
        <v>-0.24066638401875451</v>
      </c>
    </row>
    <row r="13" spans="1:15" s="110" customFormat="1" ht="12" customHeight="1" x14ac:dyDescent="0.2">
      <c r="A13" s="118" t="s">
        <v>105</v>
      </c>
      <c r="B13" s="119" t="s">
        <v>106</v>
      </c>
      <c r="C13" s="113">
        <v>51.004362445469432</v>
      </c>
      <c r="D13" s="115">
        <v>40804</v>
      </c>
      <c r="E13" s="114">
        <v>41175</v>
      </c>
      <c r="F13" s="114">
        <v>41546</v>
      </c>
      <c r="G13" s="114">
        <v>41162</v>
      </c>
      <c r="H13" s="140">
        <v>41226</v>
      </c>
      <c r="I13" s="115">
        <v>-422</v>
      </c>
      <c r="J13" s="116">
        <v>-1.0236258671712026</v>
      </c>
    </row>
    <row r="14" spans="1:15" s="110" customFormat="1" ht="12" customHeight="1" x14ac:dyDescent="0.2">
      <c r="A14" s="118"/>
      <c r="B14" s="119" t="s">
        <v>107</v>
      </c>
      <c r="C14" s="113">
        <v>48.995637554530568</v>
      </c>
      <c r="D14" s="115">
        <v>39197</v>
      </c>
      <c r="E14" s="114">
        <v>39373</v>
      </c>
      <c r="F14" s="114">
        <v>39440</v>
      </c>
      <c r="G14" s="114">
        <v>38900</v>
      </c>
      <c r="H14" s="140">
        <v>38968</v>
      </c>
      <c r="I14" s="115">
        <v>229</v>
      </c>
      <c r="J14" s="116">
        <v>0.58766167111476086</v>
      </c>
    </row>
    <row r="15" spans="1:15" s="110" customFormat="1" ht="12" customHeight="1" x14ac:dyDescent="0.2">
      <c r="A15" s="118" t="s">
        <v>105</v>
      </c>
      <c r="B15" s="121" t="s">
        <v>108</v>
      </c>
      <c r="C15" s="113">
        <v>12.169847876901539</v>
      </c>
      <c r="D15" s="115">
        <v>9736</v>
      </c>
      <c r="E15" s="114">
        <v>10176</v>
      </c>
      <c r="F15" s="114">
        <v>10490</v>
      </c>
      <c r="G15" s="114">
        <v>9774</v>
      </c>
      <c r="H15" s="140">
        <v>10097</v>
      </c>
      <c r="I15" s="115">
        <v>-361</v>
      </c>
      <c r="J15" s="116">
        <v>-3.5753194018025156</v>
      </c>
    </row>
    <row r="16" spans="1:15" s="110" customFormat="1" ht="12" customHeight="1" x14ac:dyDescent="0.2">
      <c r="A16" s="118"/>
      <c r="B16" s="121" t="s">
        <v>109</v>
      </c>
      <c r="C16" s="113">
        <v>65.169185385182686</v>
      </c>
      <c r="D16" s="115">
        <v>52136</v>
      </c>
      <c r="E16" s="114">
        <v>52351</v>
      </c>
      <c r="F16" s="114">
        <v>52689</v>
      </c>
      <c r="G16" s="114">
        <v>52698</v>
      </c>
      <c r="H16" s="140">
        <v>52693</v>
      </c>
      <c r="I16" s="115">
        <v>-557</v>
      </c>
      <c r="J16" s="116">
        <v>-1.0570664035071071</v>
      </c>
    </row>
    <row r="17" spans="1:10" s="110" customFormat="1" ht="12" customHeight="1" x14ac:dyDescent="0.2">
      <c r="A17" s="118"/>
      <c r="B17" s="121" t="s">
        <v>110</v>
      </c>
      <c r="C17" s="113">
        <v>21.343483206459918</v>
      </c>
      <c r="D17" s="115">
        <v>17075</v>
      </c>
      <c r="E17" s="114">
        <v>17003</v>
      </c>
      <c r="F17" s="114">
        <v>16835</v>
      </c>
      <c r="G17" s="114">
        <v>16600</v>
      </c>
      <c r="H17" s="140">
        <v>16442</v>
      </c>
      <c r="I17" s="115">
        <v>633</v>
      </c>
      <c r="J17" s="116">
        <v>3.8498966062522806</v>
      </c>
    </row>
    <row r="18" spans="1:10" s="110" customFormat="1" ht="12" customHeight="1" x14ac:dyDescent="0.2">
      <c r="A18" s="120"/>
      <c r="B18" s="121" t="s">
        <v>111</v>
      </c>
      <c r="C18" s="113">
        <v>1.3174835314558568</v>
      </c>
      <c r="D18" s="115">
        <v>1054</v>
      </c>
      <c r="E18" s="114">
        <v>1018</v>
      </c>
      <c r="F18" s="114">
        <v>972</v>
      </c>
      <c r="G18" s="114">
        <v>990</v>
      </c>
      <c r="H18" s="140">
        <v>962</v>
      </c>
      <c r="I18" s="115">
        <v>92</v>
      </c>
      <c r="J18" s="116">
        <v>9.5634095634095626</v>
      </c>
    </row>
    <row r="19" spans="1:10" s="110" customFormat="1" ht="12" customHeight="1" x14ac:dyDescent="0.2">
      <c r="A19" s="120"/>
      <c r="B19" s="121" t="s">
        <v>112</v>
      </c>
      <c r="C19" s="113">
        <v>0.38124523443456959</v>
      </c>
      <c r="D19" s="115">
        <v>305</v>
      </c>
      <c r="E19" s="114">
        <v>302</v>
      </c>
      <c r="F19" s="114">
        <v>299</v>
      </c>
      <c r="G19" s="114">
        <v>290</v>
      </c>
      <c r="H19" s="140">
        <v>273</v>
      </c>
      <c r="I19" s="115">
        <v>32</v>
      </c>
      <c r="J19" s="116">
        <v>11.721611721611721</v>
      </c>
    </row>
    <row r="20" spans="1:10" s="110" customFormat="1" ht="12" customHeight="1" x14ac:dyDescent="0.2">
      <c r="A20" s="118" t="s">
        <v>113</v>
      </c>
      <c r="B20" s="119" t="s">
        <v>181</v>
      </c>
      <c r="C20" s="113">
        <v>70.441619479756497</v>
      </c>
      <c r="D20" s="115">
        <v>56354</v>
      </c>
      <c r="E20" s="114">
        <v>56950</v>
      </c>
      <c r="F20" s="114">
        <v>57582</v>
      </c>
      <c r="G20" s="114">
        <v>56821</v>
      </c>
      <c r="H20" s="140">
        <v>56979</v>
      </c>
      <c r="I20" s="115">
        <v>-625</v>
      </c>
      <c r="J20" s="116">
        <v>-1.0968953474086944</v>
      </c>
    </row>
    <row r="21" spans="1:10" s="110" customFormat="1" ht="12" customHeight="1" x14ac:dyDescent="0.2">
      <c r="A21" s="118"/>
      <c r="B21" s="119" t="s">
        <v>182</v>
      </c>
      <c r="C21" s="113">
        <v>29.558380520243496</v>
      </c>
      <c r="D21" s="115">
        <v>23647</v>
      </c>
      <c r="E21" s="114">
        <v>23598</v>
      </c>
      <c r="F21" s="114">
        <v>23404</v>
      </c>
      <c r="G21" s="114">
        <v>23241</v>
      </c>
      <c r="H21" s="140">
        <v>23215</v>
      </c>
      <c r="I21" s="115">
        <v>432</v>
      </c>
      <c r="J21" s="116">
        <v>1.8608658195132457</v>
      </c>
    </row>
    <row r="22" spans="1:10" s="110" customFormat="1" ht="12" customHeight="1" x14ac:dyDescent="0.2">
      <c r="A22" s="118" t="s">
        <v>113</v>
      </c>
      <c r="B22" s="119" t="s">
        <v>116</v>
      </c>
      <c r="C22" s="113">
        <v>82.68271646604417</v>
      </c>
      <c r="D22" s="115">
        <v>66147</v>
      </c>
      <c r="E22" s="114">
        <v>66719</v>
      </c>
      <c r="F22" s="114">
        <v>67025</v>
      </c>
      <c r="G22" s="114">
        <v>66335</v>
      </c>
      <c r="H22" s="140">
        <v>66650</v>
      </c>
      <c r="I22" s="115">
        <v>-503</v>
      </c>
      <c r="J22" s="116">
        <v>-0.75468867216804203</v>
      </c>
    </row>
    <row r="23" spans="1:10" s="110" customFormat="1" ht="12" customHeight="1" x14ac:dyDescent="0.2">
      <c r="A23" s="118"/>
      <c r="B23" s="119" t="s">
        <v>117</v>
      </c>
      <c r="C23" s="113">
        <v>17.283533955825551</v>
      </c>
      <c r="D23" s="115">
        <v>13827</v>
      </c>
      <c r="E23" s="114">
        <v>13800</v>
      </c>
      <c r="F23" s="114">
        <v>13932</v>
      </c>
      <c r="G23" s="114">
        <v>13696</v>
      </c>
      <c r="H23" s="140">
        <v>13512</v>
      </c>
      <c r="I23" s="115">
        <v>315</v>
      </c>
      <c r="J23" s="116">
        <v>2.3312611012433391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4771610</v>
      </c>
      <c r="E25" s="236">
        <v>4787170</v>
      </c>
      <c r="F25" s="236">
        <v>4810078</v>
      </c>
      <c r="G25" s="236">
        <v>4748861</v>
      </c>
      <c r="H25" s="241">
        <v>4734763</v>
      </c>
      <c r="I25" s="235">
        <v>36847</v>
      </c>
      <c r="J25" s="116">
        <v>0.77822269034374059</v>
      </c>
    </row>
    <row r="26" spans="1:10" s="110" customFormat="1" ht="12" customHeight="1" x14ac:dyDescent="0.2">
      <c r="A26" s="118" t="s">
        <v>105</v>
      </c>
      <c r="B26" s="119" t="s">
        <v>106</v>
      </c>
      <c r="C26" s="113">
        <v>54.755438939896599</v>
      </c>
      <c r="D26" s="115">
        <v>2612716</v>
      </c>
      <c r="E26" s="114">
        <v>2621461</v>
      </c>
      <c r="F26" s="114">
        <v>2643471</v>
      </c>
      <c r="G26" s="114">
        <v>2610263</v>
      </c>
      <c r="H26" s="140">
        <v>2600148</v>
      </c>
      <c r="I26" s="115">
        <v>12568</v>
      </c>
      <c r="J26" s="116">
        <v>0.48335710121116182</v>
      </c>
    </row>
    <row r="27" spans="1:10" s="110" customFormat="1" ht="12" customHeight="1" x14ac:dyDescent="0.2">
      <c r="A27" s="118"/>
      <c r="B27" s="119" t="s">
        <v>107</v>
      </c>
      <c r="C27" s="113">
        <v>45.244561060103401</v>
      </c>
      <c r="D27" s="115">
        <v>2158894</v>
      </c>
      <c r="E27" s="114">
        <v>2165709</v>
      </c>
      <c r="F27" s="114">
        <v>2166607</v>
      </c>
      <c r="G27" s="114">
        <v>2138598</v>
      </c>
      <c r="H27" s="140">
        <v>2134615</v>
      </c>
      <c r="I27" s="115">
        <v>24279</v>
      </c>
      <c r="J27" s="116">
        <v>1.1373947995305944</v>
      </c>
    </row>
    <row r="28" spans="1:10" s="110" customFormat="1" ht="12" customHeight="1" x14ac:dyDescent="0.2">
      <c r="A28" s="118" t="s">
        <v>105</v>
      </c>
      <c r="B28" s="121" t="s">
        <v>108</v>
      </c>
      <c r="C28" s="113">
        <v>10.767833079400873</v>
      </c>
      <c r="D28" s="115">
        <v>513799</v>
      </c>
      <c r="E28" s="114">
        <v>532642</v>
      </c>
      <c r="F28" s="114">
        <v>543419</v>
      </c>
      <c r="G28" s="114">
        <v>507934</v>
      </c>
      <c r="H28" s="140">
        <v>518807</v>
      </c>
      <c r="I28" s="115">
        <v>-5008</v>
      </c>
      <c r="J28" s="116">
        <v>-0.96529152459392409</v>
      </c>
    </row>
    <row r="29" spans="1:10" s="110" customFormat="1" ht="12" customHeight="1" x14ac:dyDescent="0.2">
      <c r="A29" s="118"/>
      <c r="B29" s="121" t="s">
        <v>109</v>
      </c>
      <c r="C29" s="113">
        <v>67.805185251938028</v>
      </c>
      <c r="D29" s="115">
        <v>3235399</v>
      </c>
      <c r="E29" s="114">
        <v>3241393</v>
      </c>
      <c r="F29" s="114">
        <v>3261441</v>
      </c>
      <c r="G29" s="114">
        <v>3252239</v>
      </c>
      <c r="H29" s="140">
        <v>3244515</v>
      </c>
      <c r="I29" s="115">
        <v>-9116</v>
      </c>
      <c r="J29" s="116">
        <v>-0.28096649268072421</v>
      </c>
    </row>
    <row r="30" spans="1:10" s="110" customFormat="1" ht="12" customHeight="1" x14ac:dyDescent="0.2">
      <c r="A30" s="118"/>
      <c r="B30" s="121" t="s">
        <v>110</v>
      </c>
      <c r="C30" s="113">
        <v>20.216803133533546</v>
      </c>
      <c r="D30" s="115">
        <v>964667</v>
      </c>
      <c r="E30" s="114">
        <v>955722</v>
      </c>
      <c r="F30" s="114">
        <v>948849</v>
      </c>
      <c r="G30" s="114">
        <v>934240</v>
      </c>
      <c r="H30" s="140">
        <v>919289</v>
      </c>
      <c r="I30" s="115">
        <v>45378</v>
      </c>
      <c r="J30" s="116">
        <v>4.9362061332181719</v>
      </c>
    </row>
    <row r="31" spans="1:10" s="110" customFormat="1" ht="12" customHeight="1" x14ac:dyDescent="0.2">
      <c r="A31" s="120"/>
      <c r="B31" s="121" t="s">
        <v>111</v>
      </c>
      <c r="C31" s="113">
        <v>1.2101575778406031</v>
      </c>
      <c r="D31" s="115">
        <v>57744</v>
      </c>
      <c r="E31" s="114">
        <v>57413</v>
      </c>
      <c r="F31" s="114">
        <v>56369</v>
      </c>
      <c r="G31" s="114">
        <v>54448</v>
      </c>
      <c r="H31" s="140">
        <v>52152</v>
      </c>
      <c r="I31" s="115">
        <v>5592</v>
      </c>
      <c r="J31" s="116">
        <v>10.722503451449608</v>
      </c>
    </row>
    <row r="32" spans="1:10" s="110" customFormat="1" ht="12" customHeight="1" x14ac:dyDescent="0.2">
      <c r="A32" s="120"/>
      <c r="B32" s="121" t="s">
        <v>112</v>
      </c>
      <c r="C32" s="113">
        <v>0.35811811946072708</v>
      </c>
      <c r="D32" s="115">
        <v>17088</v>
      </c>
      <c r="E32" s="114">
        <v>16365</v>
      </c>
      <c r="F32" s="114">
        <v>16815</v>
      </c>
      <c r="G32" s="114">
        <v>14565</v>
      </c>
      <c r="H32" s="140">
        <v>13630</v>
      </c>
      <c r="I32" s="115">
        <v>3458</v>
      </c>
      <c r="J32" s="116">
        <v>25.370506236243582</v>
      </c>
    </row>
    <row r="33" spans="1:10" s="110" customFormat="1" ht="12" customHeight="1" x14ac:dyDescent="0.2">
      <c r="A33" s="118" t="s">
        <v>113</v>
      </c>
      <c r="B33" s="119" t="s">
        <v>181</v>
      </c>
      <c r="C33" s="113">
        <v>73.582878734850496</v>
      </c>
      <c r="D33" s="115">
        <v>3511088</v>
      </c>
      <c r="E33" s="114">
        <v>3527016</v>
      </c>
      <c r="F33" s="114">
        <v>3559535</v>
      </c>
      <c r="G33" s="114">
        <v>3510080</v>
      </c>
      <c r="H33" s="140">
        <v>3507450</v>
      </c>
      <c r="I33" s="115">
        <v>3638</v>
      </c>
      <c r="J33" s="116">
        <v>0.10372207729261999</v>
      </c>
    </row>
    <row r="34" spans="1:10" s="110" customFormat="1" ht="12" customHeight="1" x14ac:dyDescent="0.2">
      <c r="A34" s="118"/>
      <c r="B34" s="119" t="s">
        <v>182</v>
      </c>
      <c r="C34" s="113">
        <v>26.4171212651495</v>
      </c>
      <c r="D34" s="115">
        <v>1260522</v>
      </c>
      <c r="E34" s="114">
        <v>1260154</v>
      </c>
      <c r="F34" s="114">
        <v>1250543</v>
      </c>
      <c r="G34" s="114">
        <v>1238781</v>
      </c>
      <c r="H34" s="140">
        <v>1227313</v>
      </c>
      <c r="I34" s="115">
        <v>33209</v>
      </c>
      <c r="J34" s="116">
        <v>2.7058297272170995</v>
      </c>
    </row>
    <row r="35" spans="1:10" s="110" customFormat="1" ht="12" customHeight="1" x14ac:dyDescent="0.2">
      <c r="A35" s="118" t="s">
        <v>113</v>
      </c>
      <c r="B35" s="119" t="s">
        <v>116</v>
      </c>
      <c r="C35" s="113">
        <v>83.061461435448408</v>
      </c>
      <c r="D35" s="115">
        <v>3963369</v>
      </c>
      <c r="E35" s="114">
        <v>3986837</v>
      </c>
      <c r="F35" s="114">
        <v>4000508</v>
      </c>
      <c r="G35" s="114">
        <v>3955209</v>
      </c>
      <c r="H35" s="140">
        <v>3956907</v>
      </c>
      <c r="I35" s="115">
        <v>6462</v>
      </c>
      <c r="J35" s="116">
        <v>0.16330937269943419</v>
      </c>
    </row>
    <row r="36" spans="1:10" s="110" customFormat="1" ht="12" customHeight="1" x14ac:dyDescent="0.2">
      <c r="A36" s="118"/>
      <c r="B36" s="119" t="s">
        <v>117</v>
      </c>
      <c r="C36" s="113">
        <v>16.902533945565544</v>
      </c>
      <c r="D36" s="115">
        <v>806523</v>
      </c>
      <c r="E36" s="114">
        <v>798717</v>
      </c>
      <c r="F36" s="114">
        <v>807980</v>
      </c>
      <c r="G36" s="114">
        <v>791952</v>
      </c>
      <c r="H36" s="140">
        <v>776167</v>
      </c>
      <c r="I36" s="115">
        <v>30356</v>
      </c>
      <c r="J36" s="116">
        <v>3.911013995699379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77703</v>
      </c>
      <c r="E64" s="236">
        <v>78177</v>
      </c>
      <c r="F64" s="236">
        <v>78550</v>
      </c>
      <c r="G64" s="236">
        <v>77456</v>
      </c>
      <c r="H64" s="140">
        <v>77581</v>
      </c>
      <c r="I64" s="115">
        <v>122</v>
      </c>
      <c r="J64" s="116">
        <v>0.15725499800208814</v>
      </c>
    </row>
    <row r="65" spans="1:12" s="110" customFormat="1" ht="12" customHeight="1" x14ac:dyDescent="0.2">
      <c r="A65" s="118" t="s">
        <v>105</v>
      </c>
      <c r="B65" s="119" t="s">
        <v>106</v>
      </c>
      <c r="C65" s="113">
        <v>50.663423548640338</v>
      </c>
      <c r="D65" s="235">
        <v>39367</v>
      </c>
      <c r="E65" s="236">
        <v>39675</v>
      </c>
      <c r="F65" s="236">
        <v>40003</v>
      </c>
      <c r="G65" s="236">
        <v>39501</v>
      </c>
      <c r="H65" s="140">
        <v>39591</v>
      </c>
      <c r="I65" s="115">
        <v>-224</v>
      </c>
      <c r="J65" s="116">
        <v>-0.5657851531913819</v>
      </c>
    </row>
    <row r="66" spans="1:12" s="110" customFormat="1" ht="12" customHeight="1" x14ac:dyDescent="0.2">
      <c r="A66" s="118"/>
      <c r="B66" s="119" t="s">
        <v>107</v>
      </c>
      <c r="C66" s="113">
        <v>49.336576451359662</v>
      </c>
      <c r="D66" s="235">
        <v>38336</v>
      </c>
      <c r="E66" s="236">
        <v>38502</v>
      </c>
      <c r="F66" s="236">
        <v>38547</v>
      </c>
      <c r="G66" s="236">
        <v>37955</v>
      </c>
      <c r="H66" s="140">
        <v>37990</v>
      </c>
      <c r="I66" s="115">
        <v>346</v>
      </c>
      <c r="J66" s="116">
        <v>0.91076599105027634</v>
      </c>
    </row>
    <row r="67" spans="1:12" s="110" customFormat="1" ht="12" customHeight="1" x14ac:dyDescent="0.2">
      <c r="A67" s="118" t="s">
        <v>105</v>
      </c>
      <c r="B67" s="121" t="s">
        <v>108</v>
      </c>
      <c r="C67" s="113">
        <v>12.730525204947043</v>
      </c>
      <c r="D67" s="235">
        <v>9892</v>
      </c>
      <c r="E67" s="236">
        <v>10350</v>
      </c>
      <c r="F67" s="236">
        <v>10655</v>
      </c>
      <c r="G67" s="236">
        <v>9905</v>
      </c>
      <c r="H67" s="140">
        <v>10220</v>
      </c>
      <c r="I67" s="115">
        <v>-328</v>
      </c>
      <c r="J67" s="116">
        <v>-3.2093933463796476</v>
      </c>
    </row>
    <row r="68" spans="1:12" s="110" customFormat="1" ht="12" customHeight="1" x14ac:dyDescent="0.2">
      <c r="A68" s="118"/>
      <c r="B68" s="121" t="s">
        <v>109</v>
      </c>
      <c r="C68" s="113">
        <v>64.324414758760923</v>
      </c>
      <c r="D68" s="235">
        <v>49982</v>
      </c>
      <c r="E68" s="236">
        <v>50115</v>
      </c>
      <c r="F68" s="236">
        <v>50343</v>
      </c>
      <c r="G68" s="236">
        <v>50224</v>
      </c>
      <c r="H68" s="140">
        <v>50216</v>
      </c>
      <c r="I68" s="115">
        <v>-234</v>
      </c>
      <c r="J68" s="116">
        <v>-0.46598693643460254</v>
      </c>
    </row>
    <row r="69" spans="1:12" s="110" customFormat="1" ht="12" customHeight="1" x14ac:dyDescent="0.2">
      <c r="A69" s="118"/>
      <c r="B69" s="121" t="s">
        <v>110</v>
      </c>
      <c r="C69" s="113">
        <v>21.570595729894599</v>
      </c>
      <c r="D69" s="235">
        <v>16761</v>
      </c>
      <c r="E69" s="236">
        <v>16681</v>
      </c>
      <c r="F69" s="236">
        <v>16553</v>
      </c>
      <c r="G69" s="236">
        <v>16319</v>
      </c>
      <c r="H69" s="140">
        <v>16157</v>
      </c>
      <c r="I69" s="115">
        <v>604</v>
      </c>
      <c r="J69" s="116">
        <v>3.7383177570093458</v>
      </c>
    </row>
    <row r="70" spans="1:12" s="110" customFormat="1" ht="12" customHeight="1" x14ac:dyDescent="0.2">
      <c r="A70" s="120"/>
      <c r="B70" s="121" t="s">
        <v>111</v>
      </c>
      <c r="C70" s="113">
        <v>1.3744643063974364</v>
      </c>
      <c r="D70" s="235">
        <v>1068</v>
      </c>
      <c r="E70" s="236">
        <v>1031</v>
      </c>
      <c r="F70" s="236">
        <v>999</v>
      </c>
      <c r="G70" s="236">
        <v>1008</v>
      </c>
      <c r="H70" s="140">
        <v>988</v>
      </c>
      <c r="I70" s="115">
        <v>80</v>
      </c>
      <c r="J70" s="116">
        <v>8.097165991902834</v>
      </c>
    </row>
    <row r="71" spans="1:12" s="110" customFormat="1" ht="12" customHeight="1" x14ac:dyDescent="0.2">
      <c r="A71" s="120"/>
      <c r="B71" s="121" t="s">
        <v>112</v>
      </c>
      <c r="C71" s="113">
        <v>0.37450291494536891</v>
      </c>
      <c r="D71" s="235">
        <v>291</v>
      </c>
      <c r="E71" s="236">
        <v>275</v>
      </c>
      <c r="F71" s="236">
        <v>284</v>
      </c>
      <c r="G71" s="236">
        <v>273</v>
      </c>
      <c r="H71" s="140">
        <v>278</v>
      </c>
      <c r="I71" s="115">
        <v>13</v>
      </c>
      <c r="J71" s="116">
        <v>4.6762589928057556</v>
      </c>
    </row>
    <row r="72" spans="1:12" s="110" customFormat="1" ht="12" customHeight="1" x14ac:dyDescent="0.2">
      <c r="A72" s="118" t="s">
        <v>113</v>
      </c>
      <c r="B72" s="119" t="s">
        <v>181</v>
      </c>
      <c r="C72" s="113">
        <v>69.700011582564386</v>
      </c>
      <c r="D72" s="235">
        <v>54159</v>
      </c>
      <c r="E72" s="236">
        <v>54723</v>
      </c>
      <c r="F72" s="236">
        <v>55285</v>
      </c>
      <c r="G72" s="236">
        <v>54439</v>
      </c>
      <c r="H72" s="140">
        <v>54619</v>
      </c>
      <c r="I72" s="115">
        <v>-460</v>
      </c>
      <c r="J72" s="116">
        <v>-0.8421977700067742</v>
      </c>
    </row>
    <row r="73" spans="1:12" s="110" customFormat="1" ht="12" customHeight="1" x14ac:dyDescent="0.2">
      <c r="A73" s="118"/>
      <c r="B73" s="119" t="s">
        <v>182</v>
      </c>
      <c r="C73" s="113">
        <v>30.299988417435621</v>
      </c>
      <c r="D73" s="115">
        <v>23544</v>
      </c>
      <c r="E73" s="114">
        <v>23454</v>
      </c>
      <c r="F73" s="114">
        <v>23265</v>
      </c>
      <c r="G73" s="114">
        <v>23017</v>
      </c>
      <c r="H73" s="140">
        <v>22962</v>
      </c>
      <c r="I73" s="115">
        <v>582</v>
      </c>
      <c r="J73" s="116">
        <v>2.5346224196498564</v>
      </c>
    </row>
    <row r="74" spans="1:12" s="110" customFormat="1" ht="12" customHeight="1" x14ac:dyDescent="0.2">
      <c r="A74" s="118" t="s">
        <v>113</v>
      </c>
      <c r="B74" s="119" t="s">
        <v>116</v>
      </c>
      <c r="C74" s="113">
        <v>82.955613039393583</v>
      </c>
      <c r="D74" s="115">
        <v>64459</v>
      </c>
      <c r="E74" s="114">
        <v>65012</v>
      </c>
      <c r="F74" s="114">
        <v>65318</v>
      </c>
      <c r="G74" s="114">
        <v>64512</v>
      </c>
      <c r="H74" s="140">
        <v>64860</v>
      </c>
      <c r="I74" s="115">
        <v>-401</v>
      </c>
      <c r="J74" s="116">
        <v>-0.61825470243601599</v>
      </c>
    </row>
    <row r="75" spans="1:12" s="110" customFormat="1" ht="12" customHeight="1" x14ac:dyDescent="0.2">
      <c r="A75" s="142"/>
      <c r="B75" s="124" t="s">
        <v>117</v>
      </c>
      <c r="C75" s="125">
        <v>17.009639267467151</v>
      </c>
      <c r="D75" s="143">
        <v>13217</v>
      </c>
      <c r="E75" s="144">
        <v>13139</v>
      </c>
      <c r="F75" s="144">
        <v>13208</v>
      </c>
      <c r="G75" s="144">
        <v>12920</v>
      </c>
      <c r="H75" s="145">
        <v>12696</v>
      </c>
      <c r="I75" s="143">
        <v>521</v>
      </c>
      <c r="J75" s="146">
        <v>4.1036546943919348</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80001</v>
      </c>
      <c r="G11" s="114">
        <v>80548</v>
      </c>
      <c r="H11" s="114">
        <v>80986</v>
      </c>
      <c r="I11" s="114">
        <v>80062</v>
      </c>
      <c r="J11" s="140">
        <v>80194</v>
      </c>
      <c r="K11" s="114">
        <v>-193</v>
      </c>
      <c r="L11" s="116">
        <v>-0.24066638401875451</v>
      </c>
    </row>
    <row r="12" spans="1:17" s="110" customFormat="1" ht="24.95" customHeight="1" x14ac:dyDescent="0.2">
      <c r="A12" s="604" t="s">
        <v>185</v>
      </c>
      <c r="B12" s="605"/>
      <c r="C12" s="605"/>
      <c r="D12" s="606"/>
      <c r="E12" s="113">
        <v>51.004362445469432</v>
      </c>
      <c r="F12" s="115">
        <v>40804</v>
      </c>
      <c r="G12" s="114">
        <v>41175</v>
      </c>
      <c r="H12" s="114">
        <v>41546</v>
      </c>
      <c r="I12" s="114">
        <v>41162</v>
      </c>
      <c r="J12" s="140">
        <v>41226</v>
      </c>
      <c r="K12" s="114">
        <v>-422</v>
      </c>
      <c r="L12" s="116">
        <v>-1.0236258671712026</v>
      </c>
    </row>
    <row r="13" spans="1:17" s="110" customFormat="1" ht="15" customHeight="1" x14ac:dyDescent="0.2">
      <c r="A13" s="120"/>
      <c r="B13" s="612" t="s">
        <v>107</v>
      </c>
      <c r="C13" s="612"/>
      <c r="E13" s="113">
        <v>48.995637554530568</v>
      </c>
      <c r="F13" s="115">
        <v>39197</v>
      </c>
      <c r="G13" s="114">
        <v>39373</v>
      </c>
      <c r="H13" s="114">
        <v>39440</v>
      </c>
      <c r="I13" s="114">
        <v>38900</v>
      </c>
      <c r="J13" s="140">
        <v>38968</v>
      </c>
      <c r="K13" s="114">
        <v>229</v>
      </c>
      <c r="L13" s="116">
        <v>0.58766167111476086</v>
      </c>
    </row>
    <row r="14" spans="1:17" s="110" customFormat="1" ht="24.95" customHeight="1" x14ac:dyDescent="0.2">
      <c r="A14" s="604" t="s">
        <v>186</v>
      </c>
      <c r="B14" s="605"/>
      <c r="C14" s="605"/>
      <c r="D14" s="606"/>
      <c r="E14" s="113">
        <v>12.169847876901539</v>
      </c>
      <c r="F14" s="115">
        <v>9736</v>
      </c>
      <c r="G14" s="114">
        <v>10176</v>
      </c>
      <c r="H14" s="114">
        <v>10490</v>
      </c>
      <c r="I14" s="114">
        <v>9774</v>
      </c>
      <c r="J14" s="140">
        <v>10097</v>
      </c>
      <c r="K14" s="114">
        <v>-361</v>
      </c>
      <c r="L14" s="116">
        <v>-3.5753194018025156</v>
      </c>
    </row>
    <row r="15" spans="1:17" s="110" customFormat="1" ht="15" customHeight="1" x14ac:dyDescent="0.2">
      <c r="A15" s="120"/>
      <c r="B15" s="119"/>
      <c r="C15" s="258" t="s">
        <v>106</v>
      </c>
      <c r="E15" s="113">
        <v>54.365242399342648</v>
      </c>
      <c r="F15" s="115">
        <v>5293</v>
      </c>
      <c r="G15" s="114">
        <v>5553</v>
      </c>
      <c r="H15" s="114">
        <v>5763</v>
      </c>
      <c r="I15" s="114">
        <v>5364</v>
      </c>
      <c r="J15" s="140">
        <v>5546</v>
      </c>
      <c r="K15" s="114">
        <v>-253</v>
      </c>
      <c r="L15" s="116">
        <v>-4.5618463757663177</v>
      </c>
    </row>
    <row r="16" spans="1:17" s="110" customFormat="1" ht="15" customHeight="1" x14ac:dyDescent="0.2">
      <c r="A16" s="120"/>
      <c r="B16" s="119"/>
      <c r="C16" s="258" t="s">
        <v>107</v>
      </c>
      <c r="E16" s="113">
        <v>45.634757600657352</v>
      </c>
      <c r="F16" s="115">
        <v>4443</v>
      </c>
      <c r="G16" s="114">
        <v>4623</v>
      </c>
      <c r="H16" s="114">
        <v>4727</v>
      </c>
      <c r="I16" s="114">
        <v>4410</v>
      </c>
      <c r="J16" s="140">
        <v>4551</v>
      </c>
      <c r="K16" s="114">
        <v>-108</v>
      </c>
      <c r="L16" s="116">
        <v>-2.3731048121292022</v>
      </c>
    </row>
    <row r="17" spans="1:12" s="110" customFormat="1" ht="15" customHeight="1" x14ac:dyDescent="0.2">
      <c r="A17" s="120"/>
      <c r="B17" s="121" t="s">
        <v>109</v>
      </c>
      <c r="C17" s="258"/>
      <c r="E17" s="113">
        <v>65.169185385182686</v>
      </c>
      <c r="F17" s="115">
        <v>52136</v>
      </c>
      <c r="G17" s="114">
        <v>52351</v>
      </c>
      <c r="H17" s="114">
        <v>52689</v>
      </c>
      <c r="I17" s="114">
        <v>52698</v>
      </c>
      <c r="J17" s="140">
        <v>52693</v>
      </c>
      <c r="K17" s="114">
        <v>-557</v>
      </c>
      <c r="L17" s="116">
        <v>-1.0570664035071071</v>
      </c>
    </row>
    <row r="18" spans="1:12" s="110" customFormat="1" ht="15" customHeight="1" x14ac:dyDescent="0.2">
      <c r="A18" s="120"/>
      <c r="B18" s="119"/>
      <c r="C18" s="258" t="s">
        <v>106</v>
      </c>
      <c r="E18" s="113">
        <v>50.581172318551481</v>
      </c>
      <c r="F18" s="115">
        <v>26371</v>
      </c>
      <c r="G18" s="114">
        <v>26500</v>
      </c>
      <c r="H18" s="114">
        <v>26803</v>
      </c>
      <c r="I18" s="114">
        <v>26884</v>
      </c>
      <c r="J18" s="140">
        <v>26855</v>
      </c>
      <c r="K18" s="114">
        <v>-484</v>
      </c>
      <c r="L18" s="116">
        <v>-1.8022714578290822</v>
      </c>
    </row>
    <row r="19" spans="1:12" s="110" customFormat="1" ht="15" customHeight="1" x14ac:dyDescent="0.2">
      <c r="A19" s="120"/>
      <c r="B19" s="119"/>
      <c r="C19" s="258" t="s">
        <v>107</v>
      </c>
      <c r="E19" s="113">
        <v>49.418827681448519</v>
      </c>
      <c r="F19" s="115">
        <v>25765</v>
      </c>
      <c r="G19" s="114">
        <v>25851</v>
      </c>
      <c r="H19" s="114">
        <v>25886</v>
      </c>
      <c r="I19" s="114">
        <v>25814</v>
      </c>
      <c r="J19" s="140">
        <v>25838</v>
      </c>
      <c r="K19" s="114">
        <v>-73</v>
      </c>
      <c r="L19" s="116">
        <v>-0.28252960755476431</v>
      </c>
    </row>
    <row r="20" spans="1:12" s="110" customFormat="1" ht="15" customHeight="1" x14ac:dyDescent="0.2">
      <c r="A20" s="120"/>
      <c r="B20" s="121" t="s">
        <v>110</v>
      </c>
      <c r="C20" s="258"/>
      <c r="E20" s="113">
        <v>21.343483206459918</v>
      </c>
      <c r="F20" s="115">
        <v>17075</v>
      </c>
      <c r="G20" s="114">
        <v>17003</v>
      </c>
      <c r="H20" s="114">
        <v>16835</v>
      </c>
      <c r="I20" s="114">
        <v>16600</v>
      </c>
      <c r="J20" s="140">
        <v>16442</v>
      </c>
      <c r="K20" s="114">
        <v>633</v>
      </c>
      <c r="L20" s="116">
        <v>3.8498966062522806</v>
      </c>
    </row>
    <row r="21" spans="1:12" s="110" customFormat="1" ht="15" customHeight="1" x14ac:dyDescent="0.2">
      <c r="A21" s="120"/>
      <c r="B21" s="119"/>
      <c r="C21" s="258" t="s">
        <v>106</v>
      </c>
      <c r="E21" s="113">
        <v>49.944363103953151</v>
      </c>
      <c r="F21" s="115">
        <v>8528</v>
      </c>
      <c r="G21" s="114">
        <v>8534</v>
      </c>
      <c r="H21" s="114">
        <v>8421</v>
      </c>
      <c r="I21" s="114">
        <v>8362</v>
      </c>
      <c r="J21" s="140">
        <v>8278</v>
      </c>
      <c r="K21" s="114">
        <v>250</v>
      </c>
      <c r="L21" s="116">
        <v>3.0200531529354917</v>
      </c>
    </row>
    <row r="22" spans="1:12" s="110" customFormat="1" ht="15" customHeight="1" x14ac:dyDescent="0.2">
      <c r="A22" s="120"/>
      <c r="B22" s="119"/>
      <c r="C22" s="258" t="s">
        <v>107</v>
      </c>
      <c r="E22" s="113">
        <v>50.055636896046849</v>
      </c>
      <c r="F22" s="115">
        <v>8547</v>
      </c>
      <c r="G22" s="114">
        <v>8469</v>
      </c>
      <c r="H22" s="114">
        <v>8414</v>
      </c>
      <c r="I22" s="114">
        <v>8238</v>
      </c>
      <c r="J22" s="140">
        <v>8164</v>
      </c>
      <c r="K22" s="114">
        <v>383</v>
      </c>
      <c r="L22" s="116">
        <v>4.6913277804997549</v>
      </c>
    </row>
    <row r="23" spans="1:12" s="110" customFormat="1" ht="15" customHeight="1" x14ac:dyDescent="0.2">
      <c r="A23" s="120"/>
      <c r="B23" s="121" t="s">
        <v>111</v>
      </c>
      <c r="C23" s="258"/>
      <c r="E23" s="113">
        <v>1.3174835314558568</v>
      </c>
      <c r="F23" s="115">
        <v>1054</v>
      </c>
      <c r="G23" s="114">
        <v>1018</v>
      </c>
      <c r="H23" s="114">
        <v>972</v>
      </c>
      <c r="I23" s="114">
        <v>990</v>
      </c>
      <c r="J23" s="140">
        <v>962</v>
      </c>
      <c r="K23" s="114">
        <v>92</v>
      </c>
      <c r="L23" s="116">
        <v>9.5634095634095626</v>
      </c>
    </row>
    <row r="24" spans="1:12" s="110" customFormat="1" ht="15" customHeight="1" x14ac:dyDescent="0.2">
      <c r="A24" s="120"/>
      <c r="B24" s="119"/>
      <c r="C24" s="258" t="s">
        <v>106</v>
      </c>
      <c r="E24" s="113">
        <v>58.064516129032256</v>
      </c>
      <c r="F24" s="115">
        <v>612</v>
      </c>
      <c r="G24" s="114">
        <v>588</v>
      </c>
      <c r="H24" s="114">
        <v>559</v>
      </c>
      <c r="I24" s="114">
        <v>552</v>
      </c>
      <c r="J24" s="140">
        <v>547</v>
      </c>
      <c r="K24" s="114">
        <v>65</v>
      </c>
      <c r="L24" s="116">
        <v>11.882998171846435</v>
      </c>
    </row>
    <row r="25" spans="1:12" s="110" customFormat="1" ht="15" customHeight="1" x14ac:dyDescent="0.2">
      <c r="A25" s="120"/>
      <c r="B25" s="119"/>
      <c r="C25" s="258" t="s">
        <v>107</v>
      </c>
      <c r="E25" s="113">
        <v>41.935483870967744</v>
      </c>
      <c r="F25" s="115">
        <v>442</v>
      </c>
      <c r="G25" s="114">
        <v>430</v>
      </c>
      <c r="H25" s="114">
        <v>413</v>
      </c>
      <c r="I25" s="114">
        <v>438</v>
      </c>
      <c r="J25" s="140">
        <v>415</v>
      </c>
      <c r="K25" s="114">
        <v>27</v>
      </c>
      <c r="L25" s="116">
        <v>6.5060240963855422</v>
      </c>
    </row>
    <row r="26" spans="1:12" s="110" customFormat="1" ht="15" customHeight="1" x14ac:dyDescent="0.2">
      <c r="A26" s="120"/>
      <c r="C26" s="121" t="s">
        <v>187</v>
      </c>
      <c r="D26" s="110" t="s">
        <v>188</v>
      </c>
      <c r="E26" s="113">
        <v>0.38124523443456959</v>
      </c>
      <c r="F26" s="115">
        <v>305</v>
      </c>
      <c r="G26" s="114">
        <v>302</v>
      </c>
      <c r="H26" s="114">
        <v>299</v>
      </c>
      <c r="I26" s="114">
        <v>290</v>
      </c>
      <c r="J26" s="140">
        <v>273</v>
      </c>
      <c r="K26" s="114">
        <v>32</v>
      </c>
      <c r="L26" s="116">
        <v>11.721611721611721</v>
      </c>
    </row>
    <row r="27" spans="1:12" s="110" customFormat="1" ht="15" customHeight="1" x14ac:dyDescent="0.2">
      <c r="A27" s="120"/>
      <c r="B27" s="119"/>
      <c r="D27" s="259" t="s">
        <v>106</v>
      </c>
      <c r="E27" s="113">
        <v>51.803278688524593</v>
      </c>
      <c r="F27" s="115">
        <v>158</v>
      </c>
      <c r="G27" s="114">
        <v>154</v>
      </c>
      <c r="H27" s="114">
        <v>151</v>
      </c>
      <c r="I27" s="114">
        <v>140</v>
      </c>
      <c r="J27" s="140">
        <v>140</v>
      </c>
      <c r="K27" s="114">
        <v>18</v>
      </c>
      <c r="L27" s="116">
        <v>12.857142857142858</v>
      </c>
    </row>
    <row r="28" spans="1:12" s="110" customFormat="1" ht="15" customHeight="1" x14ac:dyDescent="0.2">
      <c r="A28" s="120"/>
      <c r="B28" s="119"/>
      <c r="D28" s="259" t="s">
        <v>107</v>
      </c>
      <c r="E28" s="113">
        <v>48.196721311475407</v>
      </c>
      <c r="F28" s="115">
        <v>147</v>
      </c>
      <c r="G28" s="114">
        <v>148</v>
      </c>
      <c r="H28" s="114">
        <v>148</v>
      </c>
      <c r="I28" s="114">
        <v>150</v>
      </c>
      <c r="J28" s="140">
        <v>133</v>
      </c>
      <c r="K28" s="114">
        <v>14</v>
      </c>
      <c r="L28" s="116">
        <v>10.526315789473685</v>
      </c>
    </row>
    <row r="29" spans="1:12" s="110" customFormat="1" ht="24.95" customHeight="1" x14ac:dyDescent="0.2">
      <c r="A29" s="604" t="s">
        <v>189</v>
      </c>
      <c r="B29" s="605"/>
      <c r="C29" s="605"/>
      <c r="D29" s="606"/>
      <c r="E29" s="113">
        <v>82.68271646604417</v>
      </c>
      <c r="F29" s="115">
        <v>66147</v>
      </c>
      <c r="G29" s="114">
        <v>66719</v>
      </c>
      <c r="H29" s="114">
        <v>67025</v>
      </c>
      <c r="I29" s="114">
        <v>66335</v>
      </c>
      <c r="J29" s="140">
        <v>66650</v>
      </c>
      <c r="K29" s="114">
        <v>-503</v>
      </c>
      <c r="L29" s="116">
        <v>-0.75468867216804203</v>
      </c>
    </row>
    <row r="30" spans="1:12" s="110" customFormat="1" ht="15" customHeight="1" x14ac:dyDescent="0.2">
      <c r="A30" s="120"/>
      <c r="B30" s="119"/>
      <c r="C30" s="258" t="s">
        <v>106</v>
      </c>
      <c r="E30" s="113">
        <v>49.250910850076345</v>
      </c>
      <c r="F30" s="115">
        <v>32578</v>
      </c>
      <c r="G30" s="114">
        <v>32988</v>
      </c>
      <c r="H30" s="114">
        <v>33240</v>
      </c>
      <c r="I30" s="114">
        <v>32986</v>
      </c>
      <c r="J30" s="140">
        <v>33171</v>
      </c>
      <c r="K30" s="114">
        <v>-593</v>
      </c>
      <c r="L30" s="116">
        <v>-1.7877061288474874</v>
      </c>
    </row>
    <row r="31" spans="1:12" s="110" customFormat="1" ht="15" customHeight="1" x14ac:dyDescent="0.2">
      <c r="A31" s="120"/>
      <c r="B31" s="119"/>
      <c r="C31" s="258" t="s">
        <v>107</v>
      </c>
      <c r="E31" s="113">
        <v>50.749089149923655</v>
      </c>
      <c r="F31" s="115">
        <v>33569</v>
      </c>
      <c r="G31" s="114">
        <v>33731</v>
      </c>
      <c r="H31" s="114">
        <v>33785</v>
      </c>
      <c r="I31" s="114">
        <v>33349</v>
      </c>
      <c r="J31" s="140">
        <v>33479</v>
      </c>
      <c r="K31" s="114">
        <v>90</v>
      </c>
      <c r="L31" s="116">
        <v>0.26882523372860601</v>
      </c>
    </row>
    <row r="32" spans="1:12" s="110" customFormat="1" ht="15" customHeight="1" x14ac:dyDescent="0.2">
      <c r="A32" s="120"/>
      <c r="B32" s="119" t="s">
        <v>117</v>
      </c>
      <c r="C32" s="258"/>
      <c r="E32" s="113">
        <v>17.283533955825551</v>
      </c>
      <c r="F32" s="115">
        <v>13827</v>
      </c>
      <c r="G32" s="114">
        <v>13800</v>
      </c>
      <c r="H32" s="114">
        <v>13932</v>
      </c>
      <c r="I32" s="114">
        <v>13696</v>
      </c>
      <c r="J32" s="140">
        <v>13512</v>
      </c>
      <c r="K32" s="114">
        <v>315</v>
      </c>
      <c r="L32" s="116">
        <v>2.3312611012433391</v>
      </c>
    </row>
    <row r="33" spans="1:12" s="110" customFormat="1" ht="15" customHeight="1" x14ac:dyDescent="0.2">
      <c r="A33" s="120"/>
      <c r="B33" s="119"/>
      <c r="C33" s="258" t="s">
        <v>106</v>
      </c>
      <c r="E33" s="113">
        <v>59.383814276415706</v>
      </c>
      <c r="F33" s="115">
        <v>8211</v>
      </c>
      <c r="G33" s="114">
        <v>8173</v>
      </c>
      <c r="H33" s="114">
        <v>8292</v>
      </c>
      <c r="I33" s="114">
        <v>8162</v>
      </c>
      <c r="J33" s="140">
        <v>8040</v>
      </c>
      <c r="K33" s="114">
        <v>171</v>
      </c>
      <c r="L33" s="116">
        <v>2.1268656716417911</v>
      </c>
    </row>
    <row r="34" spans="1:12" s="110" customFormat="1" ht="15" customHeight="1" x14ac:dyDescent="0.2">
      <c r="A34" s="120"/>
      <c r="B34" s="119"/>
      <c r="C34" s="258" t="s">
        <v>107</v>
      </c>
      <c r="E34" s="113">
        <v>40.616185723584294</v>
      </c>
      <c r="F34" s="115">
        <v>5616</v>
      </c>
      <c r="G34" s="114">
        <v>5627</v>
      </c>
      <c r="H34" s="114">
        <v>5640</v>
      </c>
      <c r="I34" s="114">
        <v>5534</v>
      </c>
      <c r="J34" s="140">
        <v>5472</v>
      </c>
      <c r="K34" s="114">
        <v>144</v>
      </c>
      <c r="L34" s="116">
        <v>2.6315789473684212</v>
      </c>
    </row>
    <row r="35" spans="1:12" s="110" customFormat="1" ht="24.95" customHeight="1" x14ac:dyDescent="0.2">
      <c r="A35" s="604" t="s">
        <v>190</v>
      </c>
      <c r="B35" s="605"/>
      <c r="C35" s="605"/>
      <c r="D35" s="606"/>
      <c r="E35" s="113">
        <v>70.441619479756497</v>
      </c>
      <c r="F35" s="115">
        <v>56354</v>
      </c>
      <c r="G35" s="114">
        <v>56950</v>
      </c>
      <c r="H35" s="114">
        <v>57582</v>
      </c>
      <c r="I35" s="114">
        <v>56821</v>
      </c>
      <c r="J35" s="140">
        <v>56979</v>
      </c>
      <c r="K35" s="114">
        <v>-625</v>
      </c>
      <c r="L35" s="116">
        <v>-1.0968953474086944</v>
      </c>
    </row>
    <row r="36" spans="1:12" s="110" customFormat="1" ht="15" customHeight="1" x14ac:dyDescent="0.2">
      <c r="A36" s="120"/>
      <c r="B36" s="119"/>
      <c r="C36" s="258" t="s">
        <v>106</v>
      </c>
      <c r="E36" s="113">
        <v>65.287291052986475</v>
      </c>
      <c r="F36" s="115">
        <v>36792</v>
      </c>
      <c r="G36" s="114">
        <v>37223</v>
      </c>
      <c r="H36" s="114">
        <v>37625</v>
      </c>
      <c r="I36" s="114">
        <v>37243</v>
      </c>
      <c r="J36" s="140">
        <v>37305</v>
      </c>
      <c r="K36" s="114">
        <v>-513</v>
      </c>
      <c r="L36" s="116">
        <v>-1.3751507840772015</v>
      </c>
    </row>
    <row r="37" spans="1:12" s="110" customFormat="1" ht="15" customHeight="1" x14ac:dyDescent="0.2">
      <c r="A37" s="120"/>
      <c r="B37" s="119"/>
      <c r="C37" s="258" t="s">
        <v>107</v>
      </c>
      <c r="E37" s="113">
        <v>34.712708947013525</v>
      </c>
      <c r="F37" s="115">
        <v>19562</v>
      </c>
      <c r="G37" s="114">
        <v>19727</v>
      </c>
      <c r="H37" s="114">
        <v>19957</v>
      </c>
      <c r="I37" s="114">
        <v>19578</v>
      </c>
      <c r="J37" s="140">
        <v>19674</v>
      </c>
      <c r="K37" s="114">
        <v>-112</v>
      </c>
      <c r="L37" s="116">
        <v>-0.56927925180441197</v>
      </c>
    </row>
    <row r="38" spans="1:12" s="110" customFormat="1" ht="15" customHeight="1" x14ac:dyDescent="0.2">
      <c r="A38" s="120"/>
      <c r="B38" s="119" t="s">
        <v>182</v>
      </c>
      <c r="C38" s="258"/>
      <c r="E38" s="113">
        <v>29.558380520243496</v>
      </c>
      <c r="F38" s="115">
        <v>23647</v>
      </c>
      <c r="G38" s="114">
        <v>23598</v>
      </c>
      <c r="H38" s="114">
        <v>23404</v>
      </c>
      <c r="I38" s="114">
        <v>23241</v>
      </c>
      <c r="J38" s="140">
        <v>23215</v>
      </c>
      <c r="K38" s="114">
        <v>432</v>
      </c>
      <c r="L38" s="116">
        <v>1.8608658195132457</v>
      </c>
    </row>
    <row r="39" spans="1:12" s="110" customFormat="1" ht="15" customHeight="1" x14ac:dyDescent="0.2">
      <c r="A39" s="120"/>
      <c r="B39" s="119"/>
      <c r="C39" s="258" t="s">
        <v>106</v>
      </c>
      <c r="E39" s="113">
        <v>16.966211358734725</v>
      </c>
      <c r="F39" s="115">
        <v>4012</v>
      </c>
      <c r="G39" s="114">
        <v>3952</v>
      </c>
      <c r="H39" s="114">
        <v>3921</v>
      </c>
      <c r="I39" s="114">
        <v>3919</v>
      </c>
      <c r="J39" s="140">
        <v>3921</v>
      </c>
      <c r="K39" s="114">
        <v>91</v>
      </c>
      <c r="L39" s="116">
        <v>2.3208365212955879</v>
      </c>
    </row>
    <row r="40" spans="1:12" s="110" customFormat="1" ht="15" customHeight="1" x14ac:dyDescent="0.2">
      <c r="A40" s="120"/>
      <c r="B40" s="119"/>
      <c r="C40" s="258" t="s">
        <v>107</v>
      </c>
      <c r="E40" s="113">
        <v>83.033788641265275</v>
      </c>
      <c r="F40" s="115">
        <v>19635</v>
      </c>
      <c r="G40" s="114">
        <v>19646</v>
      </c>
      <c r="H40" s="114">
        <v>19483</v>
      </c>
      <c r="I40" s="114">
        <v>19322</v>
      </c>
      <c r="J40" s="140">
        <v>19294</v>
      </c>
      <c r="K40" s="114">
        <v>341</v>
      </c>
      <c r="L40" s="116">
        <v>1.7673888255416192</v>
      </c>
    </row>
    <row r="41" spans="1:12" s="110" customFormat="1" ht="24.75" customHeight="1" x14ac:dyDescent="0.2">
      <c r="A41" s="604" t="s">
        <v>517</v>
      </c>
      <c r="B41" s="605"/>
      <c r="C41" s="605"/>
      <c r="D41" s="606"/>
      <c r="E41" s="113">
        <v>5.7649279384007697</v>
      </c>
      <c r="F41" s="115">
        <v>4612</v>
      </c>
      <c r="G41" s="114">
        <v>5042</v>
      </c>
      <c r="H41" s="114">
        <v>5103</v>
      </c>
      <c r="I41" s="114">
        <v>4498</v>
      </c>
      <c r="J41" s="140">
        <v>4653</v>
      </c>
      <c r="K41" s="114">
        <v>-41</v>
      </c>
      <c r="L41" s="116">
        <v>-0.88115194498173222</v>
      </c>
    </row>
    <row r="42" spans="1:12" s="110" customFormat="1" ht="15" customHeight="1" x14ac:dyDescent="0.2">
      <c r="A42" s="120"/>
      <c r="B42" s="119"/>
      <c r="C42" s="258" t="s">
        <v>106</v>
      </c>
      <c r="E42" s="113">
        <v>56.548135299219425</v>
      </c>
      <c r="F42" s="115">
        <v>2608</v>
      </c>
      <c r="G42" s="114">
        <v>2928</v>
      </c>
      <c r="H42" s="114">
        <v>2952</v>
      </c>
      <c r="I42" s="114">
        <v>2540</v>
      </c>
      <c r="J42" s="140">
        <v>2617</v>
      </c>
      <c r="K42" s="114">
        <v>-9</v>
      </c>
      <c r="L42" s="116">
        <v>-0.34390523500191056</v>
      </c>
    </row>
    <row r="43" spans="1:12" s="110" customFormat="1" ht="15" customHeight="1" x14ac:dyDescent="0.2">
      <c r="A43" s="123"/>
      <c r="B43" s="124"/>
      <c r="C43" s="260" t="s">
        <v>107</v>
      </c>
      <c r="D43" s="261"/>
      <c r="E43" s="125">
        <v>43.451864700780575</v>
      </c>
      <c r="F43" s="143">
        <v>2004</v>
      </c>
      <c r="G43" s="144">
        <v>2114</v>
      </c>
      <c r="H43" s="144">
        <v>2151</v>
      </c>
      <c r="I43" s="144">
        <v>1958</v>
      </c>
      <c r="J43" s="145">
        <v>2036</v>
      </c>
      <c r="K43" s="144">
        <v>-32</v>
      </c>
      <c r="L43" s="146">
        <v>-1.5717092337917484</v>
      </c>
    </row>
    <row r="44" spans="1:12" s="110" customFormat="1" ht="45.75" customHeight="1" x14ac:dyDescent="0.2">
      <c r="A44" s="604" t="s">
        <v>191</v>
      </c>
      <c r="B44" s="605"/>
      <c r="C44" s="605"/>
      <c r="D44" s="606"/>
      <c r="E44" s="113">
        <v>1.0837364532943339</v>
      </c>
      <c r="F44" s="115">
        <v>867</v>
      </c>
      <c r="G44" s="114">
        <v>875</v>
      </c>
      <c r="H44" s="114">
        <v>885</v>
      </c>
      <c r="I44" s="114">
        <v>872</v>
      </c>
      <c r="J44" s="140">
        <v>873</v>
      </c>
      <c r="K44" s="114">
        <v>-6</v>
      </c>
      <c r="L44" s="116">
        <v>-0.6872852233676976</v>
      </c>
    </row>
    <row r="45" spans="1:12" s="110" customFormat="1" ht="15" customHeight="1" x14ac:dyDescent="0.2">
      <c r="A45" s="120"/>
      <c r="B45" s="119"/>
      <c r="C45" s="258" t="s">
        <v>106</v>
      </c>
      <c r="E45" s="113">
        <v>58.938869665513266</v>
      </c>
      <c r="F45" s="115">
        <v>511</v>
      </c>
      <c r="G45" s="114">
        <v>513</v>
      </c>
      <c r="H45" s="114">
        <v>520</v>
      </c>
      <c r="I45" s="114">
        <v>517</v>
      </c>
      <c r="J45" s="140">
        <v>517</v>
      </c>
      <c r="K45" s="114">
        <v>-6</v>
      </c>
      <c r="L45" s="116">
        <v>-1.1605415860735009</v>
      </c>
    </row>
    <row r="46" spans="1:12" s="110" customFormat="1" ht="15" customHeight="1" x14ac:dyDescent="0.2">
      <c r="A46" s="123"/>
      <c r="B46" s="124"/>
      <c r="C46" s="260" t="s">
        <v>107</v>
      </c>
      <c r="D46" s="261"/>
      <c r="E46" s="125">
        <v>41.061130334486734</v>
      </c>
      <c r="F46" s="143">
        <v>356</v>
      </c>
      <c r="G46" s="144">
        <v>362</v>
      </c>
      <c r="H46" s="144">
        <v>365</v>
      </c>
      <c r="I46" s="144">
        <v>355</v>
      </c>
      <c r="J46" s="145">
        <v>356</v>
      </c>
      <c r="K46" s="144">
        <v>0</v>
      </c>
      <c r="L46" s="146">
        <v>0</v>
      </c>
    </row>
    <row r="47" spans="1:12" s="110" customFormat="1" ht="39" customHeight="1" x14ac:dyDescent="0.2">
      <c r="A47" s="604" t="s">
        <v>518</v>
      </c>
      <c r="B47" s="607"/>
      <c r="C47" s="607"/>
      <c r="D47" s="608"/>
      <c r="E47" s="113">
        <v>0.17249784377695279</v>
      </c>
      <c r="F47" s="115">
        <v>138</v>
      </c>
      <c r="G47" s="114">
        <v>139</v>
      </c>
      <c r="H47" s="114">
        <v>134</v>
      </c>
      <c r="I47" s="114">
        <v>135</v>
      </c>
      <c r="J47" s="140">
        <v>140</v>
      </c>
      <c r="K47" s="114">
        <v>-2</v>
      </c>
      <c r="L47" s="116">
        <v>-1.4285714285714286</v>
      </c>
    </row>
    <row r="48" spans="1:12" s="110" customFormat="1" ht="15" customHeight="1" x14ac:dyDescent="0.2">
      <c r="A48" s="120"/>
      <c r="B48" s="119"/>
      <c r="C48" s="258" t="s">
        <v>106</v>
      </c>
      <c r="E48" s="113">
        <v>36.231884057971016</v>
      </c>
      <c r="F48" s="115">
        <v>50</v>
      </c>
      <c r="G48" s="114">
        <v>52</v>
      </c>
      <c r="H48" s="114">
        <v>49</v>
      </c>
      <c r="I48" s="114">
        <v>53</v>
      </c>
      <c r="J48" s="140">
        <v>55</v>
      </c>
      <c r="K48" s="114">
        <v>-5</v>
      </c>
      <c r="L48" s="116">
        <v>-9.0909090909090917</v>
      </c>
    </row>
    <row r="49" spans="1:12" s="110" customFormat="1" ht="15" customHeight="1" x14ac:dyDescent="0.2">
      <c r="A49" s="123"/>
      <c r="B49" s="124"/>
      <c r="C49" s="260" t="s">
        <v>107</v>
      </c>
      <c r="D49" s="261"/>
      <c r="E49" s="125">
        <v>63.768115942028984</v>
      </c>
      <c r="F49" s="143">
        <v>88</v>
      </c>
      <c r="G49" s="144">
        <v>87</v>
      </c>
      <c r="H49" s="144">
        <v>85</v>
      </c>
      <c r="I49" s="144">
        <v>82</v>
      </c>
      <c r="J49" s="145">
        <v>85</v>
      </c>
      <c r="K49" s="144">
        <v>3</v>
      </c>
      <c r="L49" s="146">
        <v>3.5294117647058822</v>
      </c>
    </row>
    <row r="50" spans="1:12" s="110" customFormat="1" ht="24.95" customHeight="1" x14ac:dyDescent="0.2">
      <c r="A50" s="609" t="s">
        <v>192</v>
      </c>
      <c r="B50" s="610"/>
      <c r="C50" s="610"/>
      <c r="D50" s="611"/>
      <c r="E50" s="262">
        <v>15.862301721228485</v>
      </c>
      <c r="F50" s="263">
        <v>12690</v>
      </c>
      <c r="G50" s="264">
        <v>13115</v>
      </c>
      <c r="H50" s="264">
        <v>13329</v>
      </c>
      <c r="I50" s="264">
        <v>12613</v>
      </c>
      <c r="J50" s="265">
        <v>12829</v>
      </c>
      <c r="K50" s="263">
        <v>-139</v>
      </c>
      <c r="L50" s="266">
        <v>-1.0834827344298075</v>
      </c>
    </row>
    <row r="51" spans="1:12" s="110" customFormat="1" ht="15" customHeight="1" x14ac:dyDescent="0.2">
      <c r="A51" s="120"/>
      <c r="B51" s="119"/>
      <c r="C51" s="258" t="s">
        <v>106</v>
      </c>
      <c r="E51" s="113">
        <v>54.310480693459418</v>
      </c>
      <c r="F51" s="115">
        <v>6892</v>
      </c>
      <c r="G51" s="114">
        <v>7117</v>
      </c>
      <c r="H51" s="114">
        <v>7311</v>
      </c>
      <c r="I51" s="114">
        <v>6919</v>
      </c>
      <c r="J51" s="140">
        <v>6967</v>
      </c>
      <c r="K51" s="114">
        <v>-75</v>
      </c>
      <c r="L51" s="116">
        <v>-1.0765035165781542</v>
      </c>
    </row>
    <row r="52" spans="1:12" s="110" customFormat="1" ht="15" customHeight="1" x14ac:dyDescent="0.2">
      <c r="A52" s="120"/>
      <c r="B52" s="119"/>
      <c r="C52" s="258" t="s">
        <v>107</v>
      </c>
      <c r="E52" s="113">
        <v>45.689519306540582</v>
      </c>
      <c r="F52" s="115">
        <v>5798</v>
      </c>
      <c r="G52" s="114">
        <v>5998</v>
      </c>
      <c r="H52" s="114">
        <v>6018</v>
      </c>
      <c r="I52" s="114">
        <v>5694</v>
      </c>
      <c r="J52" s="140">
        <v>5862</v>
      </c>
      <c r="K52" s="114">
        <v>-64</v>
      </c>
      <c r="L52" s="116">
        <v>-1.0917775503241214</v>
      </c>
    </row>
    <row r="53" spans="1:12" s="110" customFormat="1" ht="15" customHeight="1" x14ac:dyDescent="0.2">
      <c r="A53" s="120"/>
      <c r="B53" s="119"/>
      <c r="C53" s="258" t="s">
        <v>187</v>
      </c>
      <c r="D53" s="110" t="s">
        <v>193</v>
      </c>
      <c r="E53" s="113">
        <v>26.398739164696611</v>
      </c>
      <c r="F53" s="115">
        <v>3350</v>
      </c>
      <c r="G53" s="114">
        <v>3828</v>
      </c>
      <c r="H53" s="114">
        <v>3909</v>
      </c>
      <c r="I53" s="114">
        <v>3097</v>
      </c>
      <c r="J53" s="140">
        <v>3359</v>
      </c>
      <c r="K53" s="114">
        <v>-9</v>
      </c>
      <c r="L53" s="116">
        <v>-0.26793688597796961</v>
      </c>
    </row>
    <row r="54" spans="1:12" s="110" customFormat="1" ht="15" customHeight="1" x14ac:dyDescent="0.2">
      <c r="A54" s="120"/>
      <c r="B54" s="119"/>
      <c r="D54" s="267" t="s">
        <v>194</v>
      </c>
      <c r="E54" s="113">
        <v>58</v>
      </c>
      <c r="F54" s="115">
        <v>1943</v>
      </c>
      <c r="G54" s="114">
        <v>2203</v>
      </c>
      <c r="H54" s="114">
        <v>2287</v>
      </c>
      <c r="I54" s="114">
        <v>1804</v>
      </c>
      <c r="J54" s="140">
        <v>1931</v>
      </c>
      <c r="K54" s="114">
        <v>12</v>
      </c>
      <c r="L54" s="116">
        <v>0.62143966856551014</v>
      </c>
    </row>
    <row r="55" spans="1:12" s="110" customFormat="1" ht="15" customHeight="1" x14ac:dyDescent="0.2">
      <c r="A55" s="120"/>
      <c r="B55" s="119"/>
      <c r="D55" s="267" t="s">
        <v>195</v>
      </c>
      <c r="E55" s="113">
        <v>42</v>
      </c>
      <c r="F55" s="115">
        <v>1407</v>
      </c>
      <c r="G55" s="114">
        <v>1625</v>
      </c>
      <c r="H55" s="114">
        <v>1622</v>
      </c>
      <c r="I55" s="114">
        <v>1293</v>
      </c>
      <c r="J55" s="140">
        <v>1428</v>
      </c>
      <c r="K55" s="114">
        <v>-21</v>
      </c>
      <c r="L55" s="116">
        <v>-1.4705882352941178</v>
      </c>
    </row>
    <row r="56" spans="1:12" s="110" customFormat="1" ht="15" customHeight="1" x14ac:dyDescent="0.2">
      <c r="A56" s="120"/>
      <c r="B56" s="119" t="s">
        <v>196</v>
      </c>
      <c r="C56" s="258"/>
      <c r="E56" s="113">
        <v>63.189210134873314</v>
      </c>
      <c r="F56" s="115">
        <v>50552</v>
      </c>
      <c r="G56" s="114">
        <v>50673</v>
      </c>
      <c r="H56" s="114">
        <v>50919</v>
      </c>
      <c r="I56" s="114">
        <v>50881</v>
      </c>
      <c r="J56" s="140">
        <v>50952</v>
      </c>
      <c r="K56" s="114">
        <v>-400</v>
      </c>
      <c r="L56" s="116">
        <v>-0.78505259852410114</v>
      </c>
    </row>
    <row r="57" spans="1:12" s="110" customFormat="1" ht="15" customHeight="1" x14ac:dyDescent="0.2">
      <c r="A57" s="120"/>
      <c r="B57" s="119"/>
      <c r="C57" s="258" t="s">
        <v>106</v>
      </c>
      <c r="E57" s="113">
        <v>49.42831144168381</v>
      </c>
      <c r="F57" s="115">
        <v>24987</v>
      </c>
      <c r="G57" s="114">
        <v>25142</v>
      </c>
      <c r="H57" s="114">
        <v>25315</v>
      </c>
      <c r="I57" s="114">
        <v>25384</v>
      </c>
      <c r="J57" s="140">
        <v>25474</v>
      </c>
      <c r="K57" s="114">
        <v>-487</v>
      </c>
      <c r="L57" s="116">
        <v>-1.9117531600847923</v>
      </c>
    </row>
    <row r="58" spans="1:12" s="110" customFormat="1" ht="15" customHeight="1" x14ac:dyDescent="0.2">
      <c r="A58" s="120"/>
      <c r="B58" s="119"/>
      <c r="C58" s="258" t="s">
        <v>107</v>
      </c>
      <c r="E58" s="113">
        <v>50.57168855831619</v>
      </c>
      <c r="F58" s="115">
        <v>25565</v>
      </c>
      <c r="G58" s="114">
        <v>25531</v>
      </c>
      <c r="H58" s="114">
        <v>25604</v>
      </c>
      <c r="I58" s="114">
        <v>25497</v>
      </c>
      <c r="J58" s="140">
        <v>25478</v>
      </c>
      <c r="K58" s="114">
        <v>87</v>
      </c>
      <c r="L58" s="116">
        <v>0.34147107308265956</v>
      </c>
    </row>
    <row r="59" spans="1:12" s="110" customFormat="1" ht="15" customHeight="1" x14ac:dyDescent="0.2">
      <c r="A59" s="120"/>
      <c r="B59" s="119"/>
      <c r="C59" s="258" t="s">
        <v>105</v>
      </c>
      <c r="D59" s="110" t="s">
        <v>197</v>
      </c>
      <c r="E59" s="113">
        <v>91.687767051748693</v>
      </c>
      <c r="F59" s="115">
        <v>46350</v>
      </c>
      <c r="G59" s="114">
        <v>46429</v>
      </c>
      <c r="H59" s="114">
        <v>46689</v>
      </c>
      <c r="I59" s="114">
        <v>46692</v>
      </c>
      <c r="J59" s="140">
        <v>46727</v>
      </c>
      <c r="K59" s="114">
        <v>-377</v>
      </c>
      <c r="L59" s="116">
        <v>-0.80681404755280672</v>
      </c>
    </row>
    <row r="60" spans="1:12" s="110" customFormat="1" ht="15" customHeight="1" x14ac:dyDescent="0.2">
      <c r="A60" s="120"/>
      <c r="B60" s="119"/>
      <c r="C60" s="258"/>
      <c r="D60" s="267" t="s">
        <v>198</v>
      </c>
      <c r="E60" s="113">
        <v>46.847896440129453</v>
      </c>
      <c r="F60" s="115">
        <v>21714</v>
      </c>
      <c r="G60" s="114">
        <v>21819</v>
      </c>
      <c r="H60" s="114">
        <v>22004</v>
      </c>
      <c r="I60" s="114">
        <v>22092</v>
      </c>
      <c r="J60" s="140">
        <v>22149</v>
      </c>
      <c r="K60" s="114">
        <v>-435</v>
      </c>
      <c r="L60" s="116">
        <v>-1.9639712853853446</v>
      </c>
    </row>
    <row r="61" spans="1:12" s="110" customFormat="1" ht="15" customHeight="1" x14ac:dyDescent="0.2">
      <c r="A61" s="120"/>
      <c r="B61" s="119"/>
      <c r="C61" s="258"/>
      <c r="D61" s="267" t="s">
        <v>199</v>
      </c>
      <c r="E61" s="113">
        <v>53.152103559870547</v>
      </c>
      <c r="F61" s="115">
        <v>24636</v>
      </c>
      <c r="G61" s="114">
        <v>24610</v>
      </c>
      <c r="H61" s="114">
        <v>24685</v>
      </c>
      <c r="I61" s="114">
        <v>24600</v>
      </c>
      <c r="J61" s="140">
        <v>24578</v>
      </c>
      <c r="K61" s="114">
        <v>58</v>
      </c>
      <c r="L61" s="116">
        <v>0.23598339978842867</v>
      </c>
    </row>
    <row r="62" spans="1:12" s="110" customFormat="1" ht="15" customHeight="1" x14ac:dyDescent="0.2">
      <c r="A62" s="120"/>
      <c r="B62" s="119"/>
      <c r="C62" s="258"/>
      <c r="D62" s="258" t="s">
        <v>200</v>
      </c>
      <c r="E62" s="113">
        <v>8.3122329482513049</v>
      </c>
      <c r="F62" s="115">
        <v>4202</v>
      </c>
      <c r="G62" s="114">
        <v>4244</v>
      </c>
      <c r="H62" s="114">
        <v>4230</v>
      </c>
      <c r="I62" s="114">
        <v>4189</v>
      </c>
      <c r="J62" s="140">
        <v>4225</v>
      </c>
      <c r="K62" s="114">
        <v>-23</v>
      </c>
      <c r="L62" s="116">
        <v>-0.54437869822485208</v>
      </c>
    </row>
    <row r="63" spans="1:12" s="110" customFormat="1" ht="15" customHeight="1" x14ac:dyDescent="0.2">
      <c r="A63" s="120"/>
      <c r="B63" s="119"/>
      <c r="C63" s="258"/>
      <c r="D63" s="267" t="s">
        <v>198</v>
      </c>
      <c r="E63" s="113">
        <v>77.891480247501192</v>
      </c>
      <c r="F63" s="115">
        <v>3273</v>
      </c>
      <c r="G63" s="114">
        <v>3323</v>
      </c>
      <c r="H63" s="114">
        <v>3311</v>
      </c>
      <c r="I63" s="114">
        <v>3292</v>
      </c>
      <c r="J63" s="140">
        <v>3325</v>
      </c>
      <c r="K63" s="114">
        <v>-52</v>
      </c>
      <c r="L63" s="116">
        <v>-1.5639097744360901</v>
      </c>
    </row>
    <row r="64" spans="1:12" s="110" customFormat="1" ht="15" customHeight="1" x14ac:dyDescent="0.2">
      <c r="A64" s="120"/>
      <c r="B64" s="119"/>
      <c r="C64" s="258"/>
      <c r="D64" s="267" t="s">
        <v>199</v>
      </c>
      <c r="E64" s="113">
        <v>22.108519752498811</v>
      </c>
      <c r="F64" s="115">
        <v>929</v>
      </c>
      <c r="G64" s="114">
        <v>921</v>
      </c>
      <c r="H64" s="114">
        <v>919</v>
      </c>
      <c r="I64" s="114">
        <v>897</v>
      </c>
      <c r="J64" s="140">
        <v>900</v>
      </c>
      <c r="K64" s="114">
        <v>29</v>
      </c>
      <c r="L64" s="116">
        <v>3.2222222222222223</v>
      </c>
    </row>
    <row r="65" spans="1:12" s="110" customFormat="1" ht="15" customHeight="1" x14ac:dyDescent="0.2">
      <c r="A65" s="120"/>
      <c r="B65" s="119" t="s">
        <v>201</v>
      </c>
      <c r="C65" s="258"/>
      <c r="E65" s="113">
        <v>13.352333095836302</v>
      </c>
      <c r="F65" s="115">
        <v>10682</v>
      </c>
      <c r="G65" s="114">
        <v>10590</v>
      </c>
      <c r="H65" s="114">
        <v>10470</v>
      </c>
      <c r="I65" s="114">
        <v>10396</v>
      </c>
      <c r="J65" s="140">
        <v>10217</v>
      </c>
      <c r="K65" s="114">
        <v>465</v>
      </c>
      <c r="L65" s="116">
        <v>4.5512381325242242</v>
      </c>
    </row>
    <row r="66" spans="1:12" s="110" customFormat="1" ht="15" customHeight="1" x14ac:dyDescent="0.2">
      <c r="A66" s="120"/>
      <c r="B66" s="119"/>
      <c r="C66" s="258" t="s">
        <v>106</v>
      </c>
      <c r="E66" s="113">
        <v>52.611870436247891</v>
      </c>
      <c r="F66" s="115">
        <v>5620</v>
      </c>
      <c r="G66" s="114">
        <v>5563</v>
      </c>
      <c r="H66" s="114">
        <v>5507</v>
      </c>
      <c r="I66" s="114">
        <v>5495</v>
      </c>
      <c r="J66" s="140">
        <v>5404</v>
      </c>
      <c r="K66" s="114">
        <v>216</v>
      </c>
      <c r="L66" s="116">
        <v>3.9970392301998521</v>
      </c>
    </row>
    <row r="67" spans="1:12" s="110" customFormat="1" ht="15" customHeight="1" x14ac:dyDescent="0.2">
      <c r="A67" s="120"/>
      <c r="B67" s="119"/>
      <c r="C67" s="258" t="s">
        <v>107</v>
      </c>
      <c r="E67" s="113">
        <v>47.388129563752109</v>
      </c>
      <c r="F67" s="115">
        <v>5062</v>
      </c>
      <c r="G67" s="114">
        <v>5027</v>
      </c>
      <c r="H67" s="114">
        <v>4963</v>
      </c>
      <c r="I67" s="114">
        <v>4901</v>
      </c>
      <c r="J67" s="140">
        <v>4813</v>
      </c>
      <c r="K67" s="114">
        <v>249</v>
      </c>
      <c r="L67" s="116">
        <v>5.1734884687305218</v>
      </c>
    </row>
    <row r="68" spans="1:12" s="110" customFormat="1" ht="15" customHeight="1" x14ac:dyDescent="0.2">
      <c r="A68" s="120"/>
      <c r="B68" s="119"/>
      <c r="C68" s="258" t="s">
        <v>105</v>
      </c>
      <c r="D68" s="110" t="s">
        <v>202</v>
      </c>
      <c r="E68" s="113">
        <v>21.980902452724209</v>
      </c>
      <c r="F68" s="115">
        <v>2348</v>
      </c>
      <c r="G68" s="114">
        <v>2325</v>
      </c>
      <c r="H68" s="114">
        <v>2300</v>
      </c>
      <c r="I68" s="114">
        <v>2261</v>
      </c>
      <c r="J68" s="140">
        <v>2141</v>
      </c>
      <c r="K68" s="114">
        <v>207</v>
      </c>
      <c r="L68" s="116">
        <v>9.6683792620270896</v>
      </c>
    </row>
    <row r="69" spans="1:12" s="110" customFormat="1" ht="15" customHeight="1" x14ac:dyDescent="0.2">
      <c r="A69" s="120"/>
      <c r="B69" s="119"/>
      <c r="C69" s="258"/>
      <c r="D69" s="267" t="s">
        <v>198</v>
      </c>
      <c r="E69" s="113">
        <v>51.831345826235093</v>
      </c>
      <c r="F69" s="115">
        <v>1217</v>
      </c>
      <c r="G69" s="114">
        <v>1222</v>
      </c>
      <c r="H69" s="114">
        <v>1209</v>
      </c>
      <c r="I69" s="114">
        <v>1198</v>
      </c>
      <c r="J69" s="140">
        <v>1135</v>
      </c>
      <c r="K69" s="114">
        <v>82</v>
      </c>
      <c r="L69" s="116">
        <v>7.2246696035242293</v>
      </c>
    </row>
    <row r="70" spans="1:12" s="110" customFormat="1" ht="15" customHeight="1" x14ac:dyDescent="0.2">
      <c r="A70" s="120"/>
      <c r="B70" s="119"/>
      <c r="C70" s="258"/>
      <c r="D70" s="267" t="s">
        <v>199</v>
      </c>
      <c r="E70" s="113">
        <v>48.168654173764907</v>
      </c>
      <c r="F70" s="115">
        <v>1131</v>
      </c>
      <c r="G70" s="114">
        <v>1103</v>
      </c>
      <c r="H70" s="114">
        <v>1091</v>
      </c>
      <c r="I70" s="114">
        <v>1063</v>
      </c>
      <c r="J70" s="140">
        <v>1006</v>
      </c>
      <c r="K70" s="114">
        <v>125</v>
      </c>
      <c r="L70" s="116">
        <v>12.42544731610338</v>
      </c>
    </row>
    <row r="71" spans="1:12" s="110" customFormat="1" ht="15" customHeight="1" x14ac:dyDescent="0.2">
      <c r="A71" s="120"/>
      <c r="B71" s="119"/>
      <c r="C71" s="258"/>
      <c r="D71" s="110" t="s">
        <v>203</v>
      </c>
      <c r="E71" s="113">
        <v>69.032016476315292</v>
      </c>
      <c r="F71" s="115">
        <v>7374</v>
      </c>
      <c r="G71" s="114">
        <v>7332</v>
      </c>
      <c r="H71" s="114">
        <v>7241</v>
      </c>
      <c r="I71" s="114">
        <v>7206</v>
      </c>
      <c r="J71" s="140">
        <v>7154</v>
      </c>
      <c r="K71" s="114">
        <v>220</v>
      </c>
      <c r="L71" s="116">
        <v>3.0752026838132513</v>
      </c>
    </row>
    <row r="72" spans="1:12" s="110" customFormat="1" ht="15" customHeight="1" x14ac:dyDescent="0.2">
      <c r="A72" s="120"/>
      <c r="B72" s="119"/>
      <c r="C72" s="258"/>
      <c r="D72" s="267" t="s">
        <v>198</v>
      </c>
      <c r="E72" s="113">
        <v>52.969894222945484</v>
      </c>
      <c r="F72" s="115">
        <v>3906</v>
      </c>
      <c r="G72" s="114">
        <v>3857</v>
      </c>
      <c r="H72" s="114">
        <v>3820</v>
      </c>
      <c r="I72" s="114">
        <v>3816</v>
      </c>
      <c r="J72" s="140">
        <v>3777</v>
      </c>
      <c r="K72" s="114">
        <v>129</v>
      </c>
      <c r="L72" s="116">
        <v>3.415409054805401</v>
      </c>
    </row>
    <row r="73" spans="1:12" s="110" customFormat="1" ht="15" customHeight="1" x14ac:dyDescent="0.2">
      <c r="A73" s="120"/>
      <c r="B73" s="119"/>
      <c r="C73" s="258"/>
      <c r="D73" s="267" t="s">
        <v>199</v>
      </c>
      <c r="E73" s="113">
        <v>47.030105777054516</v>
      </c>
      <c r="F73" s="115">
        <v>3468</v>
      </c>
      <c r="G73" s="114">
        <v>3475</v>
      </c>
      <c r="H73" s="114">
        <v>3421</v>
      </c>
      <c r="I73" s="114">
        <v>3390</v>
      </c>
      <c r="J73" s="140">
        <v>3377</v>
      </c>
      <c r="K73" s="114">
        <v>91</v>
      </c>
      <c r="L73" s="116">
        <v>2.6946994373704469</v>
      </c>
    </row>
    <row r="74" spans="1:12" s="110" customFormat="1" ht="15" customHeight="1" x14ac:dyDescent="0.2">
      <c r="A74" s="120"/>
      <c r="B74" s="119"/>
      <c r="C74" s="258"/>
      <c r="D74" s="110" t="s">
        <v>204</v>
      </c>
      <c r="E74" s="113">
        <v>8.9870810709604942</v>
      </c>
      <c r="F74" s="115">
        <v>960</v>
      </c>
      <c r="G74" s="114">
        <v>933</v>
      </c>
      <c r="H74" s="114">
        <v>929</v>
      </c>
      <c r="I74" s="114">
        <v>929</v>
      </c>
      <c r="J74" s="140">
        <v>922</v>
      </c>
      <c r="K74" s="114">
        <v>38</v>
      </c>
      <c r="L74" s="116">
        <v>4.1214750542299345</v>
      </c>
    </row>
    <row r="75" spans="1:12" s="110" customFormat="1" ht="15" customHeight="1" x14ac:dyDescent="0.2">
      <c r="A75" s="120"/>
      <c r="B75" s="119"/>
      <c r="C75" s="258"/>
      <c r="D75" s="267" t="s">
        <v>198</v>
      </c>
      <c r="E75" s="113">
        <v>51.770833333333336</v>
      </c>
      <c r="F75" s="115">
        <v>497</v>
      </c>
      <c r="G75" s="114">
        <v>484</v>
      </c>
      <c r="H75" s="114">
        <v>478</v>
      </c>
      <c r="I75" s="114">
        <v>481</v>
      </c>
      <c r="J75" s="140">
        <v>492</v>
      </c>
      <c r="K75" s="114">
        <v>5</v>
      </c>
      <c r="L75" s="116">
        <v>1.0162601626016261</v>
      </c>
    </row>
    <row r="76" spans="1:12" s="110" customFormat="1" ht="15" customHeight="1" x14ac:dyDescent="0.2">
      <c r="A76" s="120"/>
      <c r="B76" s="119"/>
      <c r="C76" s="258"/>
      <c r="D76" s="267" t="s">
        <v>199</v>
      </c>
      <c r="E76" s="113">
        <v>48.229166666666664</v>
      </c>
      <c r="F76" s="115">
        <v>463</v>
      </c>
      <c r="G76" s="114">
        <v>449</v>
      </c>
      <c r="H76" s="114">
        <v>451</v>
      </c>
      <c r="I76" s="114">
        <v>448</v>
      </c>
      <c r="J76" s="140">
        <v>430</v>
      </c>
      <c r="K76" s="114">
        <v>33</v>
      </c>
      <c r="L76" s="116">
        <v>7.6744186046511631</v>
      </c>
    </row>
    <row r="77" spans="1:12" s="110" customFormat="1" ht="15" customHeight="1" x14ac:dyDescent="0.2">
      <c r="A77" s="534"/>
      <c r="B77" s="119" t="s">
        <v>205</v>
      </c>
      <c r="C77" s="268"/>
      <c r="D77" s="182"/>
      <c r="E77" s="113">
        <v>7.5961550480618989</v>
      </c>
      <c r="F77" s="115">
        <v>6077</v>
      </c>
      <c r="G77" s="114">
        <v>6170</v>
      </c>
      <c r="H77" s="114">
        <v>6268</v>
      </c>
      <c r="I77" s="114">
        <v>6172</v>
      </c>
      <c r="J77" s="140">
        <v>6196</v>
      </c>
      <c r="K77" s="114">
        <v>-119</v>
      </c>
      <c r="L77" s="116">
        <v>-1.9205939315687541</v>
      </c>
    </row>
    <row r="78" spans="1:12" s="110" customFormat="1" ht="15" customHeight="1" x14ac:dyDescent="0.2">
      <c r="A78" s="120"/>
      <c r="B78" s="119"/>
      <c r="C78" s="268" t="s">
        <v>106</v>
      </c>
      <c r="D78" s="182"/>
      <c r="E78" s="113">
        <v>54.385387526740168</v>
      </c>
      <c r="F78" s="115">
        <v>3305</v>
      </c>
      <c r="G78" s="114">
        <v>3353</v>
      </c>
      <c r="H78" s="114">
        <v>3413</v>
      </c>
      <c r="I78" s="114">
        <v>3364</v>
      </c>
      <c r="J78" s="140">
        <v>3381</v>
      </c>
      <c r="K78" s="114">
        <v>-76</v>
      </c>
      <c r="L78" s="116">
        <v>-2.2478556640047325</v>
      </c>
    </row>
    <row r="79" spans="1:12" s="110" customFormat="1" ht="15" customHeight="1" x14ac:dyDescent="0.2">
      <c r="A79" s="123"/>
      <c r="B79" s="124"/>
      <c r="C79" s="260" t="s">
        <v>107</v>
      </c>
      <c r="D79" s="261"/>
      <c r="E79" s="125">
        <v>45.614612473259832</v>
      </c>
      <c r="F79" s="143">
        <v>2772</v>
      </c>
      <c r="G79" s="144">
        <v>2817</v>
      </c>
      <c r="H79" s="144">
        <v>2855</v>
      </c>
      <c r="I79" s="144">
        <v>2808</v>
      </c>
      <c r="J79" s="145">
        <v>2815</v>
      </c>
      <c r="K79" s="144">
        <v>-43</v>
      </c>
      <c r="L79" s="146">
        <v>-1.5275310834813498</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80001</v>
      </c>
      <c r="E11" s="114">
        <v>80548</v>
      </c>
      <c r="F11" s="114">
        <v>80986</v>
      </c>
      <c r="G11" s="114">
        <v>80062</v>
      </c>
      <c r="H11" s="140">
        <v>80194</v>
      </c>
      <c r="I11" s="115">
        <v>-193</v>
      </c>
      <c r="J11" s="116">
        <v>-0.24066638401875451</v>
      </c>
    </row>
    <row r="12" spans="1:15" s="110" customFormat="1" ht="24.95" customHeight="1" x14ac:dyDescent="0.2">
      <c r="A12" s="193" t="s">
        <v>132</v>
      </c>
      <c r="B12" s="194" t="s">
        <v>133</v>
      </c>
      <c r="C12" s="113">
        <v>0.61249234384570195</v>
      </c>
      <c r="D12" s="115">
        <v>490</v>
      </c>
      <c r="E12" s="114">
        <v>439</v>
      </c>
      <c r="F12" s="114">
        <v>586</v>
      </c>
      <c r="G12" s="114">
        <v>574</v>
      </c>
      <c r="H12" s="140">
        <v>483</v>
      </c>
      <c r="I12" s="115">
        <v>7</v>
      </c>
      <c r="J12" s="116">
        <v>1.4492753623188406</v>
      </c>
    </row>
    <row r="13" spans="1:15" s="110" customFormat="1" ht="24.95" customHeight="1" x14ac:dyDescent="0.2">
      <c r="A13" s="193" t="s">
        <v>134</v>
      </c>
      <c r="B13" s="199" t="s">
        <v>214</v>
      </c>
      <c r="C13" s="113">
        <v>1.8074774065324184</v>
      </c>
      <c r="D13" s="115">
        <v>1446</v>
      </c>
      <c r="E13" s="114">
        <v>1412</v>
      </c>
      <c r="F13" s="114">
        <v>1403</v>
      </c>
      <c r="G13" s="114">
        <v>1355</v>
      </c>
      <c r="H13" s="140">
        <v>1359</v>
      </c>
      <c r="I13" s="115">
        <v>87</v>
      </c>
      <c r="J13" s="116">
        <v>6.4017660044150109</v>
      </c>
    </row>
    <row r="14" spans="1:15" s="287" customFormat="1" ht="24" customHeight="1" x14ac:dyDescent="0.2">
      <c r="A14" s="193" t="s">
        <v>215</v>
      </c>
      <c r="B14" s="199" t="s">
        <v>137</v>
      </c>
      <c r="C14" s="113">
        <v>30.018374770315372</v>
      </c>
      <c r="D14" s="115">
        <v>24015</v>
      </c>
      <c r="E14" s="114">
        <v>24368</v>
      </c>
      <c r="F14" s="114">
        <v>24532</v>
      </c>
      <c r="G14" s="114">
        <v>24421</v>
      </c>
      <c r="H14" s="140">
        <v>24512</v>
      </c>
      <c r="I14" s="115">
        <v>-497</v>
      </c>
      <c r="J14" s="116">
        <v>-2.0275783289817233</v>
      </c>
      <c r="K14" s="110"/>
      <c r="L14" s="110"/>
      <c r="M14" s="110"/>
      <c r="N14" s="110"/>
      <c r="O14" s="110"/>
    </row>
    <row r="15" spans="1:15" s="110" customFormat="1" ht="24.75" customHeight="1" x14ac:dyDescent="0.2">
      <c r="A15" s="193" t="s">
        <v>216</v>
      </c>
      <c r="B15" s="199" t="s">
        <v>217</v>
      </c>
      <c r="C15" s="113">
        <v>7.676154048074399</v>
      </c>
      <c r="D15" s="115">
        <v>6141</v>
      </c>
      <c r="E15" s="114">
        <v>6327</v>
      </c>
      <c r="F15" s="114">
        <v>6388</v>
      </c>
      <c r="G15" s="114">
        <v>6345</v>
      </c>
      <c r="H15" s="140">
        <v>6328</v>
      </c>
      <c r="I15" s="115">
        <v>-187</v>
      </c>
      <c r="J15" s="116">
        <v>-2.9551201011378003</v>
      </c>
    </row>
    <row r="16" spans="1:15" s="287" customFormat="1" ht="24.95" customHeight="1" x14ac:dyDescent="0.2">
      <c r="A16" s="193" t="s">
        <v>218</v>
      </c>
      <c r="B16" s="199" t="s">
        <v>141</v>
      </c>
      <c r="C16" s="113">
        <v>19.396007549905626</v>
      </c>
      <c r="D16" s="115">
        <v>15517</v>
      </c>
      <c r="E16" s="114">
        <v>15682</v>
      </c>
      <c r="F16" s="114">
        <v>15763</v>
      </c>
      <c r="G16" s="114">
        <v>15711</v>
      </c>
      <c r="H16" s="140">
        <v>15793</v>
      </c>
      <c r="I16" s="115">
        <v>-276</v>
      </c>
      <c r="J16" s="116">
        <v>-1.7476097005002216</v>
      </c>
      <c r="K16" s="110"/>
      <c r="L16" s="110"/>
      <c r="M16" s="110"/>
      <c r="N16" s="110"/>
      <c r="O16" s="110"/>
    </row>
    <row r="17" spans="1:15" s="110" customFormat="1" ht="24.95" customHeight="1" x14ac:dyDescent="0.2">
      <c r="A17" s="193" t="s">
        <v>219</v>
      </c>
      <c r="B17" s="199" t="s">
        <v>220</v>
      </c>
      <c r="C17" s="113">
        <v>2.9462131723353457</v>
      </c>
      <c r="D17" s="115">
        <v>2357</v>
      </c>
      <c r="E17" s="114">
        <v>2359</v>
      </c>
      <c r="F17" s="114">
        <v>2381</v>
      </c>
      <c r="G17" s="114">
        <v>2365</v>
      </c>
      <c r="H17" s="140">
        <v>2391</v>
      </c>
      <c r="I17" s="115">
        <v>-34</v>
      </c>
      <c r="J17" s="116">
        <v>-1.4219991635299039</v>
      </c>
    </row>
    <row r="18" spans="1:15" s="287" customFormat="1" ht="24.95" customHeight="1" x14ac:dyDescent="0.2">
      <c r="A18" s="201" t="s">
        <v>144</v>
      </c>
      <c r="B18" s="202" t="s">
        <v>145</v>
      </c>
      <c r="C18" s="113">
        <v>5.5936800789990127</v>
      </c>
      <c r="D18" s="115">
        <v>4475</v>
      </c>
      <c r="E18" s="114">
        <v>4600</v>
      </c>
      <c r="F18" s="114">
        <v>4711</v>
      </c>
      <c r="G18" s="114">
        <v>4635</v>
      </c>
      <c r="H18" s="140">
        <v>4693</v>
      </c>
      <c r="I18" s="115">
        <v>-218</v>
      </c>
      <c r="J18" s="116">
        <v>-4.64521627956531</v>
      </c>
      <c r="K18" s="110"/>
      <c r="L18" s="110"/>
      <c r="M18" s="110"/>
      <c r="N18" s="110"/>
      <c r="O18" s="110"/>
    </row>
    <row r="19" spans="1:15" s="110" customFormat="1" ht="24.95" customHeight="1" x14ac:dyDescent="0.2">
      <c r="A19" s="193" t="s">
        <v>146</v>
      </c>
      <c r="B19" s="199" t="s">
        <v>147</v>
      </c>
      <c r="C19" s="113">
        <v>16.539793252584342</v>
      </c>
      <c r="D19" s="115">
        <v>13232</v>
      </c>
      <c r="E19" s="114">
        <v>13313</v>
      </c>
      <c r="F19" s="114">
        <v>13265</v>
      </c>
      <c r="G19" s="114">
        <v>13072</v>
      </c>
      <c r="H19" s="140">
        <v>13191</v>
      </c>
      <c r="I19" s="115">
        <v>41</v>
      </c>
      <c r="J19" s="116">
        <v>0.31081798195739518</v>
      </c>
    </row>
    <row r="20" spans="1:15" s="287" customFormat="1" ht="24.95" customHeight="1" x14ac:dyDescent="0.2">
      <c r="A20" s="193" t="s">
        <v>148</v>
      </c>
      <c r="B20" s="199" t="s">
        <v>149</v>
      </c>
      <c r="C20" s="113">
        <v>3.3712078599017512</v>
      </c>
      <c r="D20" s="115">
        <v>2697</v>
      </c>
      <c r="E20" s="114">
        <v>2655</v>
      </c>
      <c r="F20" s="114">
        <v>2645</v>
      </c>
      <c r="G20" s="114">
        <v>2585</v>
      </c>
      <c r="H20" s="140">
        <v>2601</v>
      </c>
      <c r="I20" s="115">
        <v>96</v>
      </c>
      <c r="J20" s="116">
        <v>3.6908881199538639</v>
      </c>
      <c r="K20" s="110"/>
      <c r="L20" s="110"/>
      <c r="M20" s="110"/>
      <c r="N20" s="110"/>
      <c r="O20" s="110"/>
    </row>
    <row r="21" spans="1:15" s="110" customFormat="1" ht="24.95" customHeight="1" x14ac:dyDescent="0.2">
      <c r="A21" s="201" t="s">
        <v>150</v>
      </c>
      <c r="B21" s="202" t="s">
        <v>151</v>
      </c>
      <c r="C21" s="113">
        <v>4.3711953600579996</v>
      </c>
      <c r="D21" s="115">
        <v>3497</v>
      </c>
      <c r="E21" s="114">
        <v>3573</v>
      </c>
      <c r="F21" s="114">
        <v>3648</v>
      </c>
      <c r="G21" s="114">
        <v>3666</v>
      </c>
      <c r="H21" s="140">
        <v>3629</v>
      </c>
      <c r="I21" s="115">
        <v>-132</v>
      </c>
      <c r="J21" s="116">
        <v>-3.6373656654725819</v>
      </c>
    </row>
    <row r="22" spans="1:15" s="110" customFormat="1" ht="24.95" customHeight="1" x14ac:dyDescent="0.2">
      <c r="A22" s="201" t="s">
        <v>152</v>
      </c>
      <c r="B22" s="199" t="s">
        <v>153</v>
      </c>
      <c r="C22" s="113">
        <v>1.3149835627054662</v>
      </c>
      <c r="D22" s="115">
        <v>1052</v>
      </c>
      <c r="E22" s="114">
        <v>1040</v>
      </c>
      <c r="F22" s="114">
        <v>1056</v>
      </c>
      <c r="G22" s="114">
        <v>1058</v>
      </c>
      <c r="H22" s="140">
        <v>1052</v>
      </c>
      <c r="I22" s="115">
        <v>0</v>
      </c>
      <c r="J22" s="116">
        <v>0</v>
      </c>
    </row>
    <row r="23" spans="1:15" s="110" customFormat="1" ht="24.95" customHeight="1" x14ac:dyDescent="0.2">
      <c r="A23" s="193" t="s">
        <v>154</v>
      </c>
      <c r="B23" s="199" t="s">
        <v>155</v>
      </c>
      <c r="C23" s="113">
        <v>1.8849764377945275</v>
      </c>
      <c r="D23" s="115">
        <v>1508</v>
      </c>
      <c r="E23" s="114">
        <v>1521</v>
      </c>
      <c r="F23" s="114">
        <v>1528</v>
      </c>
      <c r="G23" s="114">
        <v>1497</v>
      </c>
      <c r="H23" s="140">
        <v>1495</v>
      </c>
      <c r="I23" s="115">
        <v>13</v>
      </c>
      <c r="J23" s="116">
        <v>0.86956521739130432</v>
      </c>
    </row>
    <row r="24" spans="1:15" s="110" customFormat="1" ht="24.95" customHeight="1" x14ac:dyDescent="0.2">
      <c r="A24" s="193" t="s">
        <v>156</v>
      </c>
      <c r="B24" s="199" t="s">
        <v>221</v>
      </c>
      <c r="C24" s="113">
        <v>5.1549355633054583</v>
      </c>
      <c r="D24" s="115">
        <v>4124</v>
      </c>
      <c r="E24" s="114">
        <v>4226</v>
      </c>
      <c r="F24" s="114">
        <v>4202</v>
      </c>
      <c r="G24" s="114">
        <v>4154</v>
      </c>
      <c r="H24" s="140">
        <v>4172</v>
      </c>
      <c r="I24" s="115">
        <v>-48</v>
      </c>
      <c r="J24" s="116">
        <v>-1.1505273250239694</v>
      </c>
    </row>
    <row r="25" spans="1:15" s="110" customFormat="1" ht="24.95" customHeight="1" x14ac:dyDescent="0.2">
      <c r="A25" s="193" t="s">
        <v>222</v>
      </c>
      <c r="B25" s="204" t="s">
        <v>159</v>
      </c>
      <c r="C25" s="113">
        <v>3.1362107973650328</v>
      </c>
      <c r="D25" s="115">
        <v>2509</v>
      </c>
      <c r="E25" s="114">
        <v>2484</v>
      </c>
      <c r="F25" s="114">
        <v>2478</v>
      </c>
      <c r="G25" s="114">
        <v>2438</v>
      </c>
      <c r="H25" s="140">
        <v>2065</v>
      </c>
      <c r="I25" s="115">
        <v>444</v>
      </c>
      <c r="J25" s="116">
        <v>21.501210653753027</v>
      </c>
    </row>
    <row r="26" spans="1:15" s="110" customFormat="1" ht="24.95" customHeight="1" x14ac:dyDescent="0.2">
      <c r="A26" s="201">
        <v>782.78300000000002</v>
      </c>
      <c r="B26" s="203" t="s">
        <v>160</v>
      </c>
      <c r="C26" s="113">
        <v>1.0999862501718729</v>
      </c>
      <c r="D26" s="115">
        <v>880</v>
      </c>
      <c r="E26" s="114">
        <v>899</v>
      </c>
      <c r="F26" s="114">
        <v>1042</v>
      </c>
      <c r="G26" s="114">
        <v>1049</v>
      </c>
      <c r="H26" s="140">
        <v>1399</v>
      </c>
      <c r="I26" s="115">
        <v>-519</v>
      </c>
      <c r="J26" s="116">
        <v>-37.09792709077913</v>
      </c>
    </row>
    <row r="27" spans="1:15" s="110" customFormat="1" ht="24.95" customHeight="1" x14ac:dyDescent="0.2">
      <c r="A27" s="193" t="s">
        <v>161</v>
      </c>
      <c r="B27" s="199" t="s">
        <v>223</v>
      </c>
      <c r="C27" s="113">
        <v>6.2011724853439336</v>
      </c>
      <c r="D27" s="115">
        <v>4961</v>
      </c>
      <c r="E27" s="114">
        <v>4966</v>
      </c>
      <c r="F27" s="114">
        <v>4933</v>
      </c>
      <c r="G27" s="114">
        <v>4830</v>
      </c>
      <c r="H27" s="140">
        <v>4806</v>
      </c>
      <c r="I27" s="115">
        <v>155</v>
      </c>
      <c r="J27" s="116">
        <v>3.2251352476071578</v>
      </c>
    </row>
    <row r="28" spans="1:15" s="110" customFormat="1" ht="24.95" customHeight="1" x14ac:dyDescent="0.2">
      <c r="A28" s="193" t="s">
        <v>163</v>
      </c>
      <c r="B28" s="199" t="s">
        <v>164</v>
      </c>
      <c r="C28" s="113">
        <v>2.737465781677729</v>
      </c>
      <c r="D28" s="115">
        <v>2190</v>
      </c>
      <c r="E28" s="114">
        <v>2155</v>
      </c>
      <c r="F28" s="114">
        <v>2119</v>
      </c>
      <c r="G28" s="114">
        <v>2115</v>
      </c>
      <c r="H28" s="140">
        <v>2114</v>
      </c>
      <c r="I28" s="115">
        <v>76</v>
      </c>
      <c r="J28" s="116">
        <v>3.5950804162724692</v>
      </c>
    </row>
    <row r="29" spans="1:15" s="110" customFormat="1" ht="24.95" customHeight="1" x14ac:dyDescent="0.2">
      <c r="A29" s="193">
        <v>86</v>
      </c>
      <c r="B29" s="199" t="s">
        <v>165</v>
      </c>
      <c r="C29" s="113">
        <v>6.0399245009437381</v>
      </c>
      <c r="D29" s="115">
        <v>4832</v>
      </c>
      <c r="E29" s="114">
        <v>4790</v>
      </c>
      <c r="F29" s="114">
        <v>4766</v>
      </c>
      <c r="G29" s="114">
        <v>4689</v>
      </c>
      <c r="H29" s="140">
        <v>4662</v>
      </c>
      <c r="I29" s="115">
        <v>170</v>
      </c>
      <c r="J29" s="116">
        <v>3.6465036465036467</v>
      </c>
    </row>
    <row r="30" spans="1:15" s="110" customFormat="1" ht="24.95" customHeight="1" x14ac:dyDescent="0.2">
      <c r="A30" s="193">
        <v>87.88</v>
      </c>
      <c r="B30" s="204" t="s">
        <v>166</v>
      </c>
      <c r="C30" s="113">
        <v>7.2949088136398297</v>
      </c>
      <c r="D30" s="115">
        <v>5836</v>
      </c>
      <c r="E30" s="114">
        <v>5844</v>
      </c>
      <c r="F30" s="114">
        <v>5814</v>
      </c>
      <c r="G30" s="114">
        <v>5698</v>
      </c>
      <c r="H30" s="140">
        <v>5715</v>
      </c>
      <c r="I30" s="115">
        <v>121</v>
      </c>
      <c r="J30" s="116">
        <v>2.1172353455818023</v>
      </c>
    </row>
    <row r="31" spans="1:15" s="110" customFormat="1" ht="24.95" customHeight="1" x14ac:dyDescent="0.2">
      <c r="A31" s="193" t="s">
        <v>167</v>
      </c>
      <c r="B31" s="199" t="s">
        <v>168</v>
      </c>
      <c r="C31" s="113">
        <v>2.8212147348158148</v>
      </c>
      <c r="D31" s="115">
        <v>2257</v>
      </c>
      <c r="E31" s="114">
        <v>2263</v>
      </c>
      <c r="F31" s="114">
        <v>2258</v>
      </c>
      <c r="G31" s="114">
        <v>2226</v>
      </c>
      <c r="H31" s="140">
        <v>2246</v>
      </c>
      <c r="I31" s="115">
        <v>11</v>
      </c>
      <c r="J31" s="116">
        <v>0.48975957257346392</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0.61249234384570195</v>
      </c>
      <c r="D34" s="115">
        <v>490</v>
      </c>
      <c r="E34" s="114">
        <v>439</v>
      </c>
      <c r="F34" s="114">
        <v>586</v>
      </c>
      <c r="G34" s="114">
        <v>574</v>
      </c>
      <c r="H34" s="140">
        <v>483</v>
      </c>
      <c r="I34" s="115">
        <v>7</v>
      </c>
      <c r="J34" s="116">
        <v>1.4492753623188406</v>
      </c>
    </row>
    <row r="35" spans="1:10" s="110" customFormat="1" ht="24.95" customHeight="1" x14ac:dyDescent="0.2">
      <c r="A35" s="292" t="s">
        <v>171</v>
      </c>
      <c r="B35" s="293" t="s">
        <v>172</v>
      </c>
      <c r="C35" s="113">
        <v>37.419532255846804</v>
      </c>
      <c r="D35" s="115">
        <v>29936</v>
      </c>
      <c r="E35" s="114">
        <v>30380</v>
      </c>
      <c r="F35" s="114">
        <v>30646</v>
      </c>
      <c r="G35" s="114">
        <v>30411</v>
      </c>
      <c r="H35" s="140">
        <v>30564</v>
      </c>
      <c r="I35" s="115">
        <v>-628</v>
      </c>
      <c r="J35" s="116">
        <v>-2.0547048815600051</v>
      </c>
    </row>
    <row r="36" spans="1:10" s="110" customFormat="1" ht="24.95" customHeight="1" x14ac:dyDescent="0.2">
      <c r="A36" s="294" t="s">
        <v>173</v>
      </c>
      <c r="B36" s="295" t="s">
        <v>174</v>
      </c>
      <c r="C36" s="125">
        <v>61.967975400307495</v>
      </c>
      <c r="D36" s="143">
        <v>49575</v>
      </c>
      <c r="E36" s="144">
        <v>49729</v>
      </c>
      <c r="F36" s="144">
        <v>49754</v>
      </c>
      <c r="G36" s="144">
        <v>49077</v>
      </c>
      <c r="H36" s="145">
        <v>49147</v>
      </c>
      <c r="I36" s="143">
        <v>428</v>
      </c>
      <c r="J36" s="146">
        <v>0.87085681730319242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2020-09-25T10:21:04Z</dcterms:created>
  <dcterms:modified xsi:type="dcterms:W3CDTF">2020-09-28T08:10:14Z</dcterms:modified>
</cp:coreProperties>
</file>