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G24" i="24" s="1"/>
  <c r="C23" i="24"/>
  <c r="C22" i="24"/>
  <c r="C21" i="24"/>
  <c r="C20" i="24"/>
  <c r="G20" i="24" s="1"/>
  <c r="C19"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B8" i="24"/>
  <c r="B7" i="24"/>
  <c r="H37" i="24" l="1"/>
  <c r="F37" i="24"/>
  <c r="D37" i="24"/>
  <c r="J37" i="24"/>
  <c r="K37" i="24"/>
  <c r="G27" i="24"/>
  <c r="M27" i="24"/>
  <c r="E27" i="24"/>
  <c r="L27" i="24"/>
  <c r="I27" i="24"/>
  <c r="F7" i="24"/>
  <c r="D7" i="24"/>
  <c r="J7" i="24"/>
  <c r="H7" i="24"/>
  <c r="K7" i="24"/>
  <c r="F19" i="24"/>
  <c r="D19" i="24"/>
  <c r="J19" i="24"/>
  <c r="H19" i="24"/>
  <c r="K19" i="24"/>
  <c r="K20" i="24"/>
  <c r="J20" i="24"/>
  <c r="H20" i="24"/>
  <c r="F20" i="24"/>
  <c r="D20" i="24"/>
  <c r="G7" i="24"/>
  <c r="M7" i="24"/>
  <c r="E7" i="24"/>
  <c r="L7" i="24"/>
  <c r="I7" i="24"/>
  <c r="K8" i="24"/>
  <c r="J8" i="24"/>
  <c r="H8" i="24"/>
  <c r="F8" i="24"/>
  <c r="D8" i="24"/>
  <c r="G35" i="24"/>
  <c r="M35" i="24"/>
  <c r="E35" i="24"/>
  <c r="L35" i="24"/>
  <c r="I35" i="24"/>
  <c r="F9" i="24"/>
  <c r="D9" i="24"/>
  <c r="J9" i="24"/>
  <c r="H9" i="24"/>
  <c r="K9" i="24"/>
  <c r="G19" i="24"/>
  <c r="M19" i="24"/>
  <c r="E19" i="24"/>
  <c r="L19" i="24"/>
  <c r="I19" i="24"/>
  <c r="F15" i="24"/>
  <c r="D15" i="24"/>
  <c r="J15" i="24"/>
  <c r="H15" i="24"/>
  <c r="K15" i="24"/>
  <c r="F35" i="24"/>
  <c r="D35" i="24"/>
  <c r="J35" i="24"/>
  <c r="H35" i="24"/>
  <c r="K35" i="24"/>
  <c r="F17" i="24"/>
  <c r="D17" i="24"/>
  <c r="J17" i="24"/>
  <c r="H17" i="24"/>
  <c r="K17" i="24"/>
  <c r="K30" i="24"/>
  <c r="J30" i="24"/>
  <c r="H30" i="24"/>
  <c r="F30" i="24"/>
  <c r="D30" i="24"/>
  <c r="F33" i="24"/>
  <c r="D33" i="24"/>
  <c r="J33" i="24"/>
  <c r="H33" i="24"/>
  <c r="K33" i="24"/>
  <c r="G17" i="24"/>
  <c r="M17" i="24"/>
  <c r="E17" i="24"/>
  <c r="L17" i="24"/>
  <c r="I17" i="24"/>
  <c r="I34" i="24"/>
  <c r="L34" i="24"/>
  <c r="G34" i="24"/>
  <c r="E34" i="24"/>
  <c r="M34" i="24"/>
  <c r="M38" i="24"/>
  <c r="E38" i="24"/>
  <c r="L38" i="24"/>
  <c r="I38" i="24"/>
  <c r="G38" i="24"/>
  <c r="C14" i="24"/>
  <c r="C6" i="24"/>
  <c r="K18" i="24"/>
  <c r="J18" i="24"/>
  <c r="H18" i="24"/>
  <c r="F18" i="24"/>
  <c r="D18" i="24"/>
  <c r="F31" i="24"/>
  <c r="D31" i="24"/>
  <c r="J31" i="24"/>
  <c r="H31" i="24"/>
  <c r="K31" i="24"/>
  <c r="K34" i="24"/>
  <c r="J34" i="24"/>
  <c r="H34" i="24"/>
  <c r="F34" i="24"/>
  <c r="D34" i="24"/>
  <c r="D38" i="24"/>
  <c r="K38" i="24"/>
  <c r="J38" i="24"/>
  <c r="H38" i="24"/>
  <c r="F38" i="24"/>
  <c r="I18" i="24"/>
  <c r="L18" i="24"/>
  <c r="G18" i="24"/>
  <c r="E18" i="24"/>
  <c r="M18" i="24"/>
  <c r="G21" i="24"/>
  <c r="M21" i="24"/>
  <c r="E21" i="24"/>
  <c r="L21" i="24"/>
  <c r="I21" i="24"/>
  <c r="G31" i="24"/>
  <c r="M31" i="24"/>
  <c r="E31" i="24"/>
  <c r="L31" i="24"/>
  <c r="I31" i="24"/>
  <c r="C39" i="24"/>
  <c r="C45" i="24"/>
  <c r="F27" i="24"/>
  <c r="D27" i="24"/>
  <c r="J27" i="24"/>
  <c r="H27" i="24"/>
  <c r="K27" i="24"/>
  <c r="F21" i="24"/>
  <c r="D21" i="24"/>
  <c r="J21" i="24"/>
  <c r="H21" i="24"/>
  <c r="G25" i="24"/>
  <c r="M25" i="24"/>
  <c r="E25" i="24"/>
  <c r="L25" i="24"/>
  <c r="I25" i="24"/>
  <c r="K58" i="24"/>
  <c r="I58" i="24"/>
  <c r="J58" i="24"/>
  <c r="K74" i="24"/>
  <c r="I74" i="24"/>
  <c r="J74" i="24"/>
  <c r="I24" i="24"/>
  <c r="L24" i="24"/>
  <c r="M24" i="24"/>
  <c r="E24" i="24"/>
  <c r="K22" i="24"/>
  <c r="J22" i="24"/>
  <c r="H22" i="24"/>
  <c r="F22" i="24"/>
  <c r="D22" i="24"/>
  <c r="F25" i="24"/>
  <c r="D25" i="24"/>
  <c r="J25" i="24"/>
  <c r="H25" i="24"/>
  <c r="K25" i="24"/>
  <c r="K28" i="24"/>
  <c r="J28" i="24"/>
  <c r="H28" i="24"/>
  <c r="F28" i="24"/>
  <c r="D28" i="24"/>
  <c r="B45" i="24"/>
  <c r="B39" i="24"/>
  <c r="G15" i="24"/>
  <c r="M15" i="24"/>
  <c r="E15" i="24"/>
  <c r="L15" i="24"/>
  <c r="I15" i="24"/>
  <c r="I22" i="24"/>
  <c r="L22" i="24"/>
  <c r="M22" i="24"/>
  <c r="G22" i="24"/>
  <c r="E22" i="24"/>
  <c r="I32" i="24"/>
  <c r="L32" i="24"/>
  <c r="M32" i="24"/>
  <c r="E32" i="24"/>
  <c r="K16" i="24"/>
  <c r="J16" i="24"/>
  <c r="H16" i="24"/>
  <c r="F16" i="24"/>
  <c r="D16" i="24"/>
  <c r="K32" i="24"/>
  <c r="J32" i="24"/>
  <c r="H32" i="24"/>
  <c r="F32" i="24"/>
  <c r="D32" i="24"/>
  <c r="G9" i="24"/>
  <c r="M9" i="24"/>
  <c r="E9" i="24"/>
  <c r="L9" i="24"/>
  <c r="I9" i="24"/>
  <c r="I26" i="24"/>
  <c r="L26" i="24"/>
  <c r="G26" i="24"/>
  <c r="E26" i="24"/>
  <c r="M26" i="24"/>
  <c r="G29" i="24"/>
  <c r="M29" i="24"/>
  <c r="E29" i="24"/>
  <c r="L29" i="24"/>
  <c r="I29" i="24"/>
  <c r="I37" i="24"/>
  <c r="G37" i="24"/>
  <c r="L37" i="24"/>
  <c r="E37" i="24"/>
  <c r="G32" i="24"/>
  <c r="K24" i="24"/>
  <c r="J24" i="24"/>
  <c r="H24" i="24"/>
  <c r="F24" i="24"/>
  <c r="D24" i="24"/>
  <c r="F23" i="24"/>
  <c r="D23" i="24"/>
  <c r="J23" i="24"/>
  <c r="H23" i="24"/>
  <c r="K23" i="24"/>
  <c r="K26" i="24"/>
  <c r="J26" i="24"/>
  <c r="H26" i="24"/>
  <c r="F26" i="24"/>
  <c r="D26" i="24"/>
  <c r="F29" i="24"/>
  <c r="D29" i="24"/>
  <c r="J29" i="24"/>
  <c r="H29" i="24"/>
  <c r="I8" i="24"/>
  <c r="L8" i="24"/>
  <c r="M8" i="24"/>
  <c r="G8" i="24"/>
  <c r="E8" i="24"/>
  <c r="I16" i="24"/>
  <c r="L16" i="24"/>
  <c r="M16" i="24"/>
  <c r="E16" i="24"/>
  <c r="G33" i="24"/>
  <c r="M33" i="24"/>
  <c r="E33" i="24"/>
  <c r="L33" i="24"/>
  <c r="I33" i="24"/>
  <c r="B14" i="24"/>
  <c r="B6" i="24"/>
  <c r="G23" i="24"/>
  <c r="M23" i="24"/>
  <c r="E23" i="24"/>
  <c r="L23" i="24"/>
  <c r="I23" i="24"/>
  <c r="I30" i="24"/>
  <c r="L30" i="24"/>
  <c r="M30" i="24"/>
  <c r="G30" i="24"/>
  <c r="E30" i="24"/>
  <c r="G16" i="24"/>
  <c r="K66" i="24"/>
  <c r="I66" i="24"/>
  <c r="J66" i="24"/>
  <c r="J77" i="24"/>
  <c r="E41" i="24"/>
  <c r="K53" i="24"/>
  <c r="I53" i="24"/>
  <c r="K61" i="24"/>
  <c r="I61" i="24"/>
  <c r="K69" i="24"/>
  <c r="I69" i="24"/>
  <c r="K55" i="24"/>
  <c r="I55" i="24"/>
  <c r="K63" i="24"/>
  <c r="I63" i="24"/>
  <c r="K71" i="24"/>
  <c r="I71" i="24"/>
  <c r="K52" i="24"/>
  <c r="I52" i="24"/>
  <c r="K60" i="24"/>
  <c r="I60" i="24"/>
  <c r="K68" i="24"/>
  <c r="I68" i="24"/>
  <c r="E20" i="24"/>
  <c r="E28" i="24"/>
  <c r="I43" i="24"/>
  <c r="G43" i="24"/>
  <c r="L43" i="24"/>
  <c r="K57" i="24"/>
  <c r="I57" i="24"/>
  <c r="K65" i="24"/>
  <c r="I65" i="24"/>
  <c r="K73" i="24"/>
  <c r="I73" i="24"/>
  <c r="K54" i="24"/>
  <c r="I54" i="24"/>
  <c r="K62" i="24"/>
  <c r="I62" i="24"/>
  <c r="K70" i="24"/>
  <c r="I70" i="24"/>
  <c r="I20" i="24"/>
  <c r="L20" i="24"/>
  <c r="I28" i="24"/>
  <c r="L28" i="24"/>
  <c r="M20" i="24"/>
  <c r="M28" i="24"/>
  <c r="K51" i="24"/>
  <c r="I51" i="24"/>
  <c r="K59" i="24"/>
  <c r="I59" i="24"/>
  <c r="K67" i="24"/>
  <c r="I67" i="24"/>
  <c r="K75" i="24"/>
  <c r="K77" i="24" s="1"/>
  <c r="I75" i="24"/>
  <c r="I77" i="24" s="1"/>
  <c r="I41" i="24"/>
  <c r="G41" i="24"/>
  <c r="L41" i="24"/>
  <c r="K56" i="24"/>
  <c r="I56" i="24"/>
  <c r="K64" i="24"/>
  <c r="I64" i="24"/>
  <c r="K72" i="24"/>
  <c r="I72" i="24"/>
  <c r="F40" i="24"/>
  <c r="J41" i="24"/>
  <c r="F42" i="24"/>
  <c r="J43" i="24"/>
  <c r="F44" i="24"/>
  <c r="H40" i="24"/>
  <c r="H42" i="24"/>
  <c r="H44" i="24"/>
  <c r="J40" i="24"/>
  <c r="J42" i="24"/>
  <c r="J44" i="24"/>
  <c r="E40" i="24"/>
  <c r="E42" i="24"/>
  <c r="E44" i="24"/>
  <c r="H39" i="24" l="1"/>
  <c r="F39" i="24"/>
  <c r="D39" i="24"/>
  <c r="J39" i="24"/>
  <c r="K39" i="24"/>
  <c r="I39" i="24"/>
  <c r="G39" i="24"/>
  <c r="L39" i="24"/>
  <c r="M39" i="24"/>
  <c r="E39" i="24"/>
  <c r="I78" i="24"/>
  <c r="I79" i="24"/>
  <c r="J79" i="24"/>
  <c r="J78" i="24"/>
  <c r="K14" i="24"/>
  <c r="J14" i="24"/>
  <c r="H14" i="24"/>
  <c r="F14" i="24"/>
  <c r="D14" i="24"/>
  <c r="I6" i="24"/>
  <c r="L6" i="24"/>
  <c r="G6" i="24"/>
  <c r="E6" i="24"/>
  <c r="M6" i="24"/>
  <c r="I14" i="24"/>
  <c r="L14" i="24"/>
  <c r="M14" i="24"/>
  <c r="G14" i="24"/>
  <c r="E14" i="24"/>
  <c r="K79" i="24"/>
  <c r="K78" i="24"/>
  <c r="K6" i="24"/>
  <c r="J6" i="24"/>
  <c r="H6" i="24"/>
  <c r="F6" i="24"/>
  <c r="D6" i="24"/>
  <c r="H45" i="24"/>
  <c r="F45" i="24"/>
  <c r="D45" i="24"/>
  <c r="J45" i="24"/>
  <c r="K45" i="24"/>
  <c r="I45" i="24"/>
  <c r="G45" i="24"/>
  <c r="M45" i="24"/>
  <c r="E45" i="24"/>
  <c r="L45" i="24"/>
  <c r="I83" i="24" l="1"/>
  <c r="I82" i="24"/>
  <c r="I81" i="24"/>
</calcChain>
</file>

<file path=xl/sharedStrings.xml><?xml version="1.0" encoding="utf-8"?>
<sst xmlns="http://schemas.openxmlformats.org/spreadsheetml/2006/main" count="1726" uniqueCount="521">
  <si>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</si>
  <si>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</si>
  <si>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</si>
  <si>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</si>
  <si>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</si>
  <si>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</si>
  <si>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</si>
  <si>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</si>
  <si>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</si>
  <si>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</si>
  <si>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</si>
  <si>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</si>
  <si>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</si>
  <si>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Waldshut (08337)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</si>
  <si>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</si>
  <si>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</si>
  <si>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</si>
  <si>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</si>
  <si>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</si>
  <si>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</si>
  <si>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</si>
  <si>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</si>
  <si>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</si>
  <si>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</si>
  <si>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</si>
  <si>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</si>
  <si>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</si>
  <si>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</si>
  <si>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</si>
  <si>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</si>
  <si>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</si>
  <si>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</si>
  <si>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</si>
  <si>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</si>
  <si>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</si>
  <si>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</si>
  <si>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</si>
  <si>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</si>
  <si>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</si>
  <si>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</si>
  <si>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</si>
  <si>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</si>
  <si>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</si>
  <si>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</si>
  <si>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</si>
  <si>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</si>
  <si>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</si>
  <si>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</si>
  <si>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</si>
  <si>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</si>
  <si>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</si>
  <si>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</si>
  <si>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</si>
  <si>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</si>
  <si>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</si>
  <si>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</si>
  <si>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</si>
  <si>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</si>
  <si>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</si>
  <si>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</si>
  <si>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</si>
  <si>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</si>
  <si>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</si>
  <si>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</si>
  <si>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</si>
  <si>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</si>
  <si>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</si>
  <si>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</si>
  <si>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</si>
  <si>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</si>
  <si>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</si>
  <si>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</si>
  <si>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</si>
  <si>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</si>
  <si>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</si>
  <si>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</si>
  <si>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</si>
  <si>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</si>
  <si>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</si>
  <si>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</si>
  <si>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</si>
  <si>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</si>
  <si>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</si>
  <si>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</si>
  <si>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</si>
  <si>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</si>
  <si>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</si>
  <si>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</si>
  <si>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</si>
  <si>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</si>
  <si>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</si>
  <si>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</si>
  <si>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Waldshut (08337);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</si>
  <si>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</si>
  <si>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</si>
  <si>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</si>
  <si>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</si>
  <si>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</si>
  <si>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</si>
  <si>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</si>
  <si>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</si>
  <si>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</si>
  <si>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</si>
  <si>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</si>
  <si>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</si>
  <si>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</si>
  <si>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</si>
  <si>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</si>
  <si>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</si>
  <si>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</si>
  <si>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</si>
  <si>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</si>
  <si>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</si>
  <si>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</si>
  <si>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</si>
  <si>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</si>
  <si>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</si>
  <si>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</si>
  <si>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</si>
  <si>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</si>
  <si>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</si>
  <si>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</si>
  <si>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</si>
  <si>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</si>
  <si>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</si>
  <si>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</si>
  <si>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</si>
  <si>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</si>
  <si>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</si>
  <si>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</si>
  <si>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</si>
  <si>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</si>
  <si>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</si>
  <si>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</si>
  <si>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</si>
  <si>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</si>
  <si>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</si>
  <si>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</si>
  <si>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</si>
  <si>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</si>
  <si>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</si>
  <si>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</si>
  <si>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</si>
  <si>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</si>
  <si>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</si>
  <si>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</si>
  <si>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</si>
  <si>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</si>
  <si>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</si>
  <si>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</si>
  <si>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</si>
  <si>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</si>
  <si>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</si>
  <si>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</si>
  <si>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</si>
  <si>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</si>
  <si>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</si>
  <si>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</si>
  <si>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</si>
  <si>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</si>
  <si>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</si>
  <si>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</si>
  <si>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</si>
  <si>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</si>
  <si>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</si>
  <si>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</si>
  <si>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</si>
  <si>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</si>
  <si>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</si>
  <si>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</si>
  <si>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</si>
  <si>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</si>
  <si>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</si>
  <si>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</si>
  <si>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</si>
  <si>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</si>
  <si>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</si>
  <si>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</si>
  <si>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</si>
  <si>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</si>
  <si>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</si>
  <si>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</si>
  <si>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</si>
  <si>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Waldshut (08337)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</si>
  <si>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</si>
  <si>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</si>
  <si>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</si>
  <si>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</si>
  <si>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</si>
  <si>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</si>
  <si>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</si>
  <si>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</si>
  <si>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</si>
  <si>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</si>
  <si>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</si>
  <si>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</si>
  <si>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</si>
  <si>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</si>
  <si>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</si>
  <si>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</si>
  <si>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</si>
  <si>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</si>
  <si>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</si>
  <si>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</si>
  <si>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</si>
  <si>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</si>
  <si>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</si>
  <si>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</si>
  <si>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</si>
  <si>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</si>
  <si>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</si>
  <si>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</si>
  <si>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</si>
  <si>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</si>
  <si>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</si>
  <si>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</si>
  <si>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</si>
  <si>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</si>
  <si>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</si>
  <si>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</si>
  <si>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</si>
  <si>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</si>
  <si>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</si>
  <si>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</si>
  <si>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</si>
  <si>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</si>
  <si>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</si>
  <si>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</si>
  <si>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</si>
  <si>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</si>
  <si>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</si>
  <si>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</si>
  <si>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</si>
  <si>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</si>
  <si>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</si>
  <si>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</si>
  <si>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</si>
  <si>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</si>
  <si>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</si>
  <si>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</si>
  <si>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</si>
  <si>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</si>
  <si>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</si>
  <si>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</si>
  <si>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</si>
  <si>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</si>
  <si>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</si>
  <si>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</si>
  <si>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</si>
  <si>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</si>
  <si>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</si>
  <si>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</si>
  <si>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</si>
  <si>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</si>
  <si>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</si>
  <si>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</si>
  <si>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</si>
  <si>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</si>
  <si>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</si>
  <si>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</si>
  <si>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</si>
  <si>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</si>
  <si>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</si>
  <si>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</si>
  <si>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</si>
  <si>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</si>
  <si>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</si>
  <si>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</si>
  <si>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</si>
  <si>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</si>
  <si>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</si>
  <si>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</si>
  <si>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</si>
  <si>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</si>
  <si>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</si>
  <si>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</si>
  <si>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</si>
  <si>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</si>
  <si>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</si>
  <si>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</si>
  <si>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</si>
  <si>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</si>
  <si>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</si>
  <si>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</si>
  <si>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</si>
  <si>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</si>
  <si>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</si>
  <si>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</si>
  <si>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</si>
  <si>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</si>
  <si>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</si>
  <si>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</si>
  <si>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</si>
  <si>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</si>
  <si>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</si>
  <si>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</si>
  <si>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</si>
  <si>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</si>
  <si>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</si>
  <si>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</si>
  <si>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</si>
  <si>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</si>
  <si>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</si>
  <si>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</si>
  <si>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</si>
  <si>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</si>
  <si>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</si>
  <si>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</si>
  <si>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</si>
  <si>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</si>
  <si>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</si>
  <si>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</si>
  <si>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</si>
  <si>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</si>
  <si>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</si>
  <si>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</si>
  <si>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</si>
  <si>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</si>
  <si>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</si>
  <si>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</si>
  <si>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</si>
  <si>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</si>
  <si>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</si>
  <si>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</si>
  <si>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</si>
  <si>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</si>
  <si>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</si>
  <si>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</si>
  <si>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</si>
  <si>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</si>
  <si>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</si>
  <si>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</si>
  <si>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</si>
  <si>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</si>
  <si>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</si>
  <si>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</si>
  <si>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</si>
  <si>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</si>
  <si>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</si>
  <si>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</si>
  <si>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</si>
  <si>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</si>
  <si>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</si>
  <si>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</si>
  <si>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</si>
  <si>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</si>
  <si>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</si>
  <si>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</si>
  <si>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</si>
  <si>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</si>
  <si>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</si>
  <si>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</si>
  <si>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</si>
  <si>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</si>
  <si>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</si>
  <si>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</si>
  <si>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</si>
  <si>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</si>
  <si>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</si>
  <si>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</si>
  <si>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</si>
  <si>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</si>
  <si>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</si>
  <si>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</si>
  <si>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</si>
  <si>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</si>
  <si>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</si>
  <si>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</si>
  <si>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</si>
  <si>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</si>
  <si>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</si>
  <si>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</si>
  <si>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</si>
  <si>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Waldshut (08337);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</si>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</sst>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{B26D8E7F-3757-416A-B666-90C9E3F8AF6A}</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79BA-4857-9A52-E7C8EC518A63}"/>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{EF40F9A9-6111-48F5-A06C-182B52AEBA0C}</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9BA-4857-9A52-E7C8EC518A6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{3FEF1366-4440-4310-BD97-49C12427FFEC}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9BA-4857-9A52-E7C8EC518A6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{1F8CC4A6-BD35-4FF5-AA8E-6BF612F6D660}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9BA-4857-9A52-E7C8EC518A6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-1.2601940698867626E-2</c:v>
                </c:pt>
                <c:pt idx="1">
                  <c:v>0.77822269034374059</c:v>
                </c:pt>
                <c:pt idx="2">
                  <c:v>1.1186464311118853</c:v>
                </c:pt>
                <c:pt idx="3">
                  <c:v>1.0875687030768</c:v>
                </c:pt>
              </c:numCache>
            </c:numRef>
          </c:val>
          <c:extLst>
            <c:ext xmlns:c16="http://schemas.microsoft.com/office/drawing/2014/chart" uri="{C3380CC4-5D6E-409C-BE32-E72D297353CC}">
              <c16:uniqueId val="{00000004-79BA-4857-9A52-E7C8EC518A6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{AAF88F45-A731-4929-BF47-96F35851EEAD}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9BA-4857-9A52-E7C8EC518A6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{80BA6E48-DFCB-4D3F-AC70-5EBEE8C816F7}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9BA-4857-9A52-E7C8EC518A6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{9C54D5BC-9E21-48D8-9999-D5043B7F3FB2}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9BA-4857-9A52-E7C8EC518A6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{3FC68EF1-8AFC-4BE1-94D3-3BC73B13DF96}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9BA-4857-9A52-E7C8EC518A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9BA-4857-9A52-E7C8EC518A6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9BA-4857-9A52-E7C8EC518A6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{40366D25-C825-4446-B436-CD602FF3E01D}</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0852-4AD9-8EA5-CA5D6BF359C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{87EEC8C6-32F4-498B-84E2-A9434C189666}</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0852-4AD9-8EA5-CA5D6BF359C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{424E9BCF-64A4-4C10-A202-429E4B34D3F1}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852-4AD9-8EA5-CA5D6BF359C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{82DE68BA-372F-4F22-868E-5F7A1DED7342}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852-4AD9-8EA5-CA5D6BF359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-3.8447696737044148</c:v>
                </c:pt>
                <c:pt idx="1">
                  <c:v>-2.6975865719528453</c:v>
                </c:pt>
                <c:pt idx="2">
                  <c:v>-2.7637010795899166</c:v>
                </c:pt>
                <c:pt idx="3">
                  <c:v>-2.8655893304673015</c:v>
                </c:pt>
              </c:numCache>
            </c:numRef>
          </c:val>
          <c:extLst>
            <c:ext xmlns:c16="http://schemas.microsoft.com/office/drawing/2014/chart" uri="{C3380CC4-5D6E-409C-BE32-E72D297353CC}">
              <c16:uniqueId val="{00000004-0852-4AD9-8EA5-CA5D6BF359C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{A13F3134-D367-483F-84E9-001B37DEA710}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852-4AD9-8EA5-CA5D6BF359C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{4A86982C-A9DD-4ACB-AFC4-C55F5C21D1EE}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852-4AD9-8EA5-CA5D6BF359C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{3E6BFA92-59B3-4BE9-B63F-EC9A0F6B86D8}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852-4AD9-8EA5-CA5D6BF359C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{DB323254-FC7D-431A-9DC7-B0F6C074ED8F}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852-4AD9-8EA5-CA5D6BF359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852-4AD9-8EA5-CA5D6BF359C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852-4AD9-8EA5-CA5D6BF359C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{5BC58CFA-E78A-4625-B5D3-F5EB767E44DF}</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FDF7-4E5D-AE2D-CFABB38F40F2}"/>
                </c:ext>
              </c:extLst>
            </c:dLbl>
            <c:dLbl>
              <c:idx val="1"/>
              <c:tx>
                <c:strRef>
                  <c:f>Daten_Diagramme!$D$15</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{0977802B-02FE-483C-9E5F-762FC3796EAC}</c15:txfldGUID>
                      <c15:f>Daten_Diagramme!$D$15</c15:f>
                      <c15:dlblFieldTableCache>
                        <c:ptCount val="1"/>
                        <c:pt idx="0">
                          <c:v>10.4</c:v>
                        </c:pt>
                      </c15:dlblFieldTableCache>
                    </c15:dlblFTEntry>
                  </c15:dlblFieldTable>
                  <c15:showDataLabelsRange val="0"/>
                </c:ext>
                <c:ext xmlns:c16="http://schemas.microsoft.com/office/drawing/2014/chart" uri="{C3380CC4-5D6E-409C-BE32-E72D297353CC}">
                  <c16:uniqueId val="{00000001-FDF7-4E5D-AE2D-CFABB38F40F2}"/>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{60108695-50B5-4206-B1BE-720AE7CBF78C}</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FDF7-4E5D-AE2D-CFABB38F40F2}"/>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{8C6DF0DB-498D-4BE4-AC8F-80451AB4F2C2}</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FDF7-4E5D-AE2D-CFABB38F40F2}"/>
                </c:ext>
              </c:extLst>
            </c:dLbl>
            <c:dLbl>
              <c:idx val="4"/>
              <c:tx>
                <c:strRef>
                  <c:f>Daten_Diagramme!$D$18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{5497310A-883C-4BFF-8387-E96C2E102C1D}</c15:txfldGUID>
                      <c15:f>Daten_Diagramme!$D$18</c15:f>
                      <c15:dlblFieldTableCache>
                        <c:ptCount val="1"/>
                        <c:pt idx="0">
                          <c:v>-9.3</c:v>
                        </c:pt>
                      </c15:dlblFieldTableCache>
                    </c15:dlblFTEntry>
                  </c15:dlblFieldTable>
                  <c15:showDataLabelsRange val="0"/>
                </c:ext>
                <c:ext xmlns:c16="http://schemas.microsoft.com/office/drawing/2014/chart" uri="{C3380CC4-5D6E-409C-BE32-E72D297353CC}">
                  <c16:uniqueId val="{00000004-FDF7-4E5D-AE2D-CFABB38F40F2}"/>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{8A238746-C9B1-4239-91B0-10C336C1FBF0}</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FDF7-4E5D-AE2D-CFABB38F40F2}"/>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{623C3120-199E-4C7C-9E76-0C90FE7C69C2}</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FDF7-4E5D-AE2D-CFABB38F40F2}"/>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{A3972BF5-3CD1-4C2A-8127-C313924FC6EA}</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FDF7-4E5D-AE2D-CFABB38F40F2}"/>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{FC9FBA1C-909C-47D4-9F3B-DA1F0EBB199E}</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FDF7-4E5D-AE2D-CFABB38F40F2}"/>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{CC34E8C0-5F35-4229-B826-24C3390C89DB}</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FDF7-4E5D-AE2D-CFABB38F40F2}"/>
                </c:ext>
              </c:extLst>
            </c:dLbl>
            <c:dLbl>
              <c:idx val="10"/>
              <c:tx>
                <c:strRef>
                  <c:f>Daten_Diagramme!$D$24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{678420F0-150E-43CA-8E2E-AAEFA17B5E89}</c15:txfldGUID>
                      <c15:f>Daten_Diagramme!$D$24</c15:f>
                      <c15:dlblFieldTableCache>
                        <c:ptCount val="1"/>
                        <c:pt idx="0">
                          <c:v>-5.8</c:v>
                        </c:pt>
                      </c15:dlblFieldTableCache>
                    </c15:dlblFTEntry>
                  </c15:dlblFieldTable>
                  <c15:showDataLabelsRange val="0"/>
                </c:ext>
                <c:ext xmlns:c16="http://schemas.microsoft.com/office/drawing/2014/chart" uri="{C3380CC4-5D6E-409C-BE32-E72D297353CC}">
                  <c16:uniqueId val="{0000000A-FDF7-4E5D-AE2D-CFABB38F40F2}"/>
                </c:ext>
              </c:extLst>
            </c:dLbl>
            <c:dLbl>
              <c:idx val="11"/>
              <c:tx>
                <c:strRef>
                  <c:f>Daten_Diagramme!$D$25</c:f>
                  <c:strCache>
                    <c:ptCount val="1"/>
                    <c:pt idx="0">
                      <c:v>-41.4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{65B31DB1-DBD2-4FB7-917E-6A43C675214C}</c15:txfldGUID>
                      <c15:f>Daten_Diagramme!$D$25</c15:f>
                      <c15:dlblFieldTableCache>
                        <c:ptCount val="1"/>
                        <c:pt idx="0">
                          <c:v>-41.4</c:v>
                        </c:pt>
                      </c15:dlblFieldTableCache>
                    </c15:dlblFTEntry>
                  </c15:dlblFieldTable>
                  <c15:showDataLabelsRange val="0"/>
                </c:ext>
                <c:ext xmlns:c16="http://schemas.microsoft.com/office/drawing/2014/chart" uri="{C3380CC4-5D6E-409C-BE32-E72D297353CC}">
                  <c16:uniqueId val="{0000000B-FDF7-4E5D-AE2D-CFABB38F40F2}"/>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{9D3E827D-AC7B-4569-863F-FF258878E03B}</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FDF7-4E5D-AE2D-CFABB38F40F2}"/>
                </c:ext>
              </c:extLst>
            </c:dLbl>
            <c:dLbl>
              <c:idx val="13"/>
              <c:tx>
                <c:strRef>
                  <c:f>Daten_Diagramme!$D$27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{42E29C9F-653C-42AD-AF95-5B9DDBB60516}</c15:txfldGUID>
                      <c15:f>Daten_Diagramme!$D$27</c15:f>
                      <c15:dlblFieldTableCache>
                        <c:ptCount val="1"/>
                        <c:pt idx="0">
                          <c:v>10.4</c:v>
                        </c:pt>
                      </c15:dlblFieldTableCache>
                    </c15:dlblFTEntry>
                  </c15:dlblFieldTable>
                  <c15:showDataLabelsRange val="0"/>
                </c:ext>
                <c:ext xmlns:c16="http://schemas.microsoft.com/office/drawing/2014/chart" uri="{C3380CC4-5D6E-409C-BE32-E72D297353CC}">
                  <c16:uniqueId val="{0000000D-FDF7-4E5D-AE2D-CFABB38F40F2}"/>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{3D4CCA6B-92DB-45D2-A18A-64E8F1D275A5}</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FDF7-4E5D-AE2D-CFABB38F40F2}"/>
                </c:ext>
              </c:extLst>
            </c:dLbl>
            <c:dLbl>
              <c:idx val="15"/>
              <c:tx>
                <c:strRef>
                  <c:f>Daten_Diagramme!$D$29</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{87123F0E-7847-4ADA-A214-7C9DA851C50E}</c15:txfldGUID>
                      <c15:f>Daten_Diagramme!$D$29</c15:f>
                      <c15:dlblFieldTableCache>
                        <c:ptCount val="1"/>
                        <c:pt idx="0">
                          <c:v>-22.3</c:v>
                        </c:pt>
                      </c15:dlblFieldTableCache>
                    </c15:dlblFTEntry>
                  </c15:dlblFieldTable>
                  <c15:showDataLabelsRange val="0"/>
                </c:ext>
                <c:ext xmlns:c16="http://schemas.microsoft.com/office/drawing/2014/chart" uri="{C3380CC4-5D6E-409C-BE32-E72D297353CC}">
                  <c16:uniqueId val="{0000000F-FDF7-4E5D-AE2D-CFABB38F40F2}"/>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{B17C5314-7B10-4E80-8267-8948B02D4CB8}</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FDF7-4E5D-AE2D-CFABB38F40F2}"/>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{2A9E3F81-F5C8-4DFE-992A-2D76A97D9CC0}</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FDF7-4E5D-AE2D-CFABB38F40F2}"/>
                </c:ext>
              </c:extLst>
            </c:dLbl>
            <c:dLbl>
              <c:idx val="18"/>
              <c:tx>
                <c:strRef>
                  <c:f>Daten_Diagramme!$D$32</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{10E1A664-DD5C-40D4-AEFA-12133F5C281E}</c15:txfldGUID>
                      <c15:f>Daten_Diagramme!$D$32</c15:f>
                      <c15:dlblFieldTableCache>
                        <c:ptCount val="1"/>
                        <c:pt idx="0">
                          <c:v>6.0</c:v>
                        </c:pt>
                      </c15:dlblFieldTableCache>
                    </c15:dlblFTEntry>
                  </c15:dlblFieldTable>
                  <c15:showDataLabelsRange val="0"/>
                </c:ext>
                <c:ext xmlns:c16="http://schemas.microsoft.com/office/drawing/2014/chart" uri="{C3380CC4-5D6E-409C-BE32-E72D297353CC}">
                  <c16:uniqueId val="{00000012-FDF7-4E5D-AE2D-CFABB38F40F2}"/>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{6B605870-66A0-47D6-AEA0-140A47372FC2}</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FDF7-4E5D-AE2D-CFABB38F40F2}"/>
                </c:ext>
              </c:extLst>
            </c:dLbl>
            <c:dLbl>
              <c:idx val="20"/>
              <c:tx>
                <c:strRef>
                  <c:f>Daten_Diagramme!$D$34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{CC6A2C5E-387D-4D34-8154-0C33C976D3D7}</c15:txfldGUID>
                      <c15:f>Daten_Diagramme!$D$34</c15:f>
                      <c15:dlblFieldTableCache>
                        <c:ptCount val="1"/>
                        <c:pt idx="0">
                          <c:v>3.8</c:v>
                        </c:pt>
                      </c15:dlblFieldTableCache>
                    </c15:dlblFTEntry>
                  </c15:dlblFieldTable>
                  <c15:showDataLabelsRange val="0"/>
                </c:ext>
                <c:ext xmlns:c16="http://schemas.microsoft.com/office/drawing/2014/chart" uri="{C3380CC4-5D6E-409C-BE32-E72D297353CC}">
                  <c16:uniqueId val="{00000014-FDF7-4E5D-AE2D-CFABB38F40F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{52ABB144-84D5-4759-988A-25056083B793}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DF7-4E5D-AE2D-CFABB38F40F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{24A8855A-58C3-4D17-9F9C-E5DB540D90D6}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DF7-4E5D-AE2D-CFABB38F40F2}"/>
                </c:ext>
              </c:extLst>
            </c:dLbl>
            <c:dLbl>
              <c:idx val="23"/>
              <c:tx>
                <c:strRef>
                  <c:f>Daten_Diagramme!$D$37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{C3416D8B-3BEF-4449-B810-D097DADEE2B3}</c15:txfldGUID>
                      <c15:f>Daten_Diagramme!$D$37</c15:f>
                      <c15:dlblFieldTableCache>
                        <c:ptCount val="1"/>
                        <c:pt idx="0">
                          <c:v>10.4</c:v>
                        </c:pt>
                      </c15:dlblFieldTableCache>
                    </c15:dlblFTEntry>
                  </c15:dlblFieldTable>
                  <c15:showDataLabelsRange val="0"/>
                </c:ext>
                <c:ext xmlns:c16="http://schemas.microsoft.com/office/drawing/2014/chart" uri="{C3380CC4-5D6E-409C-BE32-E72D297353CC}">
                  <c16:uniqueId val="{00000017-FDF7-4E5D-AE2D-CFABB38F40F2}"/>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{024F3E35-8247-46BB-A722-BD3A3BDDA414}</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FDF7-4E5D-AE2D-CFABB38F40F2}"/>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{EFA28E59-4057-4A2D-91F0-B5293929F108}</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FDF7-4E5D-AE2D-CFABB38F40F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{E6B760C1-BE6F-4244-B33C-556035FF5530}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DF7-4E5D-AE2D-CFABB38F40F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{7EFD8DBD-DC94-4A3C-8585-7525AE8027F5}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DF7-4E5D-AE2D-CFABB38F40F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{05C353DC-A6BC-40C5-B3EB-C68FB1458785}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DF7-4E5D-AE2D-CFABB38F40F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{9C6C8308-8FE0-4480-B836-CD0D32250B1C}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DF7-4E5D-AE2D-CFABB38F40F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{ECB07385-692F-4132-B585-002A21F113B1}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DF7-4E5D-AE2D-CFABB38F40F2}"/>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{2973E7E6-F628-4C88-99FC-F4ACCCAA311E}</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FDF7-4E5D-AE2D-CFABB38F40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-1.2601940698867626E-2</c:v>
                </c:pt>
                <c:pt idx="1">
                  <c:v>10.447761194029852</c:v>
                </c:pt>
                <c:pt idx="2">
                  <c:v>1.267427122940431</c:v>
                </c:pt>
                <c:pt idx="3">
                  <c:v>-2.2123600715373914</c:v>
                </c:pt>
                <c:pt idx="4">
                  <c:v>-9.2928112215078897</c:v>
                </c:pt>
                <c:pt idx="5">
                  <c:v>0.59591733231900601</c:v>
                </c:pt>
                <c:pt idx="6">
                  <c:v>-1.6631467793030623</c:v>
                </c:pt>
                <c:pt idx="7">
                  <c:v>2.0447696943607405</c:v>
                </c:pt>
                <c:pt idx="8">
                  <c:v>-0.28743891922966369</c:v>
                </c:pt>
                <c:pt idx="9">
                  <c:v>2.8932140978432406</c:v>
                </c:pt>
                <c:pt idx="10">
                  <c:v>-5.7516858389527963</c:v>
                </c:pt>
                <c:pt idx="11">
                  <c:v>-41.432225063938617</c:v>
                </c:pt>
                <c:pt idx="12">
                  <c:v>0.38402457757296465</c:v>
                </c:pt>
                <c:pt idx="13">
                  <c:v>10.352941176470589</c:v>
                </c:pt>
                <c:pt idx="14">
                  <c:v>2.8637770897832819</c:v>
                </c:pt>
                <c:pt idx="15">
                  <c:v>-22.337278106508876</c:v>
                </c:pt>
                <c:pt idx="16">
                  <c:v>-0.34759358288770054</c:v>
                </c:pt>
                <c:pt idx="17">
                  <c:v>1.7857142857142858</c:v>
                </c:pt>
                <c:pt idx="18">
                  <c:v>5.9617271835132479</c:v>
                </c:pt>
                <c:pt idx="19">
                  <c:v>2.4150743099787686</c:v>
                </c:pt>
                <c:pt idx="20">
                  <c:v>3.7938844847112119</c:v>
                </c:pt>
                <c:pt idx="21">
                  <c:v>0</c:v>
                </c:pt>
                <c:pt idx="23">
                  <c:v>10.447761194029852</c:v>
                </c:pt>
                <c:pt idx="24">
                  <c:v>-1.1153321644262615</c:v>
                </c:pt>
                <c:pt idx="25">
                  <c:v>0.55833765037702177</c:v>
                </c:pt>
              </c:numCache>
            </c:numRef>
          </c:val>
          <c:extLst>
            <c:ext xmlns:c16="http://schemas.microsoft.com/office/drawing/2014/chart" uri="{C3380CC4-5D6E-409C-BE32-E72D297353CC}">
              <c16:uniqueId val="{00000020-FDF7-4E5D-AE2D-CFABB38F40F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{6B828A37-86C7-49FE-9853-764F914A91D6}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DF7-4E5D-AE2D-CFABB38F40F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{4B6DE1FB-3EDE-4B09-8897-39E501514B82}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DF7-4E5D-AE2D-CFABB38F40F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{B1EE85D7-49F7-4679-93AF-7F076CC16BB9}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DF7-4E5D-AE2D-CFABB38F40F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{B619EAF1-F770-4CDF-A5F5-9DC640956990}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DF7-4E5D-AE2D-CFABB38F40F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{495D5241-2FC2-4038-903D-F07FA4EFF178}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DF7-4E5D-AE2D-CFABB38F40F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{CDDA9454-BDDD-4A6B-888A-2A5CD63AAD78}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DF7-4E5D-AE2D-CFABB38F40F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{A4890EBF-E471-4AA1-B1FA-B991F8014E43}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DF7-4E5D-AE2D-CFABB38F40F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{A9D63792-E1C2-4E87-959E-0EF110E2D9CC}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DF7-4E5D-AE2D-CFABB38F40F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{823C78AD-7831-40EC-B765-7FF17F0983EA}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DF7-4E5D-AE2D-CFABB38F40F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{78A3AAA4-C045-424C-9DEE-0D489CF6519C}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DF7-4E5D-AE2D-CFABB38F40F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{78F75467-958D-4F77-AAB4-C5231A2D508B}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DF7-4E5D-AE2D-CFABB38F40F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{9A014FB7-A33C-4DDE-9984-7A8A0C1E33C5}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DF7-4E5D-AE2D-CFABB38F40F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{BB428E79-A96C-452F-A8B7-194EB4CC528B}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DF7-4E5D-AE2D-CFABB38F40F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{B1875A57-0529-484F-BA4F-1D0068FD722D}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DF7-4E5D-AE2D-CFABB38F40F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{9A5CD5CD-050F-450A-BFF6-9A16ABF4ADCF}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DF7-4E5D-AE2D-CFABB38F40F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{701B767D-96A4-47C5-B328-209C7083EF0A}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DF7-4E5D-AE2D-CFABB38F40F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{C8DB7748-4CD6-42C3-AA60-52FDFD9F061A}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DF7-4E5D-AE2D-CFABB38F40F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{076E2622-8C59-4480-9A08-459BB422893E}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DF7-4E5D-AE2D-CFABB38F40F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{CF424B64-CE5F-4FB7-B9EF-4F6506B46AD4}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DF7-4E5D-AE2D-CFABB38F40F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{1C9D67FA-BD9E-44DC-84AE-5DD685660FFE}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DF7-4E5D-AE2D-CFABB38F40F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{70D4267E-EC90-49B2-A192-489D1F8E2FB9}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DF7-4E5D-AE2D-CFABB38F40F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{E591AAB6-4F1C-4C07-935A-54829990A00E}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DF7-4E5D-AE2D-CFABB38F40F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{507A8F6E-8332-458F-9E13-2A2D64F30B70}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DF7-4E5D-AE2D-CFABB38F40F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{E95F40F7-DD0A-42AB-A967-26300F744298}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DF7-4E5D-AE2D-CFABB38F40F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{D0AF7CC6-B437-4841-9E84-6531B7645EC8}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DF7-4E5D-AE2D-CFABB38F40F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{4E415EE7-8640-4BCE-BF9D-306D0D37C0BF}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DF7-4E5D-AE2D-CFABB38F40F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{C4D5572A-6C4A-424C-8CAF-7E9E35628656}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DF7-4E5D-AE2D-CFABB38F40F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{879B1C68-EF3D-41AF-A090-C5FB6E95E52B}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DF7-4E5D-AE2D-CFABB38F40F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{7454B527-40FD-4CE1-99D7-358EFC34648F}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DF7-4E5D-AE2D-CFABB38F40F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{909F51F5-1D15-4DAF-B998-4628E0749397}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DF7-4E5D-AE2D-CFABB38F40F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{C2C9117D-A216-4C59-A0DC-02D8D00DDE0F}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DF7-4E5D-AE2D-CFABB38F40F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{0D505148-F965-452A-97E3-53DAF23D6DDA}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DF7-4E5D-AE2D-CFABB38F40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DF7-4E5D-AE2D-CFABB38F40F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DF7-4E5D-AE2D-CFABB38F40F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{4BCD5C5D-965B-42FD-B957-A4E4A9216060}</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17D5-453D-9378-92B0738EACB3}"/>
                </c:ext>
              </c:extLst>
            </c:dLbl>
            <c:dLbl>
              <c:idx val="1"/>
              <c:tx>
                <c:strRef>
                  <c:f>Daten_Diagramme!$E$15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{8973755C-884E-4C1A-A6E1-8001932BD6E9}</c15:txfldGUID>
                      <c15:f>Daten_Diagramme!$E$15</c15:f>
                      <c15:dlblFieldTableCache>
                        <c:ptCount val="1"/>
                        <c:pt idx="0">
                          <c:v>6.5</c:v>
                        </c:pt>
                      </c15:dlblFieldTableCache>
                    </c15:dlblFTEntry>
                  </c15:dlblFieldTable>
                  <c15:showDataLabelsRange val="0"/>
                </c:ext>
                <c:ext xmlns:c16="http://schemas.microsoft.com/office/drawing/2014/chart" uri="{C3380CC4-5D6E-409C-BE32-E72D297353CC}">
                  <c16:uniqueId val="{00000001-17D5-453D-9378-92B0738EACB3}"/>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{FBE9D426-A169-4F31-8035-2C3F22C12D8F}</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17D5-453D-9378-92B0738EACB3}"/>
                </c:ext>
              </c:extLst>
            </c:dLbl>
            <c:dLbl>
              <c:idx val="3"/>
              <c:tx>
                <c:strRef>
                  <c:f>Daten_Diagramme!$E$17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{B964662F-6B17-4807-AA75-7F380E9E1AE1}</c15:txfldGUID>
                      <c15:f>Daten_Diagramme!$E$17</c15:f>
                      <c15:dlblFieldTableCache>
                        <c:ptCount val="1"/>
                        <c:pt idx="0">
                          <c:v>-9.4</c:v>
                        </c:pt>
                      </c15:dlblFieldTableCache>
                    </c15:dlblFTEntry>
                  </c15:dlblFieldTable>
                  <c15:showDataLabelsRange val="0"/>
                </c:ext>
                <c:ext xmlns:c16="http://schemas.microsoft.com/office/drawing/2014/chart" uri="{C3380CC4-5D6E-409C-BE32-E72D297353CC}">
                  <c16:uniqueId val="{00000003-17D5-453D-9378-92B0738EACB3}"/>
                </c:ext>
              </c:extLst>
            </c:dLbl>
            <c:dLbl>
              <c:idx val="4"/>
              <c:tx>
                <c:strRef>
                  <c:f>Daten_Diagramme!$E$18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{E31D417A-CAD4-4759-9D46-DE086CC585B6}</c15:txfldGUID>
                      <c15:f>Daten_Diagramme!$E$18</c15:f>
                      <c15:dlblFieldTableCache>
                        <c:ptCount val="1"/>
                        <c:pt idx="0">
                          <c:v>-8.1</c:v>
                        </c:pt>
                      </c15:dlblFieldTableCache>
                    </c15:dlblFTEntry>
                  </c15:dlblFieldTable>
                  <c15:showDataLabelsRange val="0"/>
                </c:ext>
                <c:ext xmlns:c16="http://schemas.microsoft.com/office/drawing/2014/chart" uri="{C3380CC4-5D6E-409C-BE32-E72D297353CC}">
                  <c16:uniqueId val="{00000004-17D5-453D-9378-92B0738EACB3}"/>
                </c:ext>
              </c:extLst>
            </c:dLbl>
            <c:dLbl>
              <c:idx val="5"/>
              <c:tx>
                <c:strRef>
                  <c:f>Daten_Diagramme!$E$19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{57D69BAB-9B18-4D20-9D29-526D5BD27FEE}</c15:txfldGUID>
                      <c15:f>Daten_Diagramme!$E$19</c15:f>
                      <c15:dlblFieldTableCache>
                        <c:ptCount val="1"/>
                        <c:pt idx="0">
                          <c:v>-9.4</c:v>
                        </c:pt>
                      </c15:dlblFieldTableCache>
                    </c15:dlblFTEntry>
                  </c15:dlblFieldTable>
                  <c15:showDataLabelsRange val="0"/>
                </c:ext>
                <c:ext xmlns:c16="http://schemas.microsoft.com/office/drawing/2014/chart" uri="{C3380CC4-5D6E-409C-BE32-E72D297353CC}">
                  <c16:uniqueId val="{00000005-17D5-453D-9378-92B0738EACB3}"/>
                </c:ext>
              </c:extLst>
            </c:dLbl>
            <c:dLbl>
              <c:idx val="6"/>
              <c:tx>
                <c:strRef>
                  <c:f>Daten_Diagramme!$E$20</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{A14DD8B0-BCC7-47E3-9C1D-BD95D3ED8603}</c15:txfldGUID>
                      <c15:f>Daten_Diagramme!$E$20</c15:f>
                      <c15:dlblFieldTableCache>
                        <c:ptCount val="1"/>
                        <c:pt idx="0">
                          <c:v>-11.9</c:v>
                        </c:pt>
                      </c15:dlblFieldTableCache>
                    </c15:dlblFTEntry>
                  </c15:dlblFieldTable>
                  <c15:showDataLabelsRange val="0"/>
                </c:ext>
                <c:ext xmlns:c16="http://schemas.microsoft.com/office/drawing/2014/chart" uri="{C3380CC4-5D6E-409C-BE32-E72D297353CC}">
                  <c16:uniqueId val="{00000006-17D5-453D-9378-92B0738EACB3}"/>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{C6D2B42E-4BF8-4ED6-8262-0687E15197D4}</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17D5-453D-9378-92B0738EACB3}"/>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{E8AEDF0A-3066-4B78-8564-D79C903DE395}</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17D5-453D-9378-92B0738EACB3}"/>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{5B1CB7AE-A348-4EDB-8C76-49A17468AFC4}</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17D5-453D-9378-92B0738EACB3}"/>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{BC8E7F39-6C20-4326-A650-C0828E08D03D}</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17D5-453D-9378-92B0738EACB3}"/>
                </c:ext>
              </c:extLst>
            </c:dLbl>
            <c:dLbl>
              <c:idx val="11"/>
              <c:tx>
                <c:strRef>
                  <c:f>Daten_Diagramme!$E$25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{3E3CEAB6-288D-446B-BD31-F11470FF646D}</c15:txfldGUID>
                      <c15:f>Daten_Diagramme!$E$25</c15:f>
                      <c15:dlblFieldTableCache>
                        <c:ptCount val="1"/>
                        <c:pt idx="0">
                          <c:v>-4.2</c:v>
                        </c:pt>
                      </c15:dlblFieldTableCache>
                    </c15:dlblFTEntry>
                  </c15:dlblFieldTable>
                  <c15:showDataLabelsRange val="0"/>
                </c:ext>
                <c:ext xmlns:c16="http://schemas.microsoft.com/office/drawing/2014/chart" uri="{C3380CC4-5D6E-409C-BE32-E72D297353CC}">
                  <c16:uniqueId val="{0000000B-17D5-453D-9378-92B0738EACB3}"/>
                </c:ext>
              </c:extLst>
            </c:dLbl>
            <c:dLbl>
              <c:idx val="12"/>
              <c:tx>
                <c:strRef>
                  <c:f>Daten_Diagramme!$E$26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{D36CC6AD-0C46-44ED-BAB3-86F3B2C4B83E}</c15:txfldGUID>
                      <c15:f>Daten_Diagramme!$E$26</c15:f>
                      <c15:dlblFieldTableCache>
                        <c:ptCount val="1"/>
                        <c:pt idx="0">
                          <c:v>-4.6</c:v>
                        </c:pt>
                      </c15:dlblFieldTableCache>
                    </c15:dlblFTEntry>
                  </c15:dlblFieldTable>
                  <c15:showDataLabelsRange val="0"/>
                </c:ext>
                <c:ext xmlns:c16="http://schemas.microsoft.com/office/drawing/2014/chart" uri="{C3380CC4-5D6E-409C-BE32-E72D297353CC}">
                  <c16:uniqueId val="{0000000C-17D5-453D-9378-92B0738EACB3}"/>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{6F3204EA-1587-4704-B0F1-558B9ECCF5D8}</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17D5-453D-9378-92B0738EACB3}"/>
                </c:ext>
              </c:extLst>
            </c:dLbl>
            <c:dLbl>
              <c:idx val="14"/>
              <c:tx>
                <c:strRef>
                  <c:f>Daten_Diagramme!$E$28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{EFFF4676-790A-4F76-A51C-260D68BE3247}</c15:txfldGUID>
                      <c15:f>Daten_Diagramme!$E$28</c15:f>
                      <c15:dlblFieldTableCache>
                        <c:ptCount val="1"/>
                        <c:pt idx="0">
                          <c:v>-5.7</c:v>
                        </c:pt>
                      </c15:dlblFieldTableCache>
                    </c15:dlblFTEntry>
                  </c15:dlblFieldTable>
                  <c15:showDataLabelsRange val="0"/>
                </c:ext>
                <c:ext xmlns:c16="http://schemas.microsoft.com/office/drawing/2014/chart" uri="{C3380CC4-5D6E-409C-BE32-E72D297353CC}">
                  <c16:uniqueId val="{0000000E-17D5-453D-9378-92B0738EACB3}"/>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{8204BFE2-E647-4DAD-96C7-34733BBE94B7}</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17D5-453D-9378-92B0738EACB3}"/>
                </c:ext>
              </c:extLst>
            </c:dLbl>
            <c:dLbl>
              <c:idx val="16"/>
              <c:tx>
                <c:strRef>
                  <c:f>Daten_Diagramme!$E$30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{F9FC1856-0FBE-4DE3-A9EA-5D2F0290C6CB}</c15:txfldGUID>
                      <c15:f>Daten_Diagramme!$E$30</c15:f>
                      <c15:dlblFieldTableCache>
                        <c:ptCount val="1"/>
                        <c:pt idx="0">
                          <c:v>4.3</c:v>
                        </c:pt>
                      </c15:dlblFieldTableCache>
                    </c15:dlblFTEntry>
                  </c15:dlblFieldTable>
                  <c15:showDataLabelsRange val="0"/>
                </c:ext>
                <c:ext xmlns:c16="http://schemas.microsoft.com/office/drawing/2014/chart" uri="{C3380CC4-5D6E-409C-BE32-E72D297353CC}">
                  <c16:uniqueId val="{00000010-17D5-453D-9378-92B0738EACB3}"/>
                </c:ext>
              </c:extLst>
            </c:dLbl>
            <c:dLbl>
              <c:idx val="17"/>
              <c:tx>
                <c:strRef>
                  <c:f>Daten_Diagramme!$E$31</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{44CF1352-4A70-4D4D-9287-F215D845348E}</c15:txfldGUID>
                      <c15:f>Daten_Diagramme!$E$31</c15:f>
                      <c15:dlblFieldTableCache>
                        <c:ptCount val="1"/>
                        <c:pt idx="0">
                          <c:v>-13.2</c:v>
                        </c:pt>
                      </c15:dlblFieldTableCache>
                    </c15:dlblFTEntry>
                  </c15:dlblFieldTable>
                  <c15:showDataLabelsRange val="0"/>
                </c:ext>
                <c:ext xmlns:c16="http://schemas.microsoft.com/office/drawing/2014/chart" uri="{C3380CC4-5D6E-409C-BE32-E72D297353CC}">
                  <c16:uniqueId val="{00000011-17D5-453D-9378-92B0738EACB3}"/>
                </c:ext>
              </c:extLst>
            </c:dLbl>
            <c:dLbl>
              <c:idx val="18"/>
              <c:tx>
                <c:strRef>
                  <c:f>Daten_Diagramme!$E$32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{E796E5A6-2495-4A41-B3D3-85F18D464583}</c15:txfldGUID>
                      <c15:f>Daten_Diagramme!$E$32</c15:f>
                      <c15:dlblFieldTableCache>
                        <c:ptCount val="1"/>
                        <c:pt idx="0">
                          <c:v>-4.8</c:v>
                        </c:pt>
                      </c15:dlblFieldTableCache>
                    </c15:dlblFTEntry>
                  </c15:dlblFieldTable>
                  <c15:showDataLabelsRange val="0"/>
                </c:ext>
                <c:ext xmlns:c16="http://schemas.microsoft.com/office/drawing/2014/chart" uri="{C3380CC4-5D6E-409C-BE32-E72D297353CC}">
                  <c16:uniqueId val="{00000012-17D5-453D-9378-92B0738EACB3}"/>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{2B33E658-9F22-417B-80BB-092DCD2AF198}</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17D5-453D-9378-92B0738EACB3}"/>
                </c:ext>
              </c:extLst>
            </c:dLbl>
            <c:dLbl>
              <c:idx val="20"/>
              <c:tx>
                <c:strRef>
                  <c:f>Daten_Diagramme!$E$34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{41BF5AB0-086A-4CFF-8478-F5CD18A80907}</c15:txfldGUID>
                      <c15:f>Daten_Diagramme!$E$34</c15:f>
                      <c15:dlblFieldTableCache>
                        <c:ptCount val="1"/>
                        <c:pt idx="0">
                          <c:v>-6.9</c:v>
                        </c:pt>
                      </c15:dlblFieldTableCache>
                    </c15:dlblFTEntry>
                  </c15:dlblFieldTable>
                  <c15:showDataLabelsRange val="0"/>
                </c:ext>
                <c:ext xmlns:c16="http://schemas.microsoft.com/office/drawing/2014/chart" uri="{C3380CC4-5D6E-409C-BE32-E72D297353CC}">
                  <c16:uniqueId val="{00000014-17D5-453D-9378-92B0738EACB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{17BE4715-E87C-4B28-BD01-C34B298C03CC}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7D5-453D-9378-92B0738EACB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{7E1FB6BE-56ED-4B15-9BFE-C076394140BF}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7D5-453D-9378-92B0738EACB3}"/>
                </c:ext>
              </c:extLst>
            </c:dLbl>
            <c:dLbl>
              <c:idx val="23"/>
              <c:tx>
                <c:strRef>
                  <c:f>Daten_Diagramme!$E$37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{61A084E4-22F5-4B45-B2E8-76737687461C}</c15:txfldGUID>
                      <c15:f>Daten_Diagramme!$E$37</c15:f>
                      <c15:dlblFieldTableCache>
                        <c:ptCount val="1"/>
                        <c:pt idx="0">
                          <c:v>6.5</c:v>
                        </c:pt>
                      </c15:dlblFieldTableCache>
                    </c15:dlblFTEntry>
                  </c15:dlblFieldTable>
                  <c15:showDataLabelsRange val="0"/>
                </c:ext>
                <c:ext xmlns:c16="http://schemas.microsoft.com/office/drawing/2014/chart" uri="{C3380CC4-5D6E-409C-BE32-E72D297353CC}">
                  <c16:uniqueId val="{00000017-17D5-453D-9378-92B0738EACB3}"/>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{4C081AA8-E71E-41BF-B9D7-AF9A3CEAAA96}</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17D5-453D-9378-92B0738EACB3}"/>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{AEE93801-44E5-477A-9074-685787DD2ECA}</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17D5-453D-9378-92B0738EACB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{23E0049A-718D-4760-A414-0C3937F5D9AC}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7D5-453D-9378-92B0738EACB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{25134C31-9DB2-47EA-A89B-CB04124348F3}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7D5-453D-9378-92B0738EACB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{029CDD41-00B3-4207-BAFF-DC120C7B0AEE}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7D5-453D-9378-92B0738EACB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{916A19B8-D2B4-47DF-B4FC-2F50A47D2FC8}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7D5-453D-9378-92B0738EACB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{72B15B8E-629C-4A9B-8C1C-74DD57B03AE3}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7D5-453D-9378-92B0738EACB3}"/>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{FEAE18E9-2E43-453F-AC8E-3916FD1F44DD}</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17D5-453D-9378-92B0738EAC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-3.8447696737044148</c:v>
                </c:pt>
                <c:pt idx="1">
                  <c:v>6.4814814814814818</c:v>
                </c:pt>
                <c:pt idx="2">
                  <c:v>2.0689655172413794</c:v>
                </c:pt>
                <c:pt idx="3">
                  <c:v>-9.4064949608062705</c:v>
                </c:pt>
                <c:pt idx="4">
                  <c:v>-8.1037277147487838</c:v>
                </c:pt>
                <c:pt idx="5">
                  <c:v>-9.375</c:v>
                </c:pt>
                <c:pt idx="6">
                  <c:v>-11.869436201780415</c:v>
                </c:pt>
                <c:pt idx="7">
                  <c:v>1.5444015444015444</c:v>
                </c:pt>
                <c:pt idx="8">
                  <c:v>-2.3071852340145025</c:v>
                </c:pt>
                <c:pt idx="9">
                  <c:v>-2.1244309559939301</c:v>
                </c:pt>
                <c:pt idx="10">
                  <c:v>-6.1205273069679853</c:v>
                </c:pt>
                <c:pt idx="11">
                  <c:v>-4.166666666666667</c:v>
                </c:pt>
                <c:pt idx="12">
                  <c:v>-4.5801526717557248</c:v>
                </c:pt>
                <c:pt idx="13">
                  <c:v>1.6832440703902065</c:v>
                </c:pt>
                <c:pt idx="14">
                  <c:v>-5.7333333333333334</c:v>
                </c:pt>
                <c:pt idx="15">
                  <c:v>-54.6875</c:v>
                </c:pt>
                <c:pt idx="16">
                  <c:v>4.2735042735042734</c:v>
                </c:pt>
                <c:pt idx="17">
                  <c:v>-13.229571984435797</c:v>
                </c:pt>
                <c:pt idx="18">
                  <c:v>-4.7619047619047619</c:v>
                </c:pt>
                <c:pt idx="19">
                  <c:v>-3.1152647975077881</c:v>
                </c:pt>
                <c:pt idx="20">
                  <c:v>-6.9376693766937674</c:v>
                </c:pt>
                <c:pt idx="21">
                  <c:v>0</c:v>
                </c:pt>
                <c:pt idx="23">
                  <c:v>6.4814814814814818</c:v>
                </c:pt>
                <c:pt idx="24">
                  <c:v>-5.0219076508257503</c:v>
                </c:pt>
                <c:pt idx="25">
                  <c:v>-3.8337941857858158</c:v>
                </c:pt>
              </c:numCache>
            </c:numRef>
          </c:val>
          <c:extLst>
            <c:ext xmlns:c16="http://schemas.microsoft.com/office/drawing/2014/chart" uri="{C3380CC4-5D6E-409C-BE32-E72D297353CC}">
              <c16:uniqueId val="{00000020-17D5-453D-9378-92B0738EACB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{646FA195-7927-43DB-8CDD-DAA2F1F222CE}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7D5-453D-9378-92B0738EACB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{7BEB897F-31D3-46E5-BA3B-C8893719D95F}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7D5-453D-9378-92B0738EACB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{EE0B1FCC-ACAD-4F8A-A1D9-7BF5DA5FD87E}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7D5-453D-9378-92B0738EACB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{9C169B76-DCEE-4911-97CB-855339A1D24D}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7D5-453D-9378-92B0738EACB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{12FC9F55-1171-4AFD-9D35-5D14F1793201}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7D5-453D-9378-92B0738EACB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{D2C37DB5-9CEC-455F-BF64-A91D9260FBD0}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7D5-453D-9378-92B0738EACB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{BC9D1B4E-24A1-4EEE-9E9A-AFF0D9A05CBE}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7D5-453D-9378-92B0738EACB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{A82C1BB1-2E02-42D7-BE3B-FC7FBACC718A}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7D5-453D-9378-92B0738EACB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{F123DC4E-2560-47B9-8A23-6BE69C819BF9}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7D5-453D-9378-92B0738EACB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{2ED1DE82-0B46-4A32-B83E-FE093E7CA99D}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7D5-453D-9378-92B0738EACB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{29ADB922-F73F-45F1-8B7C-8C0A820D091E}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7D5-453D-9378-92B0738EACB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{53B57D11-86CE-4045-A725-5A27DBC84F59}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7D5-453D-9378-92B0738EACB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{1C6AE909-0F62-4AFB-8439-0B325EB20AE0}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7D5-453D-9378-92B0738EACB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{350A6C13-8B77-48BD-A716-76A85E45FCAE}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7D5-453D-9378-92B0738EACB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{B91D290B-4159-4915-A84B-1659F307E0F2}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7D5-453D-9378-92B0738EACB3}"/>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{B7C86BEF-A61E-4C3E-B710-57E7F08AB930}</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17D5-453D-9378-92B0738EACB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{55ED7D92-1644-4A63-AEEE-9B2DD1F28C71}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7D5-453D-9378-92B0738EACB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{FA257BE0-B9A4-4947-B8BE-5596BF8B9629}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7D5-453D-9378-92B0738EACB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{6CDC0519-892C-4520-9650-18E631EC1C36}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7D5-453D-9378-92B0738EACB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{AC67FB02-3B6C-4D25-A380-A91BB2E4ACD9}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7D5-453D-9378-92B0738EACB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{0870F51D-2895-4865-89EC-C70AF5C45C55}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7D5-453D-9378-92B0738EACB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{9546F456-41EA-45AD-A5D5-8B863C40559C}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7D5-453D-9378-92B0738EACB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{4CB3BC8A-B9A7-4067-837E-38CB1A350D4D}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7D5-453D-9378-92B0738EACB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{871E3CEC-8F81-47A1-8576-FC946FA4F76C}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7D5-453D-9378-92B0738EACB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{69E5720C-2CC7-4DA9-9E63-0259AF4B5631}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7D5-453D-9378-92B0738EACB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{3BA36402-AB06-49AA-B31B-D67B7F71EBD2}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7D5-453D-9378-92B0738EACB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{D1E2F55E-2B49-4CF8-BD87-199360EB9A3A}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7D5-453D-9378-92B0738EACB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{8A766DBE-AEED-4A70-9A0C-8345B6F08547}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7D5-453D-9378-92B0738EACB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{9FEDA6AA-4C99-4779-A75F-4BAEC29E8CA7}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7D5-453D-9378-92B0738EACB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{4DBC8B89-F7AB-41EB-8A69-9AB78C5C9371}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7D5-453D-9378-92B0738EACB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{E67F4869-A6F9-45F7-AA4C-0ED9D9E8A50F}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7D5-453D-9378-92B0738EACB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{84EDAE09-6695-483B-B58A-195BD15680C0}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7D5-453D-9378-92B0738EAC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7D5-453D-9378-92B0738EACB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7D5-453D-9378-92B0738EACB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{B94FA99F-74FB-4D4B-8217-35690BA79A97}</c15:txfldGUID>
                      <c15:f>Diagramm!$I$46</c15:f>
                      <c15:dlblFieldTableCache>
                        <c:ptCount val="1"/>
                      </c15:dlblFieldTableCache>
                    </c15:dlblFTEntry>
                  </c15:dlblFieldTable>
                  <c15:showDataLabelsRange val="0"/>
                </c:ext>
                <c:ext xmlns:c16="http://schemas.microsoft.com/office/drawing/2014/chart" uri="{C3380CC4-5D6E-409C-BE32-E72D297353CC}">
                  <c16:uniqueId val="{00000000-02F7-42C4-936B-D9918A1A3B8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{0C3CFE50-9344-46E6-B6D5-7831FBF2405D}</c15:txfldGUID>
                      <c15:f>Diagramm!$I$47</c15:f>
                      <c15:dlblFieldTableCache>
                        <c:ptCount val="1"/>
                      </c15:dlblFieldTableCache>
                    </c15:dlblFTEntry>
                  </c15:dlblFieldTable>
                  <c15:showDataLabelsRange val="0"/>
                </c:ext>
                <c:ext xmlns:c16="http://schemas.microsoft.com/office/drawing/2014/chart" uri="{C3380CC4-5D6E-409C-BE32-E72D297353CC}">
                  <c16:uniqueId val="{00000001-02F7-42C4-936B-D9918A1A3B8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{586C68F2-A5FA-4161-950F-FCA1DB5A5A90}</c15:txfldGUID>
                      <c15:f>Diagramm!$I$48</c15:f>
                      <c15:dlblFieldTableCache>
                        <c:ptCount val="1"/>
                      </c15:dlblFieldTableCache>
                    </c15:dlblFTEntry>
                  </c15:dlblFieldTable>
                  <c15:showDataLabelsRange val="0"/>
                </c:ext>
                <c:ext xmlns:c16="http://schemas.microsoft.com/office/drawing/2014/chart" uri="{C3380CC4-5D6E-409C-BE32-E72D297353CC}">
                  <c16:uniqueId val="{00000002-02F7-42C4-936B-D9918A1A3B8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{0D391D24-E3A4-4250-954B-FA969485557E}</c15:txfldGUID>
                      <c15:f>Diagramm!$I$49</c15:f>
                      <c15:dlblFieldTableCache>
                        <c:ptCount val="1"/>
                      </c15:dlblFieldTableCache>
                    </c15:dlblFTEntry>
                  </c15:dlblFieldTable>
                  <c15:showDataLabelsRange val="0"/>
                </c:ext>
                <c:ext xmlns:c16="http://schemas.microsoft.com/office/drawing/2014/chart" uri="{C3380CC4-5D6E-409C-BE32-E72D297353CC}">
                  <c16:uniqueId val="{00000003-02F7-42C4-936B-D9918A1A3B8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{EDC7C738-0523-44AC-BBAC-E055A4D11DD9}</c15:txfldGUID>
                      <c15:f>Diagramm!$I$50</c15:f>
                      <c15:dlblFieldTableCache>
                        <c:ptCount val="1"/>
                      </c15:dlblFieldTableCache>
                    </c15:dlblFTEntry>
                  </c15:dlblFieldTable>
                  <c15:showDataLabelsRange val="0"/>
                </c:ext>
                <c:ext xmlns:c16="http://schemas.microsoft.com/office/drawing/2014/chart" uri="{C3380CC4-5D6E-409C-BE32-E72D297353CC}">
                  <c16:uniqueId val="{00000004-02F7-42C4-936B-D9918A1A3B8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{6A8BC480-0586-417B-A63A-88B6C46B6DA4}</c15:txfldGUID>
                      <c15:f>Diagramm!$I$51</c15:f>
                      <c15:dlblFieldTableCache>
                        <c:ptCount val="1"/>
                      </c15:dlblFieldTableCache>
                    </c15:dlblFTEntry>
                  </c15:dlblFieldTable>
                  <c15:showDataLabelsRange val="0"/>
                </c:ext>
                <c:ext xmlns:c16="http://schemas.microsoft.com/office/drawing/2014/chart" uri="{C3380CC4-5D6E-409C-BE32-E72D297353CC}">
                  <c16:uniqueId val="{00000005-02F7-42C4-936B-D9918A1A3B8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{76CAFDCE-AD0D-4EC6-AC71-4E769E737CB3}</c15:txfldGUID>
                      <c15:f>Diagramm!$I$52</c15:f>
                      <c15:dlblFieldTableCache>
                        <c:ptCount val="1"/>
                      </c15:dlblFieldTableCache>
                    </c15:dlblFTEntry>
                  </c15:dlblFieldTable>
                  <c15:showDataLabelsRange val="0"/>
                </c:ext>
                <c:ext xmlns:c16="http://schemas.microsoft.com/office/drawing/2014/chart" uri="{C3380CC4-5D6E-409C-BE32-E72D297353CC}">
                  <c16:uniqueId val="{00000006-02F7-42C4-936B-D9918A1A3B8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{8F1001B5-65F5-471A-8ABA-F907B7D28AB4}</c15:txfldGUID>
                      <c15:f>Diagramm!$I$53</c15:f>
                      <c15:dlblFieldTableCache>
                        <c:ptCount val="1"/>
                      </c15:dlblFieldTableCache>
                    </c15:dlblFTEntry>
                  </c15:dlblFieldTable>
                  <c15:showDataLabelsRange val="0"/>
                </c:ext>
                <c:ext xmlns:c16="http://schemas.microsoft.com/office/drawing/2014/chart" uri="{C3380CC4-5D6E-409C-BE32-E72D297353CC}">
                  <c16:uniqueId val="{00000007-02F7-42C4-936B-D9918A1A3B8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{FBD225C3-18A7-4A0C-BD04-BB7A6DD72D18}</c15:txfldGUID>
                      <c15:f>Diagramm!$I$54</c15:f>
                      <c15:dlblFieldTableCache>
                        <c:ptCount val="1"/>
                      </c15:dlblFieldTableCache>
                    </c15:dlblFTEntry>
                  </c15:dlblFieldTable>
                  <c15:showDataLabelsRange val="0"/>
                </c:ext>
                <c:ext xmlns:c16="http://schemas.microsoft.com/office/drawing/2014/chart" uri="{C3380CC4-5D6E-409C-BE32-E72D297353CC}">
                  <c16:uniqueId val="{00000008-02F7-42C4-936B-D9918A1A3B8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{6223DF01-42D3-43F2-B12D-7E329CE289CF}</c15:txfldGUID>
                      <c15:f>Diagramm!$I$55</c15:f>
                      <c15:dlblFieldTableCache>
                        <c:ptCount val="1"/>
                      </c15:dlblFieldTableCache>
                    </c15:dlblFTEntry>
                  </c15:dlblFieldTable>
                  <c15:showDataLabelsRange val="0"/>
                </c:ext>
                <c:ext xmlns:c16="http://schemas.microsoft.com/office/drawing/2014/chart" uri="{C3380CC4-5D6E-409C-BE32-E72D297353CC}">
                  <c16:uniqueId val="{00000009-02F7-42C4-936B-D9918A1A3B8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{A7BADF62-D268-4274-A2FB-7B9493876246}</c15:txfldGUID>
                      <c15:f>Diagramm!$I$56</c15:f>
                      <c15:dlblFieldTableCache>
                        <c:ptCount val="1"/>
                      </c15:dlblFieldTableCache>
                    </c15:dlblFTEntry>
                  </c15:dlblFieldTable>
                  <c15:showDataLabelsRange val="0"/>
                </c:ext>
                <c:ext xmlns:c16="http://schemas.microsoft.com/office/drawing/2014/chart" uri="{C3380CC4-5D6E-409C-BE32-E72D297353CC}">
                  <c16:uniqueId val="{0000000A-02F7-42C4-936B-D9918A1A3B8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{974D24D9-DE8F-46F0-928A-E35B6EDB1F72}</c15:txfldGUID>
                      <c15:f>Diagramm!$I$57</c15:f>
                      <c15:dlblFieldTableCache>
                        <c:ptCount val="1"/>
                      </c15:dlblFieldTableCache>
                    </c15:dlblFTEntry>
                  </c15:dlblFieldTable>
                  <c15:showDataLabelsRange val="0"/>
                </c:ext>
                <c:ext xmlns:c16="http://schemas.microsoft.com/office/drawing/2014/chart" uri="{C3380CC4-5D6E-409C-BE32-E72D297353CC}">
                  <c16:uniqueId val="{0000000B-02F7-42C4-936B-D9918A1A3B8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{CD4F3DC0-4016-4357-BF16-CC2B5A16CB83}</c15:txfldGUID>
                      <c15:f>Diagramm!$I$58</c15:f>
                      <c15:dlblFieldTableCache>
                        <c:ptCount val="1"/>
                      </c15:dlblFieldTableCache>
                    </c15:dlblFTEntry>
                  </c15:dlblFieldTable>
                  <c15:showDataLabelsRange val="0"/>
                </c:ext>
                <c:ext xmlns:c16="http://schemas.microsoft.com/office/drawing/2014/chart" uri="{C3380CC4-5D6E-409C-BE32-E72D297353CC}">
                  <c16:uniqueId val="{0000000C-02F7-42C4-936B-D9918A1A3B8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{E47D4166-09E6-41E1-B81C-1BE6CB5EF443}</c15:txfldGUID>
                      <c15:f>Diagramm!$I$59</c15:f>
                      <c15:dlblFieldTableCache>
                        <c:ptCount val="1"/>
                      </c15:dlblFieldTableCache>
                    </c15:dlblFTEntry>
                  </c15:dlblFieldTable>
                  <c15:showDataLabelsRange val="0"/>
                </c:ext>
                <c:ext xmlns:c16="http://schemas.microsoft.com/office/drawing/2014/chart" uri="{C3380CC4-5D6E-409C-BE32-E72D297353CC}">
                  <c16:uniqueId val="{0000000D-02F7-42C4-936B-D9918A1A3B8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{DF985125-5965-4C33-9A4D-175741AC9DA5}</c15:txfldGUID>
                      <c15:f>Diagramm!$I$60</c15:f>
                      <c15:dlblFieldTableCache>
                        <c:ptCount val="1"/>
                      </c15:dlblFieldTableCache>
                    </c15:dlblFTEntry>
                  </c15:dlblFieldTable>
                  <c15:showDataLabelsRange val="0"/>
                </c:ext>
                <c:ext xmlns:c16="http://schemas.microsoft.com/office/drawing/2014/chart" uri="{C3380CC4-5D6E-409C-BE32-E72D297353CC}">
                  <c16:uniqueId val="{0000000E-02F7-42C4-936B-D9918A1A3B8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{5DE1E2F3-F67B-4865-8DE6-097CF9557D2D}</c15:txfldGUID>
                      <c15:f>Diagramm!$I$61</c15:f>
                      <c15:dlblFieldTableCache>
                        <c:ptCount val="1"/>
                      </c15:dlblFieldTableCache>
                    </c15:dlblFTEntry>
                  </c15:dlblFieldTable>
                  <c15:showDataLabelsRange val="0"/>
                </c:ext>
                <c:ext xmlns:c16="http://schemas.microsoft.com/office/drawing/2014/chart" uri="{C3380CC4-5D6E-409C-BE32-E72D297353CC}">
                  <c16:uniqueId val="{0000000F-02F7-42C4-936B-D9918A1A3B8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{BDADB9E3-D3F9-4D30-87C6-4856E97A0AC1}</c15:txfldGUID>
                      <c15:f>Diagramm!$I$62</c15:f>
                      <c15:dlblFieldTableCache>
                        <c:ptCount val="1"/>
                      </c15:dlblFieldTableCache>
                    </c15:dlblFTEntry>
                  </c15:dlblFieldTable>
                  <c15:showDataLabelsRange val="0"/>
                </c:ext>
                <c:ext xmlns:c16="http://schemas.microsoft.com/office/drawing/2014/chart" uri="{C3380CC4-5D6E-409C-BE32-E72D297353CC}">
                  <c16:uniqueId val="{00000010-02F7-42C4-936B-D9918A1A3B8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{C701A5AE-8AD7-4FF3-B9B4-208AC8588516}</c15:txfldGUID>
                      <c15:f>Diagramm!$I$63</c15:f>
                      <c15:dlblFieldTableCache>
                        <c:ptCount val="1"/>
                      </c15:dlblFieldTableCache>
                    </c15:dlblFTEntry>
                  </c15:dlblFieldTable>
                  <c15:showDataLabelsRange val="0"/>
                </c:ext>
                <c:ext xmlns:c16="http://schemas.microsoft.com/office/drawing/2014/chart" uri="{C3380CC4-5D6E-409C-BE32-E72D297353CC}">
                  <c16:uniqueId val="{00000011-02F7-42C4-936B-D9918A1A3B8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{F861C7A6-9CAE-4569-8FE7-92FCBBACE826}</c15:txfldGUID>
                      <c15:f>Diagramm!$I$64</c15:f>
                      <c15:dlblFieldTableCache>
                        <c:ptCount val="1"/>
                      </c15:dlblFieldTableCache>
                    </c15:dlblFTEntry>
                  </c15:dlblFieldTable>
                  <c15:showDataLabelsRange val="0"/>
                </c:ext>
                <c:ext xmlns:c16="http://schemas.microsoft.com/office/drawing/2014/chart" uri="{C3380CC4-5D6E-409C-BE32-E72D297353CC}">
                  <c16:uniqueId val="{00000012-02F7-42C4-936B-D9918A1A3B8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{0AD6EED8-BEDA-4A74-8348-55581823C56B}</c15:txfldGUID>
                      <c15:f>Diagramm!$I$65</c15:f>
                      <c15:dlblFieldTableCache>
                        <c:ptCount val="1"/>
                      </c15:dlblFieldTableCache>
                    </c15:dlblFTEntry>
                  </c15:dlblFieldTable>
                  <c15:showDataLabelsRange val="0"/>
                </c:ext>
                <c:ext xmlns:c16="http://schemas.microsoft.com/office/drawing/2014/chart" uri="{C3380CC4-5D6E-409C-BE32-E72D297353CC}">
                  <c16:uniqueId val="{00000013-02F7-42C4-936B-D9918A1A3B8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{E82CB249-51AB-4899-9425-CBB677246C94}</c15:txfldGUID>
                      <c15:f>Diagramm!$I$66</c15:f>
                      <c15:dlblFieldTableCache>
                        <c:ptCount val="1"/>
                      </c15:dlblFieldTableCache>
                    </c15:dlblFTEntry>
                  </c15:dlblFieldTable>
                  <c15:showDataLabelsRange val="0"/>
                </c:ext>
                <c:ext xmlns:c16="http://schemas.microsoft.com/office/drawing/2014/chart" uri="{C3380CC4-5D6E-409C-BE32-E72D297353CC}">
                  <c16:uniqueId val="{00000014-02F7-42C4-936B-D9918A1A3B8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{8EB4A5F0-9D8B-48DE-AF69-08BD097E5294}</c15:txfldGUID>
                      <c15:f>Diagramm!$I$67</c15:f>
                      <c15:dlblFieldTableCache>
                        <c:ptCount val="1"/>
                      </c15:dlblFieldTableCache>
                    </c15:dlblFTEntry>
                  </c15:dlblFieldTable>
                  <c15:showDataLabelsRange val="0"/>
                </c:ext>
                <c:ext xmlns:c16="http://schemas.microsoft.com/office/drawing/2014/chart" uri="{C3380CC4-5D6E-409C-BE32-E72D297353CC}">
                  <c16:uniqueId val="{00000015-02F7-42C4-936B-D9918A1A3B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F7-42C4-936B-D9918A1A3B8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{8D4E2856-B4EE-47EF-91E6-6985E4134854}</c15:txfldGUID>
                      <c15:f>Diagramm!$K$46</c15:f>
                      <c15:dlblFieldTableCache>
                        <c:ptCount val="1"/>
                      </c15:dlblFieldTableCache>
                    </c15:dlblFTEntry>
                  </c15:dlblFieldTable>
                  <c15:showDataLabelsRange val="0"/>
                </c:ext>
                <c:ext xmlns:c16="http://schemas.microsoft.com/office/drawing/2014/chart" uri="{C3380CC4-5D6E-409C-BE32-E72D297353CC}">
                  <c16:uniqueId val="{00000017-02F7-42C4-936B-D9918A1A3B8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{828D0ECD-B392-4408-B31C-B865F9D47C1E}</c15:txfldGUID>
                      <c15:f>Diagramm!$K$47</c15:f>
                      <c15:dlblFieldTableCache>
                        <c:ptCount val="1"/>
                      </c15:dlblFieldTableCache>
                    </c15:dlblFTEntry>
                  </c15:dlblFieldTable>
                  <c15:showDataLabelsRange val="0"/>
                </c:ext>
                <c:ext xmlns:c16="http://schemas.microsoft.com/office/drawing/2014/chart" uri="{C3380CC4-5D6E-409C-BE32-E72D297353CC}">
                  <c16:uniqueId val="{00000018-02F7-42C4-936B-D9918A1A3B8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{922B94EE-3569-4C92-88FC-A16F10479E64}</c15:txfldGUID>
                      <c15:f>Diagramm!$K$48</c15:f>
                      <c15:dlblFieldTableCache>
                        <c:ptCount val="1"/>
                      </c15:dlblFieldTableCache>
                    </c15:dlblFTEntry>
                  </c15:dlblFieldTable>
                  <c15:showDataLabelsRange val="0"/>
                </c:ext>
                <c:ext xmlns:c16="http://schemas.microsoft.com/office/drawing/2014/chart" uri="{C3380CC4-5D6E-409C-BE32-E72D297353CC}">
                  <c16:uniqueId val="{00000019-02F7-42C4-936B-D9918A1A3B8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{F1834842-FFE8-4CD0-95A7-25B3684DBEEB}</c15:txfldGUID>
                      <c15:f>Diagramm!$K$49</c15:f>
                      <c15:dlblFieldTableCache>
                        <c:ptCount val="1"/>
                      </c15:dlblFieldTableCache>
                    </c15:dlblFTEntry>
                  </c15:dlblFieldTable>
                  <c15:showDataLabelsRange val="0"/>
                </c:ext>
                <c:ext xmlns:c16="http://schemas.microsoft.com/office/drawing/2014/chart" uri="{C3380CC4-5D6E-409C-BE32-E72D297353CC}">
                  <c16:uniqueId val="{0000001A-02F7-42C4-936B-D9918A1A3B8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{895F1B2D-024E-44D5-91A8-F0192F869065}</c15:txfldGUID>
                      <c15:f>Diagramm!$K$50</c15:f>
                      <c15:dlblFieldTableCache>
                        <c:ptCount val="1"/>
                      </c15:dlblFieldTableCache>
                    </c15:dlblFTEntry>
                  </c15:dlblFieldTable>
                  <c15:showDataLabelsRange val="0"/>
                </c:ext>
                <c:ext xmlns:c16="http://schemas.microsoft.com/office/drawing/2014/chart" uri="{C3380CC4-5D6E-409C-BE32-E72D297353CC}">
                  <c16:uniqueId val="{0000001B-02F7-42C4-936B-D9918A1A3B8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{E3C95AE8-8B7A-4039-8035-D488CA6DAD03}</c15:txfldGUID>
                      <c15:f>Diagramm!$K$51</c15:f>
                      <c15:dlblFieldTableCache>
                        <c:ptCount val="1"/>
                      </c15:dlblFieldTableCache>
                    </c15:dlblFTEntry>
                  </c15:dlblFieldTable>
                  <c15:showDataLabelsRange val="0"/>
                </c:ext>
                <c:ext xmlns:c16="http://schemas.microsoft.com/office/drawing/2014/chart" uri="{C3380CC4-5D6E-409C-BE32-E72D297353CC}">
                  <c16:uniqueId val="{0000001C-02F7-42C4-936B-D9918A1A3B8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{0AE26CFE-D07F-42D0-9890-A0C15DD25C8E}</c15:txfldGUID>
                      <c15:f>Diagramm!$K$52</c15:f>
                      <c15:dlblFieldTableCache>
                        <c:ptCount val="1"/>
                      </c15:dlblFieldTableCache>
                    </c15:dlblFTEntry>
                  </c15:dlblFieldTable>
                  <c15:showDataLabelsRange val="0"/>
                </c:ext>
                <c:ext xmlns:c16="http://schemas.microsoft.com/office/drawing/2014/chart" uri="{C3380CC4-5D6E-409C-BE32-E72D297353CC}">
                  <c16:uniqueId val="{0000001D-02F7-42C4-936B-D9918A1A3B8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{F9351302-B39C-46A9-92DD-C8C4E690EB84}</c15:txfldGUID>
                      <c15:f>Diagramm!$K$53</c15:f>
                      <c15:dlblFieldTableCache>
                        <c:ptCount val="1"/>
                      </c15:dlblFieldTableCache>
                    </c15:dlblFTEntry>
                  </c15:dlblFieldTable>
                  <c15:showDataLabelsRange val="0"/>
                </c:ext>
                <c:ext xmlns:c16="http://schemas.microsoft.com/office/drawing/2014/chart" uri="{C3380CC4-5D6E-409C-BE32-E72D297353CC}">
                  <c16:uniqueId val="{0000001E-02F7-42C4-936B-D9918A1A3B8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{5AE5A4C2-54C2-4B98-AE6B-71CF24B13940}</c15:txfldGUID>
                      <c15:f>Diagramm!$K$54</c15:f>
                      <c15:dlblFieldTableCache>
                        <c:ptCount val="1"/>
                      </c15:dlblFieldTableCache>
                    </c15:dlblFTEntry>
                  </c15:dlblFieldTable>
                  <c15:showDataLabelsRange val="0"/>
                </c:ext>
                <c:ext xmlns:c16="http://schemas.microsoft.com/office/drawing/2014/chart" uri="{C3380CC4-5D6E-409C-BE32-E72D297353CC}">
                  <c16:uniqueId val="{0000001F-02F7-42C4-936B-D9918A1A3B8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{0C6BB606-AF71-4A56-8E67-5FD70E4DAA57}</c15:txfldGUID>
                      <c15:f>Diagramm!$K$55</c15:f>
                      <c15:dlblFieldTableCache>
                        <c:ptCount val="1"/>
                      </c15:dlblFieldTableCache>
                    </c15:dlblFTEntry>
                  </c15:dlblFieldTable>
                  <c15:showDataLabelsRange val="0"/>
                </c:ext>
                <c:ext xmlns:c16="http://schemas.microsoft.com/office/drawing/2014/chart" uri="{C3380CC4-5D6E-409C-BE32-E72D297353CC}">
                  <c16:uniqueId val="{00000020-02F7-42C4-936B-D9918A1A3B8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{3BEF96E4-64AD-47D4-A85D-D8E92D627F83}</c15:txfldGUID>
                      <c15:f>Diagramm!$K$56</c15:f>
                      <c15:dlblFieldTableCache>
                        <c:ptCount val="1"/>
                      </c15:dlblFieldTableCache>
                    </c15:dlblFTEntry>
                  </c15:dlblFieldTable>
                  <c15:showDataLabelsRange val="0"/>
                </c:ext>
                <c:ext xmlns:c16="http://schemas.microsoft.com/office/drawing/2014/chart" uri="{C3380CC4-5D6E-409C-BE32-E72D297353CC}">
                  <c16:uniqueId val="{00000021-02F7-42C4-936B-D9918A1A3B8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{39B20791-8BFA-4B8D-8761-182BE3DE54AE}</c15:txfldGUID>
                      <c15:f>Diagramm!$K$57</c15:f>
                      <c15:dlblFieldTableCache>
                        <c:ptCount val="1"/>
                      </c15:dlblFieldTableCache>
                    </c15:dlblFTEntry>
                  </c15:dlblFieldTable>
                  <c15:showDataLabelsRange val="0"/>
                </c:ext>
                <c:ext xmlns:c16="http://schemas.microsoft.com/office/drawing/2014/chart" uri="{C3380CC4-5D6E-409C-BE32-E72D297353CC}">
                  <c16:uniqueId val="{00000022-02F7-42C4-936B-D9918A1A3B8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{F6F7B3C6-0DE4-433F-9BDA-0370C53B23CD}</c15:txfldGUID>
                      <c15:f>Diagramm!$K$58</c15:f>
                      <c15:dlblFieldTableCache>
                        <c:ptCount val="1"/>
                      </c15:dlblFieldTableCache>
                    </c15:dlblFTEntry>
                  </c15:dlblFieldTable>
                  <c15:showDataLabelsRange val="0"/>
                </c:ext>
                <c:ext xmlns:c16="http://schemas.microsoft.com/office/drawing/2014/chart" uri="{C3380CC4-5D6E-409C-BE32-E72D297353CC}">
                  <c16:uniqueId val="{00000023-02F7-42C4-936B-D9918A1A3B8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{8875246F-8318-4225-8C0B-5333BC826263}</c15:txfldGUID>
                      <c15:f>Diagramm!$K$59</c15:f>
                      <c15:dlblFieldTableCache>
                        <c:ptCount val="1"/>
                      </c15:dlblFieldTableCache>
                    </c15:dlblFTEntry>
                  </c15:dlblFieldTable>
                  <c15:showDataLabelsRange val="0"/>
                </c:ext>
                <c:ext xmlns:c16="http://schemas.microsoft.com/office/drawing/2014/chart" uri="{C3380CC4-5D6E-409C-BE32-E72D297353CC}">
                  <c16:uniqueId val="{00000024-02F7-42C4-936B-D9918A1A3B8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{56A64A49-170D-4AFC-ABE8-883CD19DAFBA}</c15:txfldGUID>
                      <c15:f>Diagramm!$K$60</c15:f>
                      <c15:dlblFieldTableCache>
                        <c:ptCount val="1"/>
                      </c15:dlblFieldTableCache>
                    </c15:dlblFTEntry>
                  </c15:dlblFieldTable>
                  <c15:showDataLabelsRange val="0"/>
                </c:ext>
                <c:ext xmlns:c16="http://schemas.microsoft.com/office/drawing/2014/chart" uri="{C3380CC4-5D6E-409C-BE32-E72D297353CC}">
                  <c16:uniqueId val="{00000025-02F7-42C4-936B-D9918A1A3B8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{53C5FC45-D369-4DA0-89C3-521D318F83ED}</c15:txfldGUID>
                      <c15:f>Diagramm!$K$61</c15:f>
                      <c15:dlblFieldTableCache>
                        <c:ptCount val="1"/>
                      </c15:dlblFieldTableCache>
                    </c15:dlblFTEntry>
                  </c15:dlblFieldTable>
                  <c15:showDataLabelsRange val="0"/>
                </c:ext>
                <c:ext xmlns:c16="http://schemas.microsoft.com/office/drawing/2014/chart" uri="{C3380CC4-5D6E-409C-BE32-E72D297353CC}">
                  <c16:uniqueId val="{00000026-02F7-42C4-936B-D9918A1A3B8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{E959D49C-A658-442C-9E00-5B1E2A1DA549}</c15:txfldGUID>
                      <c15:f>Diagramm!$K$62</c15:f>
                      <c15:dlblFieldTableCache>
                        <c:ptCount val="1"/>
                      </c15:dlblFieldTableCache>
                    </c15:dlblFTEntry>
                  </c15:dlblFieldTable>
                  <c15:showDataLabelsRange val="0"/>
                </c:ext>
                <c:ext xmlns:c16="http://schemas.microsoft.com/office/drawing/2014/chart" uri="{C3380CC4-5D6E-409C-BE32-E72D297353CC}">
                  <c16:uniqueId val="{00000027-02F7-42C4-936B-D9918A1A3B8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{42382102-5455-463E-A0DB-84BFAB03C411}</c15:txfldGUID>
                      <c15:f>Diagramm!$K$63</c15:f>
                      <c15:dlblFieldTableCache>
                        <c:ptCount val="1"/>
                      </c15:dlblFieldTableCache>
                    </c15:dlblFTEntry>
                  </c15:dlblFieldTable>
                  <c15:showDataLabelsRange val="0"/>
                </c:ext>
                <c:ext xmlns:c16="http://schemas.microsoft.com/office/drawing/2014/chart" uri="{C3380CC4-5D6E-409C-BE32-E72D297353CC}">
                  <c16:uniqueId val="{00000028-02F7-42C4-936B-D9918A1A3B8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{151D28D2-8CC9-485A-A4A7-8B1404482DF0}</c15:txfldGUID>
                      <c15:f>Diagramm!$K$64</c15:f>
                      <c15:dlblFieldTableCache>
                        <c:ptCount val="1"/>
                      </c15:dlblFieldTableCache>
                    </c15:dlblFTEntry>
                  </c15:dlblFieldTable>
                  <c15:showDataLabelsRange val="0"/>
                </c:ext>
                <c:ext xmlns:c16="http://schemas.microsoft.com/office/drawing/2014/chart" uri="{C3380CC4-5D6E-409C-BE32-E72D297353CC}">
                  <c16:uniqueId val="{00000029-02F7-42C4-936B-D9918A1A3B8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{06EC99C9-1775-497A-832A-97B68CBCF7F7}</c15:txfldGUID>
                      <c15:f>Diagramm!$K$65</c15:f>
                      <c15:dlblFieldTableCache>
                        <c:ptCount val="1"/>
                      </c15:dlblFieldTableCache>
                    </c15:dlblFTEntry>
                  </c15:dlblFieldTable>
                  <c15:showDataLabelsRange val="0"/>
                </c:ext>
                <c:ext xmlns:c16="http://schemas.microsoft.com/office/drawing/2014/chart" uri="{C3380CC4-5D6E-409C-BE32-E72D297353CC}">
                  <c16:uniqueId val="{0000002A-02F7-42C4-936B-D9918A1A3B8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{22312AC9-04BD-4883-AA75-D53D9BBD8AF6}</c15:txfldGUID>
                      <c15:f>Diagramm!$K$66</c15:f>
                      <c15:dlblFieldTableCache>
                        <c:ptCount val="1"/>
                      </c15:dlblFieldTableCache>
                    </c15:dlblFTEntry>
                  </c15:dlblFieldTable>
                  <c15:showDataLabelsRange val="0"/>
                </c:ext>
                <c:ext xmlns:c16="http://schemas.microsoft.com/office/drawing/2014/chart" uri="{C3380CC4-5D6E-409C-BE32-E72D297353CC}">
                  <c16:uniqueId val="{0000002B-02F7-42C4-936B-D9918A1A3B8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{89D3F88E-F455-40E3-B9D9-62A2D9C92497}</c15:txfldGUID>
                      <c15:f>Diagramm!$K$67</c15:f>
                      <c15:dlblFieldTableCache>
                        <c:ptCount val="1"/>
                      </c15:dlblFieldTableCache>
                    </c15:dlblFTEntry>
                  </c15:dlblFieldTable>
                  <c15:showDataLabelsRange val="0"/>
                </c:ext>
                <c:ext xmlns:c16="http://schemas.microsoft.com/office/drawing/2014/chart" uri="{C3380CC4-5D6E-409C-BE32-E72D297353CC}">
                  <c16:uniqueId val="{0000002C-02F7-42C4-936B-D9918A1A3B8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F7-42C4-936B-D9918A1A3B8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{A97F4B4A-07CC-45C9-9510-6D000B2D2019}</c15:txfldGUID>
                      <c15:f>Diagramm!$J$46</c15:f>
                      <c15:dlblFieldTableCache>
                        <c:ptCount val="1"/>
                      </c15:dlblFieldTableCache>
                    </c15:dlblFTEntry>
                  </c15:dlblFieldTable>
                  <c15:showDataLabelsRange val="0"/>
                </c:ext>
                <c:ext xmlns:c16="http://schemas.microsoft.com/office/drawing/2014/chart" uri="{C3380CC4-5D6E-409C-BE32-E72D297353CC}">
                  <c16:uniqueId val="{0000002E-02F7-42C4-936B-D9918A1A3B8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{9B8D9DE4-5B84-4490-9B10-3C956445BCE1}</c15:txfldGUID>
                      <c15:f>Diagramm!$J$47</c15:f>
                      <c15:dlblFieldTableCache>
                        <c:ptCount val="1"/>
                      </c15:dlblFieldTableCache>
                    </c15:dlblFTEntry>
                  </c15:dlblFieldTable>
                  <c15:showDataLabelsRange val="0"/>
                </c:ext>
                <c:ext xmlns:c16="http://schemas.microsoft.com/office/drawing/2014/chart" uri="{C3380CC4-5D6E-409C-BE32-E72D297353CC}">
                  <c16:uniqueId val="{0000002F-02F7-42C4-936B-D9918A1A3B8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{A6D65521-6EE5-482E-A669-14AE4F4C2572}</c15:txfldGUID>
                      <c15:f>Diagramm!$J$48</c15:f>
                      <c15:dlblFieldTableCache>
                        <c:ptCount val="1"/>
                      </c15:dlblFieldTableCache>
                    </c15:dlblFTEntry>
                  </c15:dlblFieldTable>
                  <c15:showDataLabelsRange val="0"/>
                </c:ext>
                <c:ext xmlns:c16="http://schemas.microsoft.com/office/drawing/2014/chart" uri="{C3380CC4-5D6E-409C-BE32-E72D297353CC}">
                  <c16:uniqueId val="{00000030-02F7-42C4-936B-D9918A1A3B8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{483AA66B-A4C8-4DAC-94F3-2157422CD1B6}</c15:txfldGUID>
                      <c15:f>Diagramm!$J$49</c15:f>
                      <c15:dlblFieldTableCache>
                        <c:ptCount val="1"/>
                      </c15:dlblFieldTableCache>
                    </c15:dlblFTEntry>
                  </c15:dlblFieldTable>
                  <c15:showDataLabelsRange val="0"/>
                </c:ext>
                <c:ext xmlns:c16="http://schemas.microsoft.com/office/drawing/2014/chart" uri="{C3380CC4-5D6E-409C-BE32-E72D297353CC}">
                  <c16:uniqueId val="{00000031-02F7-42C4-936B-D9918A1A3B8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{E5B8ABA8-0BB5-49CE-9A94-DACA2CF0C3A0}</c15:txfldGUID>
                      <c15:f>Diagramm!$J$50</c15:f>
                      <c15:dlblFieldTableCache>
                        <c:ptCount val="1"/>
                      </c15:dlblFieldTableCache>
                    </c15:dlblFTEntry>
                  </c15:dlblFieldTable>
                  <c15:showDataLabelsRange val="0"/>
                </c:ext>
                <c:ext xmlns:c16="http://schemas.microsoft.com/office/drawing/2014/chart" uri="{C3380CC4-5D6E-409C-BE32-E72D297353CC}">
                  <c16:uniqueId val="{00000032-02F7-42C4-936B-D9918A1A3B8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{9839569B-D402-4348-82DE-2959AAF24F67}</c15:txfldGUID>
                      <c15:f>Diagramm!$J$51</c15:f>
                      <c15:dlblFieldTableCache>
                        <c:ptCount val="1"/>
                      </c15:dlblFieldTableCache>
                    </c15:dlblFTEntry>
                  </c15:dlblFieldTable>
                  <c15:showDataLabelsRange val="0"/>
                </c:ext>
                <c:ext xmlns:c16="http://schemas.microsoft.com/office/drawing/2014/chart" uri="{C3380CC4-5D6E-409C-BE32-E72D297353CC}">
                  <c16:uniqueId val="{00000033-02F7-42C4-936B-D9918A1A3B8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{29C73E1B-E06F-487A-9EFB-4FD57326CE31}</c15:txfldGUID>
                      <c15:f>Diagramm!$J$52</c15:f>
                      <c15:dlblFieldTableCache>
                        <c:ptCount val="1"/>
                      </c15:dlblFieldTableCache>
                    </c15:dlblFTEntry>
                  </c15:dlblFieldTable>
                  <c15:showDataLabelsRange val="0"/>
                </c:ext>
                <c:ext xmlns:c16="http://schemas.microsoft.com/office/drawing/2014/chart" uri="{C3380CC4-5D6E-409C-BE32-E72D297353CC}">
                  <c16:uniqueId val="{00000034-02F7-42C4-936B-D9918A1A3B8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{27170979-04B7-41DE-8F78-62EF2DF2A76C}</c15:txfldGUID>
                      <c15:f>Diagramm!$J$53</c15:f>
                      <c15:dlblFieldTableCache>
                        <c:ptCount val="1"/>
                      </c15:dlblFieldTableCache>
                    </c15:dlblFTEntry>
                  </c15:dlblFieldTable>
                  <c15:showDataLabelsRange val="0"/>
                </c:ext>
                <c:ext xmlns:c16="http://schemas.microsoft.com/office/drawing/2014/chart" uri="{C3380CC4-5D6E-409C-BE32-E72D297353CC}">
                  <c16:uniqueId val="{00000035-02F7-42C4-936B-D9918A1A3B8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{1B3BC0DF-264F-4A3A-B8A7-05F4040D48D9}</c15:txfldGUID>
                      <c15:f>Diagramm!$J$54</c15:f>
                      <c15:dlblFieldTableCache>
                        <c:ptCount val="1"/>
                      </c15:dlblFieldTableCache>
                    </c15:dlblFTEntry>
                  </c15:dlblFieldTable>
                  <c15:showDataLabelsRange val="0"/>
                </c:ext>
                <c:ext xmlns:c16="http://schemas.microsoft.com/office/drawing/2014/chart" uri="{C3380CC4-5D6E-409C-BE32-E72D297353CC}">
                  <c16:uniqueId val="{00000036-02F7-42C4-936B-D9918A1A3B8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{88482BCE-E77B-41C2-9C04-7300D83A8291}</c15:txfldGUID>
                      <c15:f>Diagramm!$J$55</c15:f>
                      <c15:dlblFieldTableCache>
                        <c:ptCount val="1"/>
                      </c15:dlblFieldTableCache>
                    </c15:dlblFTEntry>
                  </c15:dlblFieldTable>
                  <c15:showDataLabelsRange val="0"/>
                </c:ext>
                <c:ext xmlns:c16="http://schemas.microsoft.com/office/drawing/2014/chart" uri="{C3380CC4-5D6E-409C-BE32-E72D297353CC}">
                  <c16:uniqueId val="{00000037-02F7-42C4-936B-D9918A1A3B8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{5F12C875-3C6A-4C20-84E7-F834CBC02A03}</c15:txfldGUID>
                      <c15:f>Diagramm!$J$56</c15:f>
                      <c15:dlblFieldTableCache>
                        <c:ptCount val="1"/>
                      </c15:dlblFieldTableCache>
                    </c15:dlblFTEntry>
                  </c15:dlblFieldTable>
                  <c15:showDataLabelsRange val="0"/>
                </c:ext>
                <c:ext xmlns:c16="http://schemas.microsoft.com/office/drawing/2014/chart" uri="{C3380CC4-5D6E-409C-BE32-E72D297353CC}">
                  <c16:uniqueId val="{00000038-02F7-42C4-936B-D9918A1A3B8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{C7DD37AE-B517-4172-955D-487CA1DFBD8E}</c15:txfldGUID>
                      <c15:f>Diagramm!$J$57</c15:f>
                      <c15:dlblFieldTableCache>
                        <c:ptCount val="1"/>
                      </c15:dlblFieldTableCache>
                    </c15:dlblFTEntry>
                  </c15:dlblFieldTable>
                  <c15:showDataLabelsRange val="0"/>
                </c:ext>
                <c:ext xmlns:c16="http://schemas.microsoft.com/office/drawing/2014/chart" uri="{C3380CC4-5D6E-409C-BE32-E72D297353CC}">
                  <c16:uniqueId val="{00000039-02F7-42C4-936B-D9918A1A3B8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{5EDAEDB1-2996-4DD2-A259-9EB863A3DA41}</c15:txfldGUID>
                      <c15:f>Diagramm!$J$58</c15:f>
                      <c15:dlblFieldTableCache>
                        <c:ptCount val="1"/>
                      </c15:dlblFieldTableCache>
                    </c15:dlblFTEntry>
                  </c15:dlblFieldTable>
                  <c15:showDataLabelsRange val="0"/>
                </c:ext>
                <c:ext xmlns:c16="http://schemas.microsoft.com/office/drawing/2014/chart" uri="{C3380CC4-5D6E-409C-BE32-E72D297353CC}">
                  <c16:uniqueId val="{0000003A-02F7-42C4-936B-D9918A1A3B8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{53174F78-BE42-4453-87AF-DF39CA2A5C5D}</c15:txfldGUID>
                      <c15:f>Diagramm!$J$59</c15:f>
                      <c15:dlblFieldTableCache>
                        <c:ptCount val="1"/>
                      </c15:dlblFieldTableCache>
                    </c15:dlblFTEntry>
                  </c15:dlblFieldTable>
                  <c15:showDataLabelsRange val="0"/>
                </c:ext>
                <c:ext xmlns:c16="http://schemas.microsoft.com/office/drawing/2014/chart" uri="{C3380CC4-5D6E-409C-BE32-E72D297353CC}">
                  <c16:uniqueId val="{0000003B-02F7-42C4-936B-D9918A1A3B8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{6A1AD18D-F79B-4B1F-BF6B-A00527D5AA45}</c15:txfldGUID>
                      <c15:f>Diagramm!$J$60</c15:f>
                      <c15:dlblFieldTableCache>
                        <c:ptCount val="1"/>
                      </c15:dlblFieldTableCache>
                    </c15:dlblFTEntry>
                  </c15:dlblFieldTable>
                  <c15:showDataLabelsRange val="0"/>
                </c:ext>
                <c:ext xmlns:c16="http://schemas.microsoft.com/office/drawing/2014/chart" uri="{C3380CC4-5D6E-409C-BE32-E72D297353CC}">
                  <c16:uniqueId val="{0000003C-02F7-42C4-936B-D9918A1A3B8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{F70842CC-B86E-4080-AF49-36C222065344}</c15:txfldGUID>
                      <c15:f>Diagramm!$J$61</c15:f>
                      <c15:dlblFieldTableCache>
                        <c:ptCount val="1"/>
                      </c15:dlblFieldTableCache>
                    </c15:dlblFTEntry>
                  </c15:dlblFieldTable>
                  <c15:showDataLabelsRange val="0"/>
                </c:ext>
                <c:ext xmlns:c16="http://schemas.microsoft.com/office/drawing/2014/chart" uri="{C3380CC4-5D6E-409C-BE32-E72D297353CC}">
                  <c16:uniqueId val="{0000003D-02F7-42C4-936B-D9918A1A3B8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{7B5027C8-03FF-4CA2-AD20-CB1204822589}</c15:txfldGUID>
                      <c15:f>Diagramm!$J$62</c15:f>
                      <c15:dlblFieldTableCache>
                        <c:ptCount val="1"/>
                      </c15:dlblFieldTableCache>
                    </c15:dlblFTEntry>
                  </c15:dlblFieldTable>
                  <c15:showDataLabelsRange val="0"/>
                </c:ext>
                <c:ext xmlns:c16="http://schemas.microsoft.com/office/drawing/2014/chart" uri="{C3380CC4-5D6E-409C-BE32-E72D297353CC}">
                  <c16:uniqueId val="{0000003E-02F7-42C4-936B-D9918A1A3B8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{485C7916-F30C-4958-B209-E4C8DDDA4A75}</c15:txfldGUID>
                      <c15:f>Diagramm!$J$63</c15:f>
                      <c15:dlblFieldTableCache>
                        <c:ptCount val="1"/>
                      </c15:dlblFieldTableCache>
                    </c15:dlblFTEntry>
                  </c15:dlblFieldTable>
                  <c15:showDataLabelsRange val="0"/>
                </c:ext>
                <c:ext xmlns:c16="http://schemas.microsoft.com/office/drawing/2014/chart" uri="{C3380CC4-5D6E-409C-BE32-E72D297353CC}">
                  <c16:uniqueId val="{0000003F-02F7-42C4-936B-D9918A1A3B8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{CD2C22D8-A227-41B8-8E36-C1F74198D4BA}</c15:txfldGUID>
                      <c15:f>Diagramm!$J$64</c15:f>
                      <c15:dlblFieldTableCache>
                        <c:ptCount val="1"/>
                      </c15:dlblFieldTableCache>
                    </c15:dlblFTEntry>
                  </c15:dlblFieldTable>
                  <c15:showDataLabelsRange val="0"/>
                </c:ext>
                <c:ext xmlns:c16="http://schemas.microsoft.com/office/drawing/2014/chart" uri="{C3380CC4-5D6E-409C-BE32-E72D297353CC}">
                  <c16:uniqueId val="{00000040-02F7-42C4-936B-D9918A1A3B8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{BFB9A4F5-3C54-4BA4-AB5C-22DE2A835761}</c15:txfldGUID>
                      <c15:f>Diagramm!$J$65</c15:f>
                      <c15:dlblFieldTableCache>
                        <c:ptCount val="1"/>
                      </c15:dlblFieldTableCache>
                    </c15:dlblFTEntry>
                  </c15:dlblFieldTable>
                  <c15:showDataLabelsRange val="0"/>
                </c:ext>
                <c:ext xmlns:c16="http://schemas.microsoft.com/office/drawing/2014/chart" uri="{C3380CC4-5D6E-409C-BE32-E72D297353CC}">
                  <c16:uniqueId val="{00000041-02F7-42C4-936B-D9918A1A3B8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{AB2E9C87-1ACC-4D6B-9108-B192C35E4F92}</c15:txfldGUID>
                      <c15:f>Diagramm!$J$66</c15:f>
                      <c15:dlblFieldTableCache>
                        <c:ptCount val="1"/>
                      </c15:dlblFieldTableCache>
                    </c15:dlblFTEntry>
                  </c15:dlblFieldTable>
                  <c15:showDataLabelsRange val="0"/>
                </c:ext>
                <c:ext xmlns:c16="http://schemas.microsoft.com/office/drawing/2014/chart" uri="{C3380CC4-5D6E-409C-BE32-E72D297353CC}">
                  <c16:uniqueId val="{00000042-02F7-42C4-936B-D9918A1A3B8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{22D53655-A207-4BA7-B987-D29711E02CF2}</c15:txfldGUID>
                      <c15:f>Diagramm!$J$67</c15:f>
                      <c15:dlblFieldTableCache>
                        <c:ptCount val="1"/>
                      </c15:dlblFieldTableCache>
                    </c15:dlblFTEntry>
                  </c15:dlblFieldTable>
                  <c15:showDataLabelsRange val="0"/>
                </c:ext>
                <c:ext xmlns:c16="http://schemas.microsoft.com/office/drawing/2014/chart" uri="{C3380CC4-5D6E-409C-BE32-E72D297353CC}">
                  <c16:uniqueId val="{00000043-02F7-42C4-936B-D9918A1A3B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F7-42C4-936B-D9918A1A3B8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B3-4DC1-BB1B-958DA0580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B3-4DC1-BB1B-958DA0580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B3-4DC1-BB1B-958DA0580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B3-4DC1-BB1B-958DA0580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B3-4DC1-BB1B-958DA0580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B3-4DC1-BB1B-958DA0580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B3-4DC1-BB1B-958DA0580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B3-4DC1-BB1B-958DA0580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B3-4DC1-BB1B-958DA0580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B3-4DC1-BB1B-958DA0580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B3-4DC1-BB1B-958DA0580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2B3-4DC1-BB1B-958DA0580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2B3-4DC1-BB1B-958DA0580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2B3-4DC1-BB1B-958DA0580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2B3-4DC1-BB1B-958DA0580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2B3-4DC1-BB1B-958DA0580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2B3-4DC1-BB1B-958DA0580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2B3-4DC1-BB1B-958DA0580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2B3-4DC1-BB1B-958DA0580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2B3-4DC1-BB1B-958DA0580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2B3-4DC1-BB1B-958DA0580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2B3-4DC1-BB1B-958DA0580C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2B3-4DC1-BB1B-958DA0580C9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2B3-4DC1-BB1B-958DA0580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2B3-4DC1-BB1B-958DA0580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2B3-4DC1-BB1B-958DA0580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2B3-4DC1-BB1B-958DA0580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2B3-4DC1-BB1B-958DA0580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2B3-4DC1-BB1B-958DA0580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2B3-4DC1-BB1B-958DA0580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2B3-4DC1-BB1B-958DA0580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2B3-4DC1-BB1B-958DA0580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2B3-4DC1-BB1B-958DA0580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2B3-4DC1-BB1B-958DA0580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2B3-4DC1-BB1B-958DA0580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2B3-4DC1-BB1B-958DA0580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2B3-4DC1-BB1B-958DA0580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2B3-4DC1-BB1B-958DA0580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2B3-4DC1-BB1B-958DA0580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2B3-4DC1-BB1B-958DA0580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2B3-4DC1-BB1B-958DA0580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2B3-4DC1-BB1B-958DA0580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2B3-4DC1-BB1B-958DA0580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2B3-4DC1-BB1B-958DA0580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2B3-4DC1-BB1B-958DA0580C9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2B3-4DC1-BB1B-958DA0580C9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2B3-4DC1-BB1B-958DA0580C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2B3-4DC1-BB1B-958DA0580C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2B3-4DC1-BB1B-958DA0580C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2B3-4DC1-BB1B-958DA0580C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2B3-4DC1-BB1B-958DA0580C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2B3-4DC1-BB1B-958DA0580C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2B3-4DC1-BB1B-958DA0580C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2B3-4DC1-BB1B-958DA0580C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2B3-4DC1-BB1B-958DA0580C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2B3-4DC1-BB1B-958DA0580C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2B3-4DC1-BB1B-958DA0580C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2B3-4DC1-BB1B-958DA0580C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2B3-4DC1-BB1B-958DA0580C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2B3-4DC1-BB1B-958DA0580C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2B3-4DC1-BB1B-958DA0580C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2B3-4DC1-BB1B-958DA0580C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2B3-4DC1-BB1B-958DA0580C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2B3-4DC1-BB1B-958DA0580C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2B3-4DC1-BB1B-958DA0580C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2B3-4DC1-BB1B-958DA0580C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2B3-4DC1-BB1B-958DA0580C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2B3-4DC1-BB1B-958DA0580C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2B3-4DC1-BB1B-958DA0580C9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100.27945054512534</c:v>
                </c:pt>
                <c:pt idx="2">
                  <c:v>101.59404888416579</c:v>
                </c:pt>
                <c:pt idx="3">
                  <c:v>100.70059432439879</c:v>
                </c:pt>
                <c:pt idx="4">
                  <c:v>101.01350021647578</c:v>
                </c:pt>
                <c:pt idx="5">
                  <c:v>101.70031880977683</c:v>
                </c:pt>
                <c:pt idx="6">
                  <c:v>104.07761640492778</c:v>
                </c:pt>
                <c:pt idx="7">
                  <c:v>103.42031723540757</c:v>
                </c:pt>
                <c:pt idx="8">
                  <c:v>103.87294840004724</c:v>
                </c:pt>
                <c:pt idx="9">
                  <c:v>104.5991262250561</c:v>
                </c:pt>
                <c:pt idx="10">
                  <c:v>106.7501082378872</c:v>
                </c:pt>
                <c:pt idx="11">
                  <c:v>106.26205376471052</c:v>
                </c:pt>
                <c:pt idx="12">
                  <c:v>106.30141299641831</c:v>
                </c:pt>
                <c:pt idx="13">
                  <c:v>106.93903255008462</c:v>
                </c:pt>
                <c:pt idx="14">
                  <c:v>108.77120478608258</c:v>
                </c:pt>
                <c:pt idx="15">
                  <c:v>108.4366513165663</c:v>
                </c:pt>
                <c:pt idx="16">
                  <c:v>108.27921438973512</c:v>
                </c:pt>
                <c:pt idx="17">
                  <c:v>108.53701735742118</c:v>
                </c:pt>
                <c:pt idx="18">
                  <c:v>110.05825166292753</c:v>
                </c:pt>
                <c:pt idx="19">
                  <c:v>109.66859526902036</c:v>
                </c:pt>
                <c:pt idx="20">
                  <c:v>109.31436218365019</c:v>
                </c:pt>
                <c:pt idx="21">
                  <c:v>109.28090683669855</c:v>
                </c:pt>
                <c:pt idx="22">
                  <c:v>110.65651198488607</c:v>
                </c:pt>
                <c:pt idx="23">
                  <c:v>109.37536899279725</c:v>
                </c:pt>
                <c:pt idx="24">
                  <c:v>109.30058645255245</c:v>
                </c:pt>
              </c:numCache>
            </c:numRef>
          </c:val>
          <c:smooth val="0"/>
          <c:extLst>
            <c:ext xmlns:c16="http://schemas.microsoft.com/office/drawing/2014/chart" uri="{C3380CC4-5D6E-409C-BE32-E72D297353CC}">
              <c16:uniqueId val="{00000000-7181-4CFF-9E65-A461D9DA116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102.94230034390523</c:v>
                </c:pt>
                <c:pt idx="2">
                  <c:v>106.70615208253726</c:v>
                </c:pt>
                <c:pt idx="3">
                  <c:v>106.11387084447841</c:v>
                </c:pt>
                <c:pt idx="4">
                  <c:v>103.68742835307604</c:v>
                </c:pt>
                <c:pt idx="5">
                  <c:v>105.98012991975546</c:v>
                </c:pt>
                <c:pt idx="6">
                  <c:v>111.36797860145205</c:v>
                </c:pt>
                <c:pt idx="7">
                  <c:v>109.09438288116165</c:v>
                </c:pt>
                <c:pt idx="8">
                  <c:v>108.10087886893389</c:v>
                </c:pt>
                <c:pt idx="9">
                  <c:v>110.77569736339319</c:v>
                </c:pt>
                <c:pt idx="10">
                  <c:v>115.20825372564005</c:v>
                </c:pt>
                <c:pt idx="11">
                  <c:v>113.33588077951853</c:v>
                </c:pt>
                <c:pt idx="12">
                  <c:v>113.06839893007262</c:v>
                </c:pt>
                <c:pt idx="13">
                  <c:v>114.6159724875812</c:v>
                </c:pt>
                <c:pt idx="14">
                  <c:v>118.28429499426825</c:v>
                </c:pt>
                <c:pt idx="15">
                  <c:v>119.18226977455102</c:v>
                </c:pt>
                <c:pt idx="16">
                  <c:v>118.18876576232327</c:v>
                </c:pt>
                <c:pt idx="17">
                  <c:v>118.64730607565915</c:v>
                </c:pt>
                <c:pt idx="18">
                  <c:v>121.64692395873138</c:v>
                </c:pt>
                <c:pt idx="19">
                  <c:v>120.59610240733664</c:v>
                </c:pt>
                <c:pt idx="20">
                  <c:v>118.81925869316009</c:v>
                </c:pt>
                <c:pt idx="21">
                  <c:v>120.50057317539166</c:v>
                </c:pt>
                <c:pt idx="22">
                  <c:v>121.58960641956438</c:v>
                </c:pt>
                <c:pt idx="23">
                  <c:v>121.01643102789454</c:v>
                </c:pt>
                <c:pt idx="24">
                  <c:v>116.35460450897975</c:v>
                </c:pt>
              </c:numCache>
            </c:numRef>
          </c:val>
          <c:smooth val="0"/>
          <c:extLst>
            <c:ext xmlns:c16="http://schemas.microsoft.com/office/drawing/2014/chart" uri="{C3380CC4-5D6E-409C-BE32-E72D297353CC}">
              <c16:uniqueId val="{00000001-7181-4CFF-9E65-A461D9DA116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101.47588509180356</c:v>
                </c:pt>
                <c:pt idx="2">
                  <c:v>99.99121496969164</c:v>
                </c:pt>
                <c:pt idx="3">
                  <c:v>100.64130721250987</c:v>
                </c:pt>
                <c:pt idx="4">
                  <c:v>97.065799877009567</c:v>
                </c:pt>
                <c:pt idx="5">
                  <c:v>98.304489150487569</c:v>
                </c:pt>
                <c:pt idx="6">
                  <c:v>97.408416059035403</c:v>
                </c:pt>
                <c:pt idx="7">
                  <c:v>97.505051392427305</c:v>
                </c:pt>
                <c:pt idx="8">
                  <c:v>96.292717209874382</c:v>
                </c:pt>
                <c:pt idx="9">
                  <c:v>98.34841430202934</c:v>
                </c:pt>
                <c:pt idx="10">
                  <c:v>96.204866906790826</c:v>
                </c:pt>
                <c:pt idx="11">
                  <c:v>96.784678907142236</c:v>
                </c:pt>
                <c:pt idx="12">
                  <c:v>95.300008785030315</c:v>
                </c:pt>
                <c:pt idx="13">
                  <c:v>96.608978300975139</c:v>
                </c:pt>
                <c:pt idx="14">
                  <c:v>94.526926117895101</c:v>
                </c:pt>
                <c:pt idx="15">
                  <c:v>94.395150663269789</c:v>
                </c:pt>
                <c:pt idx="16">
                  <c:v>93.209171571641917</c:v>
                </c:pt>
                <c:pt idx="17">
                  <c:v>94.49178599666169</c:v>
                </c:pt>
                <c:pt idx="18">
                  <c:v>92.154967934639373</c:v>
                </c:pt>
                <c:pt idx="19">
                  <c:v>92.857770359307736</c:v>
                </c:pt>
                <c:pt idx="20">
                  <c:v>91.829921813230257</c:v>
                </c:pt>
                <c:pt idx="21">
                  <c:v>93.507862602125982</c:v>
                </c:pt>
                <c:pt idx="22">
                  <c:v>91.636651146446454</c:v>
                </c:pt>
                <c:pt idx="23">
                  <c:v>90.986558903628222</c:v>
                </c:pt>
                <c:pt idx="24">
                  <c:v>87.331986295352721</c:v>
                </c:pt>
              </c:numCache>
            </c:numRef>
          </c:val>
          <c:smooth val="0"/>
          <c:extLst>
            <c:ext xmlns:c16="http://schemas.microsoft.com/office/drawing/2014/chart" uri="{C3380CC4-5D6E-409C-BE32-E72D297353CC}">
              <c16:uniqueId val="{00000002-7181-4CFF-9E65-A461D9DA116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181-4CFF-9E65-A461D9DA116C}"/>
                </c:ext>
              </c:extLst>
            </c:dLbl>
            <c:dLbl>
              <c:idx val="1"/>
              <c:delete val="1"/>
              <c:extLst>
                <c:ext xmlns:c15="http://schemas.microsoft.com/office/drawing/2012/chart" uri="{CE6537A1-D6FC-4f65-9D91-7224C49458BB}"/>
                <c:ext xmlns:c16="http://schemas.microsoft.com/office/drawing/2014/chart" uri="{C3380CC4-5D6E-409C-BE32-E72D297353CC}">
                  <c16:uniqueId val="{00000004-7181-4CFF-9E65-A461D9DA116C}"/>
                </c:ext>
              </c:extLst>
            </c:dLbl>
            <c:dLbl>
              <c:idx val="2"/>
              <c:delete val="1"/>
              <c:extLst>
                <c:ext xmlns:c15="http://schemas.microsoft.com/office/drawing/2012/chart" uri="{CE6537A1-D6FC-4f65-9D91-7224C49458BB}"/>
                <c:ext xmlns:c16="http://schemas.microsoft.com/office/drawing/2014/chart" uri="{C3380CC4-5D6E-409C-BE32-E72D297353CC}">
                  <c16:uniqueId val="{00000005-7181-4CFF-9E65-A461D9DA116C}"/>
                </c:ext>
              </c:extLst>
            </c:dLbl>
            <c:dLbl>
              <c:idx val="3"/>
              <c:delete val="1"/>
              <c:extLst>
                <c:ext xmlns:c15="http://schemas.microsoft.com/office/drawing/2012/chart" uri="{CE6537A1-D6FC-4f65-9D91-7224C49458BB}"/>
                <c:ext xmlns:c16="http://schemas.microsoft.com/office/drawing/2014/chart" uri="{C3380CC4-5D6E-409C-BE32-E72D297353CC}">
                  <c16:uniqueId val="{00000006-7181-4CFF-9E65-A461D9DA116C}"/>
                </c:ext>
              </c:extLst>
            </c:dLbl>
            <c:dLbl>
              <c:idx val="4"/>
              <c:delete val="1"/>
              <c:extLst>
                <c:ext xmlns:c15="http://schemas.microsoft.com/office/drawing/2012/chart" uri="{CE6537A1-D6FC-4f65-9D91-7224C49458BB}"/>
                <c:ext xmlns:c16="http://schemas.microsoft.com/office/drawing/2014/chart" uri="{C3380CC4-5D6E-409C-BE32-E72D297353CC}">
                  <c16:uniqueId val="{00000007-7181-4CFF-9E65-A461D9DA116C}"/>
                </c:ext>
              </c:extLst>
            </c:dLbl>
            <c:dLbl>
              <c:idx val="5"/>
              <c:delete val="1"/>
              <c:extLst>
                <c:ext xmlns:c15="http://schemas.microsoft.com/office/drawing/2012/chart" uri="{CE6537A1-D6FC-4f65-9D91-7224C49458BB}"/>
                <c:ext xmlns:c16="http://schemas.microsoft.com/office/drawing/2014/chart" uri="{C3380CC4-5D6E-409C-BE32-E72D297353CC}">
                  <c16:uniqueId val="{00000008-7181-4CFF-9E65-A461D9DA116C}"/>
                </c:ext>
              </c:extLst>
            </c:dLbl>
            <c:dLbl>
              <c:idx val="6"/>
              <c:delete val="1"/>
              <c:extLst>
                <c:ext xmlns:c15="http://schemas.microsoft.com/office/drawing/2012/chart" uri="{CE6537A1-D6FC-4f65-9D91-7224C49458BB}"/>
                <c:ext xmlns:c16="http://schemas.microsoft.com/office/drawing/2014/chart" uri="{C3380CC4-5D6E-409C-BE32-E72D297353CC}">
                  <c16:uniqueId val="{00000009-7181-4CFF-9E65-A461D9DA116C}"/>
                </c:ext>
              </c:extLst>
            </c:dLbl>
            <c:dLbl>
              <c:idx val="7"/>
              <c:delete val="1"/>
              <c:extLst>
                <c:ext xmlns:c15="http://schemas.microsoft.com/office/drawing/2012/chart" uri="{CE6537A1-D6FC-4f65-9D91-7224C49458BB}"/>
                <c:ext xmlns:c16="http://schemas.microsoft.com/office/drawing/2014/chart" uri="{C3380CC4-5D6E-409C-BE32-E72D297353CC}">
                  <c16:uniqueId val="{0000000A-7181-4CFF-9E65-A461D9DA116C}"/>
                </c:ext>
              </c:extLst>
            </c:dLbl>
            <c:dLbl>
              <c:idx val="8"/>
              <c:delete val="1"/>
              <c:extLst>
                <c:ext xmlns:c15="http://schemas.microsoft.com/office/drawing/2012/chart" uri="{CE6537A1-D6FC-4f65-9D91-7224C49458BB}"/>
                <c:ext xmlns:c16="http://schemas.microsoft.com/office/drawing/2014/chart" uri="{C3380CC4-5D6E-409C-BE32-E72D297353CC}">
                  <c16:uniqueId val="{0000000B-7181-4CFF-9E65-A461D9DA116C}"/>
                </c:ext>
              </c:extLst>
            </c:dLbl>
            <c:dLbl>
              <c:idx val="9"/>
              <c:delete val="1"/>
              <c:extLst>
                <c:ext xmlns:c15="http://schemas.microsoft.com/office/drawing/2012/chart" uri="{CE6537A1-D6FC-4f65-9D91-7224C49458BB}"/>
                <c:ext xmlns:c16="http://schemas.microsoft.com/office/drawing/2014/chart" uri="{C3380CC4-5D6E-409C-BE32-E72D297353CC}">
                  <c16:uniqueId val="{0000000C-7181-4CFF-9E65-A461D9DA116C}"/>
                </c:ext>
              </c:extLst>
            </c:dLbl>
            <c:dLbl>
              <c:idx val="10"/>
              <c:delete val="1"/>
              <c:extLst>
                <c:ext xmlns:c15="http://schemas.microsoft.com/office/drawing/2012/chart" uri="{CE6537A1-D6FC-4f65-9D91-7224C49458BB}"/>
                <c:ext xmlns:c16="http://schemas.microsoft.com/office/drawing/2014/chart" uri="{C3380CC4-5D6E-409C-BE32-E72D297353CC}">
                  <c16:uniqueId val="{0000000D-7181-4CFF-9E65-A461D9DA116C}"/>
                </c:ext>
              </c:extLst>
            </c:dLbl>
            <c:dLbl>
              <c:idx val="11"/>
              <c:delete val="1"/>
              <c:extLst>
                <c:ext xmlns:c15="http://schemas.microsoft.com/office/drawing/2012/chart" uri="{CE6537A1-D6FC-4f65-9D91-7224C49458BB}"/>
                <c:ext xmlns:c16="http://schemas.microsoft.com/office/drawing/2014/chart" uri="{C3380CC4-5D6E-409C-BE32-E72D297353CC}">
                  <c16:uniqueId val="{0000000E-7181-4CFF-9E65-A461D9DA116C}"/>
                </c:ext>
              </c:extLst>
            </c:dLbl>
            <c:dLbl>
              <c:idx val="12"/>
              <c:delete val="1"/>
              <c:extLst>
                <c:ext xmlns:c15="http://schemas.microsoft.com/office/drawing/2012/chart" uri="{CE6537A1-D6FC-4f65-9D91-7224C49458BB}"/>
                <c:ext xmlns:c16="http://schemas.microsoft.com/office/drawing/2014/chart" uri="{C3380CC4-5D6E-409C-BE32-E72D297353CC}">
                  <c16:uniqueId val="{0000000F-7181-4CFF-9E65-A461D9DA116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81-4CFF-9E65-A461D9DA116C}"/>
                </c:ext>
              </c:extLst>
            </c:dLbl>
            <c:dLbl>
              <c:idx val="14"/>
              <c:delete val="1"/>
              <c:extLst>
                <c:ext xmlns:c15="http://schemas.microsoft.com/office/drawing/2012/chart" uri="{CE6537A1-D6FC-4f65-9D91-7224C49458BB}"/>
                <c:ext xmlns:c16="http://schemas.microsoft.com/office/drawing/2014/chart" uri="{C3380CC4-5D6E-409C-BE32-E72D297353CC}">
                  <c16:uniqueId val="{00000011-7181-4CFF-9E65-A461D9DA116C}"/>
                </c:ext>
              </c:extLst>
            </c:dLbl>
            <c:dLbl>
              <c:idx val="15"/>
              <c:delete val="1"/>
              <c:extLst>
                <c:ext xmlns:c15="http://schemas.microsoft.com/office/drawing/2012/chart" uri="{CE6537A1-D6FC-4f65-9D91-7224C49458BB}"/>
                <c:ext xmlns:c16="http://schemas.microsoft.com/office/drawing/2014/chart" uri="{C3380CC4-5D6E-409C-BE32-E72D297353CC}">
                  <c16:uniqueId val="{00000012-7181-4CFF-9E65-A461D9DA116C}"/>
                </c:ext>
              </c:extLst>
            </c:dLbl>
            <c:dLbl>
              <c:idx val="16"/>
              <c:delete val="1"/>
              <c:extLst>
                <c:ext xmlns:c15="http://schemas.microsoft.com/office/drawing/2012/chart" uri="{CE6537A1-D6FC-4f65-9D91-7224C49458BB}"/>
                <c:ext xmlns:c16="http://schemas.microsoft.com/office/drawing/2014/chart" uri="{C3380CC4-5D6E-409C-BE32-E72D297353CC}">
                  <c16:uniqueId val="{00000013-7181-4CFF-9E65-A461D9DA116C}"/>
                </c:ext>
              </c:extLst>
            </c:dLbl>
            <c:dLbl>
              <c:idx val="17"/>
              <c:delete val="1"/>
              <c:extLst>
                <c:ext xmlns:c15="http://schemas.microsoft.com/office/drawing/2012/chart" uri="{CE6537A1-D6FC-4f65-9D91-7224C49458BB}"/>
                <c:ext xmlns:c16="http://schemas.microsoft.com/office/drawing/2014/chart" uri="{C3380CC4-5D6E-409C-BE32-E72D297353CC}">
                  <c16:uniqueId val="{00000014-7181-4CFF-9E65-A461D9DA116C}"/>
                </c:ext>
              </c:extLst>
            </c:dLbl>
            <c:dLbl>
              <c:idx val="18"/>
              <c:delete val="1"/>
              <c:extLst>
                <c:ext xmlns:c15="http://schemas.microsoft.com/office/drawing/2012/chart" uri="{CE6537A1-D6FC-4f65-9D91-7224C49458BB}"/>
                <c:ext xmlns:c16="http://schemas.microsoft.com/office/drawing/2014/chart" uri="{C3380CC4-5D6E-409C-BE32-E72D297353CC}">
                  <c16:uniqueId val="{00000015-7181-4CFF-9E65-A461D9DA116C}"/>
                </c:ext>
              </c:extLst>
            </c:dLbl>
            <c:dLbl>
              <c:idx val="19"/>
              <c:delete val="1"/>
              <c:extLst>
                <c:ext xmlns:c15="http://schemas.microsoft.com/office/drawing/2012/chart" uri="{CE6537A1-D6FC-4f65-9D91-7224C49458BB}"/>
                <c:ext xmlns:c16="http://schemas.microsoft.com/office/drawing/2014/chart" uri="{C3380CC4-5D6E-409C-BE32-E72D297353CC}">
                  <c16:uniqueId val="{00000016-7181-4CFF-9E65-A461D9DA116C}"/>
                </c:ext>
              </c:extLst>
            </c:dLbl>
            <c:dLbl>
              <c:idx val="20"/>
              <c:delete val="1"/>
              <c:extLst>
                <c:ext xmlns:c15="http://schemas.microsoft.com/office/drawing/2012/chart" uri="{CE6537A1-D6FC-4f65-9D91-7224C49458BB}"/>
                <c:ext xmlns:c16="http://schemas.microsoft.com/office/drawing/2014/chart" uri="{C3380CC4-5D6E-409C-BE32-E72D297353CC}">
                  <c16:uniqueId val="{00000017-7181-4CFF-9E65-A461D9DA116C}"/>
                </c:ext>
              </c:extLst>
            </c:dLbl>
            <c:dLbl>
              <c:idx val="21"/>
              <c:delete val="1"/>
              <c:extLst>
                <c:ext xmlns:c15="http://schemas.microsoft.com/office/drawing/2012/chart" uri="{CE6537A1-D6FC-4f65-9D91-7224C49458BB}"/>
                <c:ext xmlns:c16="http://schemas.microsoft.com/office/drawing/2014/chart" uri="{C3380CC4-5D6E-409C-BE32-E72D297353CC}">
                  <c16:uniqueId val="{00000018-7181-4CFF-9E65-A461D9DA116C}"/>
                </c:ext>
              </c:extLst>
            </c:dLbl>
            <c:dLbl>
              <c:idx val="22"/>
              <c:delete val="1"/>
              <c:extLst>
                <c:ext xmlns:c15="http://schemas.microsoft.com/office/drawing/2012/chart" uri="{CE6537A1-D6FC-4f65-9D91-7224C49458BB}"/>
                <c:ext xmlns:c16="http://schemas.microsoft.com/office/drawing/2014/chart" uri="{C3380CC4-5D6E-409C-BE32-E72D297353CC}">
                  <c16:uniqueId val="{00000019-7181-4CFF-9E65-A461D9DA116C}"/>
                </c:ext>
              </c:extLst>
            </c:dLbl>
            <c:dLbl>
              <c:idx val="23"/>
              <c:delete val="1"/>
              <c:extLst>
                <c:ext xmlns:c15="http://schemas.microsoft.com/office/drawing/2012/chart" uri="{CE6537A1-D6FC-4f65-9D91-7224C49458BB}"/>
                <c:ext xmlns:c16="http://schemas.microsoft.com/office/drawing/2014/chart" uri="{C3380CC4-5D6E-409C-BE32-E72D297353CC}">
                  <c16:uniqueId val="{0000001A-7181-4CFF-9E65-A461D9DA116C}"/>
                </c:ext>
              </c:extLst>
            </c:dLbl>
            <c:dLbl>
              <c:idx val="24"/>
              <c:delete val="1"/>
              <c:extLst>
                <c:ext xmlns:c15="http://schemas.microsoft.com/office/drawing/2012/chart" uri="{CE6537A1-D6FC-4f65-9D91-7224C49458BB}"/>
                <c:ext xmlns:c16="http://schemas.microsoft.com/office/drawing/2014/chart" uri="{C3380CC4-5D6E-409C-BE32-E72D297353CC}">
                  <c16:uniqueId val="{0000001B-7181-4CFF-9E65-A461D9DA116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181-4CFF-9E65-A461D9DA116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Waldshut (08337)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55540</v>
      </c>
      <c r="F11" s="238">
        <v>55578</v>
      </c>
      <c r="G11" s="238">
        <v>56229</v>
      </c>
      <c r="H11" s="238">
        <v>55530</v>
      </c>
      <c r="I11" s="265">
        <v>55547</v>
      </c>
      <c r="J11" s="263">
        <v>-7</v>
      </c>
      <c r="K11" s="266">
        <v>-1.2601940698867626E-2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18.736046092906015</v>
      </c>
      <c r="E13" s="115">
        <v>10406</v>
      </c>
      <c r="F13" s="114">
        <v>10347</v>
      </c>
      <c r="G13" s="114">
        <v>10547</v>
      </c>
      <c r="H13" s="114">
        <v>10612</v>
      </c>
      <c r="I13" s="140">
        <v>10518</v>
      </c>
      <c r="J13" s="115">
        <v>-112</v>
      </c>
      <c r="K13" s="116">
        <v>-1.0648412245674082</v>
      </c>
    </row>
    <row r="14" spans="1:255" ht="14.1" customHeight="1" x14ac:dyDescent="0.2">
      <c r="A14" s="306" t="s">
        <v>230</v>
      </c>
      <c r="B14" s="307"/>
      <c r="C14" s="308"/>
      <c r="D14" s="113">
        <v>64.182571119913575</v>
      </c>
      <c r="E14" s="115">
        <v>35647</v>
      </c>
      <c r="F14" s="114">
        <v>35806</v>
      </c>
      <c r="G14" s="114">
        <v>36204</v>
      </c>
      <c r="H14" s="114">
        <v>35504</v>
      </c>
      <c r="I14" s="140">
        <v>35625</v>
      </c>
      <c r="J14" s="115">
        <v>22</v>
      </c>
      <c r="K14" s="116">
        <v>6.1754385964912284E-2</v>
      </c>
    </row>
    <row r="15" spans="1:255" ht="14.1" customHeight="1" x14ac:dyDescent="0.2">
      <c r="A15" s="306" t="s">
        <v>231</v>
      </c>
      <c r="B15" s="307"/>
      <c r="C15" s="308"/>
      <c r="D15" s="113">
        <v>8.7306445804825348</v>
      </c>
      <c r="E15" s="115">
        <v>4849</v>
      </c>
      <c r="F15" s="114">
        <v>4862</v>
      </c>
      <c r="G15" s="114">
        <v>4900</v>
      </c>
      <c r="H15" s="114">
        <v>4819</v>
      </c>
      <c r="I15" s="140">
        <v>4829</v>
      </c>
      <c r="J15" s="115">
        <v>20</v>
      </c>
      <c r="K15" s="116">
        <v>0.41416442327604058</v>
      </c>
    </row>
    <row r="16" spans="1:255" ht="14.1" customHeight="1" x14ac:dyDescent="0.2">
      <c r="A16" s="306" t="s">
        <v>232</v>
      </c>
      <c r="B16" s="307"/>
      <c r="C16" s="308"/>
      <c r="D16" s="113">
        <v>8.0230464530068417</v>
      </c>
      <c r="E16" s="115">
        <v>4456</v>
      </c>
      <c r="F16" s="114">
        <v>4382</v>
      </c>
      <c r="G16" s="114">
        <v>4393</v>
      </c>
      <c r="H16" s="114">
        <v>4407</v>
      </c>
      <c r="I16" s="140">
        <v>4387</v>
      </c>
      <c r="J16" s="115">
        <v>69</v>
      </c>
      <c r="K16" s="116">
        <v>1.5728288124002736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0.60676989557075978</v>
      </c>
      <c r="E18" s="115">
        <v>337</v>
      </c>
      <c r="F18" s="114">
        <v>365</v>
      </c>
      <c r="G18" s="114">
        <v>385</v>
      </c>
      <c r="H18" s="114">
        <v>383</v>
      </c>
      <c r="I18" s="140">
        <v>360</v>
      </c>
      <c r="J18" s="115">
        <v>-23</v>
      </c>
      <c r="K18" s="116">
        <v>-6.3888888888888893</v>
      </c>
    </row>
    <row r="19" spans="1:255" ht="14.1" customHeight="1" x14ac:dyDescent="0.2">
      <c r="A19" s="306" t="s">
        <v>235</v>
      </c>
      <c r="B19" s="307" t="s">
        <v>236</v>
      </c>
      <c r="C19" s="308"/>
      <c r="D19" s="113">
        <v>0.30068419157364062</v>
      </c>
      <c r="E19" s="115">
        <v>167</v>
      </c>
      <c r="F19" s="114">
        <v>156</v>
      </c>
      <c r="G19" s="114">
        <v>176</v>
      </c>
      <c r="H19" s="114">
        <v>168</v>
      </c>
      <c r="I19" s="140">
        <v>153</v>
      </c>
      <c r="J19" s="115">
        <v>14</v>
      </c>
      <c r="K19" s="116">
        <v>9.1503267973856204</v>
      </c>
    </row>
    <row r="20" spans="1:255" ht="14.1" customHeight="1" x14ac:dyDescent="0.2">
      <c r="A20" s="306">
        <v>12</v>
      </c>
      <c r="B20" s="307" t="s">
        <v>237</v>
      </c>
      <c r="C20" s="308"/>
      <c r="D20" s="113">
        <v>0.74720921858120271</v>
      </c>
      <c r="E20" s="115">
        <v>415</v>
      </c>
      <c r="F20" s="114">
        <v>417</v>
      </c>
      <c r="G20" s="114">
        <v>445</v>
      </c>
      <c r="H20" s="114">
        <v>431</v>
      </c>
      <c r="I20" s="140">
        <v>413</v>
      </c>
      <c r="J20" s="115">
        <v>2</v>
      </c>
      <c r="K20" s="116">
        <v>0.48426150121065376</v>
      </c>
    </row>
    <row r="21" spans="1:255" ht="14.1" customHeight="1" x14ac:dyDescent="0.2">
      <c r="A21" s="306">
        <v>21</v>
      </c>
      <c r="B21" s="307" t="s">
        <v>238</v>
      </c>
      <c r="C21" s="308"/>
      <c r="D21" s="113">
        <v>0.6949945984875765</v>
      </c>
      <c r="E21" s="115">
        <v>386</v>
      </c>
      <c r="F21" s="114">
        <v>389</v>
      </c>
      <c r="G21" s="114">
        <v>405</v>
      </c>
      <c r="H21" s="114">
        <v>417</v>
      </c>
      <c r="I21" s="140">
        <v>429</v>
      </c>
      <c r="J21" s="115">
        <v>-43</v>
      </c>
      <c r="K21" s="116">
        <v>-10.023310023310023</v>
      </c>
    </row>
    <row r="22" spans="1:255" ht="14.1" customHeight="1" x14ac:dyDescent="0.2">
      <c r="A22" s="306">
        <v>22</v>
      </c>
      <c r="B22" s="307" t="s">
        <v>239</v>
      </c>
      <c r="C22" s="308"/>
      <c r="D22" s="113">
        <v>2.9834353619013325</v>
      </c>
      <c r="E22" s="115">
        <v>1657</v>
      </c>
      <c r="F22" s="114">
        <v>1685</v>
      </c>
      <c r="G22" s="114">
        <v>1713</v>
      </c>
      <c r="H22" s="114">
        <v>1703</v>
      </c>
      <c r="I22" s="140">
        <v>1713</v>
      </c>
      <c r="J22" s="115">
        <v>-56</v>
      </c>
      <c r="K22" s="116">
        <v>-3.2691185055458258</v>
      </c>
    </row>
    <row r="23" spans="1:255" ht="14.1" customHeight="1" x14ac:dyDescent="0.2">
      <c r="A23" s="306">
        <v>23</v>
      </c>
      <c r="B23" s="307" t="s">
        <v>240</v>
      </c>
      <c r="C23" s="308"/>
      <c r="D23" s="113">
        <v>0.41951746489016922</v>
      </c>
      <c r="E23" s="115">
        <v>233</v>
      </c>
      <c r="F23" s="114">
        <v>232</v>
      </c>
      <c r="G23" s="114">
        <v>237</v>
      </c>
      <c r="H23" s="114">
        <v>234</v>
      </c>
      <c r="I23" s="140">
        <v>229</v>
      </c>
      <c r="J23" s="115">
        <v>4</v>
      </c>
      <c r="K23" s="116">
        <v>1.7467248908296944</v>
      </c>
    </row>
    <row r="24" spans="1:255" ht="14.1" customHeight="1" x14ac:dyDescent="0.2">
      <c r="A24" s="306">
        <v>24</v>
      </c>
      <c r="B24" s="307" t="s">
        <v>241</v>
      </c>
      <c r="C24" s="308"/>
      <c r="D24" s="113">
        <v>4.0979474252790782</v>
      </c>
      <c r="E24" s="115">
        <v>2276</v>
      </c>
      <c r="F24" s="114">
        <v>2321</v>
      </c>
      <c r="G24" s="114">
        <v>2384</v>
      </c>
      <c r="H24" s="114">
        <v>2395</v>
      </c>
      <c r="I24" s="140">
        <v>2433</v>
      </c>
      <c r="J24" s="115">
        <v>-157</v>
      </c>
      <c r="K24" s="116">
        <v>-6.4529387587340734</v>
      </c>
    </row>
    <row r="25" spans="1:255" ht="14.1" customHeight="1" x14ac:dyDescent="0.2">
      <c r="A25" s="306">
        <v>25</v>
      </c>
      <c r="B25" s="307" t="s">
        <v>242</v>
      </c>
      <c r="C25" s="308"/>
      <c r="D25" s="113">
        <v>5.5833633417356863</v>
      </c>
      <c r="E25" s="115">
        <v>3101</v>
      </c>
      <c r="F25" s="114">
        <v>3145</v>
      </c>
      <c r="G25" s="114">
        <v>3206</v>
      </c>
      <c r="H25" s="114">
        <v>3163</v>
      </c>
      <c r="I25" s="140">
        <v>3184</v>
      </c>
      <c r="J25" s="115">
        <v>-83</v>
      </c>
      <c r="K25" s="116">
        <v>-2.6067839195979898</v>
      </c>
    </row>
    <row r="26" spans="1:255" ht="14.1" customHeight="1" x14ac:dyDescent="0.2">
      <c r="A26" s="306">
        <v>26</v>
      </c>
      <c r="B26" s="307" t="s">
        <v>243</v>
      </c>
      <c r="C26" s="308"/>
      <c r="D26" s="113">
        <v>3.4119553474972992</v>
      </c>
      <c r="E26" s="115">
        <v>1895</v>
      </c>
      <c r="F26" s="114">
        <v>1905</v>
      </c>
      <c r="G26" s="114">
        <v>1944</v>
      </c>
      <c r="H26" s="114">
        <v>1890</v>
      </c>
      <c r="I26" s="140">
        <v>1913</v>
      </c>
      <c r="J26" s="115">
        <v>-18</v>
      </c>
      <c r="K26" s="116">
        <v>-0.94093047569262933</v>
      </c>
    </row>
    <row r="27" spans="1:255" ht="14.1" customHeight="1" x14ac:dyDescent="0.2">
      <c r="A27" s="306">
        <v>27</v>
      </c>
      <c r="B27" s="307" t="s">
        <v>244</v>
      </c>
      <c r="C27" s="308"/>
      <c r="D27" s="113">
        <v>2.3136478213899894</v>
      </c>
      <c r="E27" s="115">
        <v>1285</v>
      </c>
      <c r="F27" s="114">
        <v>1294</v>
      </c>
      <c r="G27" s="114">
        <v>1309</v>
      </c>
      <c r="H27" s="114">
        <v>1302</v>
      </c>
      <c r="I27" s="140">
        <v>1304</v>
      </c>
      <c r="J27" s="115">
        <v>-19</v>
      </c>
      <c r="K27" s="116">
        <v>-1.4570552147239264</v>
      </c>
    </row>
    <row r="28" spans="1:255" ht="14.1" customHeight="1" x14ac:dyDescent="0.2">
      <c r="A28" s="306">
        <v>28</v>
      </c>
      <c r="B28" s="307" t="s">
        <v>245</v>
      </c>
      <c r="C28" s="308"/>
      <c r="D28" s="113">
        <v>0.7454087144400432</v>
      </c>
      <c r="E28" s="115">
        <v>414</v>
      </c>
      <c r="F28" s="114">
        <v>429</v>
      </c>
      <c r="G28" s="114">
        <v>470</v>
      </c>
      <c r="H28" s="114">
        <v>592</v>
      </c>
      <c r="I28" s="140">
        <v>594</v>
      </c>
      <c r="J28" s="115">
        <v>-180</v>
      </c>
      <c r="K28" s="116">
        <v>-30.303030303030305</v>
      </c>
    </row>
    <row r="29" spans="1:255" ht="14.1" customHeight="1" x14ac:dyDescent="0.2">
      <c r="A29" s="306">
        <v>29</v>
      </c>
      <c r="B29" s="307" t="s">
        <v>246</v>
      </c>
      <c r="C29" s="308"/>
      <c r="D29" s="113">
        <v>3.4893770255671588</v>
      </c>
      <c r="E29" s="115">
        <v>1938</v>
      </c>
      <c r="F29" s="114">
        <v>1956</v>
      </c>
      <c r="G29" s="114">
        <v>2003</v>
      </c>
      <c r="H29" s="114">
        <v>2009</v>
      </c>
      <c r="I29" s="140">
        <v>1963</v>
      </c>
      <c r="J29" s="115">
        <v>-25</v>
      </c>
      <c r="K29" s="116">
        <v>-1.2735608762098829</v>
      </c>
    </row>
    <row r="30" spans="1:255" ht="14.1" customHeight="1" x14ac:dyDescent="0.2">
      <c r="A30" s="306" t="s">
        <v>247</v>
      </c>
      <c r="B30" s="307" t="s">
        <v>248</v>
      </c>
      <c r="C30" s="308"/>
      <c r="D30" s="113">
        <v>1.3287720561757292</v>
      </c>
      <c r="E30" s="115">
        <v>738</v>
      </c>
      <c r="F30" s="114">
        <v>724</v>
      </c>
      <c r="G30" s="114">
        <v>748</v>
      </c>
      <c r="H30" s="114">
        <v>747</v>
      </c>
      <c r="I30" s="140">
        <v>744</v>
      </c>
      <c r="J30" s="115">
        <v>-6</v>
      </c>
      <c r="K30" s="116">
        <v>-0.80645161290322576</v>
      </c>
    </row>
    <row r="31" spans="1:255" ht="14.1" customHeight="1" x14ac:dyDescent="0.2">
      <c r="A31" s="306" t="s">
        <v>249</v>
      </c>
      <c r="B31" s="307" t="s">
        <v>250</v>
      </c>
      <c r="C31" s="308"/>
      <c r="D31" s="113">
        <v>2.0201656463809865</v>
      </c>
      <c r="E31" s="115">
        <v>1122</v>
      </c>
      <c r="F31" s="114">
        <v>1152</v>
      </c>
      <c r="G31" s="114">
        <v>1175</v>
      </c>
      <c r="H31" s="114">
        <v>1183</v>
      </c>
      <c r="I31" s="140">
        <v>1142</v>
      </c>
      <c r="J31" s="115">
        <v>-20</v>
      </c>
      <c r="K31" s="116">
        <v>-1.7513134851138354</v>
      </c>
    </row>
    <row r="32" spans="1:255" ht="14.1" customHeight="1" x14ac:dyDescent="0.2">
      <c r="A32" s="306">
        <v>31</v>
      </c>
      <c r="B32" s="307" t="s">
        <v>251</v>
      </c>
      <c r="C32" s="308"/>
      <c r="D32" s="113">
        <v>0.72200216060496936</v>
      </c>
      <c r="E32" s="115">
        <v>401</v>
      </c>
      <c r="F32" s="114">
        <v>381</v>
      </c>
      <c r="G32" s="114">
        <v>384</v>
      </c>
      <c r="H32" s="114">
        <v>380</v>
      </c>
      <c r="I32" s="140">
        <v>385</v>
      </c>
      <c r="J32" s="115">
        <v>16</v>
      </c>
      <c r="K32" s="116">
        <v>4.1558441558441555</v>
      </c>
    </row>
    <row r="33" spans="1:11" ht="14.1" customHeight="1" x14ac:dyDescent="0.2">
      <c r="A33" s="306">
        <v>32</v>
      </c>
      <c r="B33" s="307" t="s">
        <v>252</v>
      </c>
      <c r="C33" s="308"/>
      <c r="D33" s="113">
        <v>2.5783219301404392</v>
      </c>
      <c r="E33" s="115">
        <v>1432</v>
      </c>
      <c r="F33" s="114">
        <v>1431</v>
      </c>
      <c r="G33" s="114">
        <v>1442</v>
      </c>
      <c r="H33" s="114">
        <v>1407</v>
      </c>
      <c r="I33" s="140">
        <v>1383</v>
      </c>
      <c r="J33" s="115">
        <v>49</v>
      </c>
      <c r="K33" s="116">
        <v>3.5430224150397684</v>
      </c>
    </row>
    <row r="34" spans="1:11" ht="14.1" customHeight="1" x14ac:dyDescent="0.2">
      <c r="A34" s="306">
        <v>33</v>
      </c>
      <c r="B34" s="307" t="s">
        <v>253</v>
      </c>
      <c r="C34" s="308"/>
      <c r="D34" s="113">
        <v>2.3100468131076703</v>
      </c>
      <c r="E34" s="115">
        <v>1283</v>
      </c>
      <c r="F34" s="114">
        <v>1293</v>
      </c>
      <c r="G34" s="114">
        <v>1320</v>
      </c>
      <c r="H34" s="114">
        <v>1288</v>
      </c>
      <c r="I34" s="140">
        <v>1287</v>
      </c>
      <c r="J34" s="115">
        <v>-4</v>
      </c>
      <c r="K34" s="116">
        <v>-0.31080031080031079</v>
      </c>
    </row>
    <row r="35" spans="1:11" ht="14.1" customHeight="1" x14ac:dyDescent="0.2">
      <c r="A35" s="306">
        <v>34</v>
      </c>
      <c r="B35" s="307" t="s">
        <v>254</v>
      </c>
      <c r="C35" s="308"/>
      <c r="D35" s="113">
        <v>2.2290241267554913</v>
      </c>
      <c r="E35" s="115">
        <v>1238</v>
      </c>
      <c r="F35" s="114">
        <v>1222</v>
      </c>
      <c r="G35" s="114">
        <v>1245</v>
      </c>
      <c r="H35" s="114">
        <v>1236</v>
      </c>
      <c r="I35" s="140">
        <v>1229</v>
      </c>
      <c r="J35" s="115">
        <v>9</v>
      </c>
      <c r="K35" s="116">
        <v>0.73230268510984542</v>
      </c>
    </row>
    <row r="36" spans="1:11" ht="14.1" customHeight="1" x14ac:dyDescent="0.2">
      <c r="A36" s="306">
        <v>41</v>
      </c>
      <c r="B36" s="307" t="s">
        <v>255</v>
      </c>
      <c r="C36" s="308"/>
      <c r="D36" s="113">
        <v>2.3766654663305724</v>
      </c>
      <c r="E36" s="115">
        <v>1320</v>
      </c>
      <c r="F36" s="114">
        <v>1327</v>
      </c>
      <c r="G36" s="114">
        <v>1348</v>
      </c>
      <c r="H36" s="114">
        <v>1306</v>
      </c>
      <c r="I36" s="140">
        <v>1315</v>
      </c>
      <c r="J36" s="115">
        <v>5</v>
      </c>
      <c r="K36" s="116">
        <v>0.38022813688212925</v>
      </c>
    </row>
    <row r="37" spans="1:11" ht="14.1" customHeight="1" x14ac:dyDescent="0.2">
      <c r="A37" s="306">
        <v>42</v>
      </c>
      <c r="B37" s="307" t="s">
        <v>256</v>
      </c>
      <c r="C37" s="308"/>
      <c r="D37" s="113">
        <v>8.8224702916816708E-2</v>
      </c>
      <c r="E37" s="115">
        <v>49</v>
      </c>
      <c r="F37" s="114">
        <v>48</v>
      </c>
      <c r="G37" s="114">
        <v>49</v>
      </c>
      <c r="H37" s="114">
        <v>51</v>
      </c>
      <c r="I37" s="140">
        <v>50</v>
      </c>
      <c r="J37" s="115">
        <v>-1</v>
      </c>
      <c r="K37" s="116">
        <v>-2</v>
      </c>
    </row>
    <row r="38" spans="1:11" ht="14.1" customHeight="1" x14ac:dyDescent="0.2">
      <c r="A38" s="306">
        <v>43</v>
      </c>
      <c r="B38" s="307" t="s">
        <v>257</v>
      </c>
      <c r="C38" s="308"/>
      <c r="D38" s="113">
        <v>0.87324450846236945</v>
      </c>
      <c r="E38" s="115">
        <v>485</v>
      </c>
      <c r="F38" s="114">
        <v>494</v>
      </c>
      <c r="G38" s="114">
        <v>481</v>
      </c>
      <c r="H38" s="114">
        <v>458</v>
      </c>
      <c r="I38" s="140">
        <v>456</v>
      </c>
      <c r="J38" s="115">
        <v>29</v>
      </c>
      <c r="K38" s="116">
        <v>6.3596491228070171</v>
      </c>
    </row>
    <row r="39" spans="1:11" ht="14.1" customHeight="1" x14ac:dyDescent="0.2">
      <c r="A39" s="306">
        <v>51</v>
      </c>
      <c r="B39" s="307" t="s">
        <v>258</v>
      </c>
      <c r="C39" s="308"/>
      <c r="D39" s="113">
        <v>5.2790781418797259</v>
      </c>
      <c r="E39" s="115">
        <v>2932</v>
      </c>
      <c r="F39" s="114">
        <v>2893</v>
      </c>
      <c r="G39" s="114">
        <v>2935</v>
      </c>
      <c r="H39" s="114">
        <v>2859</v>
      </c>
      <c r="I39" s="140">
        <v>2852</v>
      </c>
      <c r="J39" s="115">
        <v>80</v>
      </c>
      <c r="K39" s="116">
        <v>2.8050490883590462</v>
      </c>
    </row>
    <row r="40" spans="1:11" ht="14.1" customHeight="1" x14ac:dyDescent="0.2">
      <c r="A40" s="306" t="s">
        <v>259</v>
      </c>
      <c r="B40" s="307" t="s">
        <v>260</v>
      </c>
      <c r="C40" s="308"/>
      <c r="D40" s="113">
        <v>4.4184371624054739</v>
      </c>
      <c r="E40" s="115">
        <v>2454</v>
      </c>
      <c r="F40" s="114">
        <v>2415</v>
      </c>
      <c r="G40" s="114">
        <v>2456</v>
      </c>
      <c r="H40" s="114">
        <v>2420</v>
      </c>
      <c r="I40" s="140">
        <v>2412</v>
      </c>
      <c r="J40" s="115">
        <v>42</v>
      </c>
      <c r="K40" s="116">
        <v>1.7412935323383085</v>
      </c>
    </row>
    <row r="41" spans="1:11" ht="14.1" customHeight="1" x14ac:dyDescent="0.2">
      <c r="A41" s="306"/>
      <c r="B41" s="307" t="s">
        <v>261</v>
      </c>
      <c r="C41" s="308"/>
      <c r="D41" s="113">
        <v>3.746849117752971</v>
      </c>
      <c r="E41" s="115">
        <v>2081</v>
      </c>
      <c r="F41" s="114">
        <v>2037</v>
      </c>
      <c r="G41" s="114">
        <v>2086</v>
      </c>
      <c r="H41" s="114">
        <v>2039</v>
      </c>
      <c r="I41" s="140">
        <v>2046</v>
      </c>
      <c r="J41" s="115">
        <v>35</v>
      </c>
      <c r="K41" s="116">
        <v>1.7106549364613881</v>
      </c>
    </row>
    <row r="42" spans="1:11" ht="14.1" customHeight="1" x14ac:dyDescent="0.2">
      <c r="A42" s="306">
        <v>52</v>
      </c>
      <c r="B42" s="307" t="s">
        <v>262</v>
      </c>
      <c r="C42" s="308"/>
      <c r="D42" s="113">
        <v>3.3615412315448325</v>
      </c>
      <c r="E42" s="115">
        <v>1867</v>
      </c>
      <c r="F42" s="114">
        <v>1812</v>
      </c>
      <c r="G42" s="114">
        <v>1838</v>
      </c>
      <c r="H42" s="114">
        <v>1835</v>
      </c>
      <c r="I42" s="140">
        <v>1847</v>
      </c>
      <c r="J42" s="115">
        <v>20</v>
      </c>
      <c r="K42" s="116">
        <v>1.0828370330265296</v>
      </c>
    </row>
    <row r="43" spans="1:11" ht="14.1" customHeight="1" x14ac:dyDescent="0.2">
      <c r="A43" s="306" t="s">
        <v>263</v>
      </c>
      <c r="B43" s="307" t="s">
        <v>264</v>
      </c>
      <c r="C43" s="308"/>
      <c r="D43" s="113">
        <v>2.6575441123514585</v>
      </c>
      <c r="E43" s="115">
        <v>1476</v>
      </c>
      <c r="F43" s="114">
        <v>1429</v>
      </c>
      <c r="G43" s="114">
        <v>1454</v>
      </c>
      <c r="H43" s="114">
        <v>1453</v>
      </c>
      <c r="I43" s="140">
        <v>1450</v>
      </c>
      <c r="J43" s="115">
        <v>26</v>
      </c>
      <c r="K43" s="116">
        <v>1.7931034482758621</v>
      </c>
    </row>
    <row r="44" spans="1:11" ht="14.1" customHeight="1" x14ac:dyDescent="0.2">
      <c r="A44" s="306">
        <v>53</v>
      </c>
      <c r="B44" s="307" t="s">
        <v>265</v>
      </c>
      <c r="C44" s="308"/>
      <c r="D44" s="113">
        <v>0.54555275477133602</v>
      </c>
      <c r="E44" s="115">
        <v>303</v>
      </c>
      <c r="F44" s="114">
        <v>295</v>
      </c>
      <c r="G44" s="114">
        <v>295</v>
      </c>
      <c r="H44" s="114">
        <v>288</v>
      </c>
      <c r="I44" s="140">
        <v>288</v>
      </c>
      <c r="J44" s="115">
        <v>15</v>
      </c>
      <c r="K44" s="116">
        <v>5.208333333333333</v>
      </c>
    </row>
    <row r="45" spans="1:11" ht="14.1" customHeight="1" x14ac:dyDescent="0.2">
      <c r="A45" s="306" t="s">
        <v>266</v>
      </c>
      <c r="B45" s="307" t="s">
        <v>267</v>
      </c>
      <c r="C45" s="308"/>
      <c r="D45" s="113">
        <v>0.49513863881886927</v>
      </c>
      <c r="E45" s="115">
        <v>275</v>
      </c>
      <c r="F45" s="114">
        <v>268</v>
      </c>
      <c r="G45" s="114">
        <v>267</v>
      </c>
      <c r="H45" s="114">
        <v>261</v>
      </c>
      <c r="I45" s="140">
        <v>262</v>
      </c>
      <c r="J45" s="115">
        <v>13</v>
      </c>
      <c r="K45" s="116">
        <v>4.9618320610687023</v>
      </c>
    </row>
    <row r="46" spans="1:11" ht="14.1" customHeight="1" x14ac:dyDescent="0.2">
      <c r="A46" s="306">
        <v>54</v>
      </c>
      <c r="B46" s="307" t="s">
        <v>268</v>
      </c>
      <c r="C46" s="308"/>
      <c r="D46" s="113">
        <v>3.1526827511703277</v>
      </c>
      <c r="E46" s="115">
        <v>1751</v>
      </c>
      <c r="F46" s="114">
        <v>1750</v>
      </c>
      <c r="G46" s="114">
        <v>1775</v>
      </c>
      <c r="H46" s="114">
        <v>1730</v>
      </c>
      <c r="I46" s="140">
        <v>1726</v>
      </c>
      <c r="J46" s="115">
        <v>25</v>
      </c>
      <c r="K46" s="116">
        <v>1.4484356894553883</v>
      </c>
    </row>
    <row r="47" spans="1:11" ht="14.1" customHeight="1" x14ac:dyDescent="0.2">
      <c r="A47" s="306">
        <v>61</v>
      </c>
      <c r="B47" s="307" t="s">
        <v>269</v>
      </c>
      <c r="C47" s="308"/>
      <c r="D47" s="113">
        <v>2.7367662945624773</v>
      </c>
      <c r="E47" s="115">
        <v>1520</v>
      </c>
      <c r="F47" s="114">
        <v>1547</v>
      </c>
      <c r="G47" s="114">
        <v>1557</v>
      </c>
      <c r="H47" s="114">
        <v>1553</v>
      </c>
      <c r="I47" s="140">
        <v>1553</v>
      </c>
      <c r="J47" s="115">
        <v>-33</v>
      </c>
      <c r="K47" s="116">
        <v>-2.1249195106245975</v>
      </c>
    </row>
    <row r="48" spans="1:11" ht="14.1" customHeight="1" x14ac:dyDescent="0.2">
      <c r="A48" s="306">
        <v>62</v>
      </c>
      <c r="B48" s="307" t="s">
        <v>270</v>
      </c>
      <c r="C48" s="308"/>
      <c r="D48" s="113">
        <v>10.590565358300324</v>
      </c>
      <c r="E48" s="115">
        <v>5882</v>
      </c>
      <c r="F48" s="114">
        <v>5882</v>
      </c>
      <c r="G48" s="114">
        <v>5892</v>
      </c>
      <c r="H48" s="114">
        <v>5789</v>
      </c>
      <c r="I48" s="140">
        <v>5827</v>
      </c>
      <c r="J48" s="115">
        <v>55</v>
      </c>
      <c r="K48" s="116">
        <v>0.94388192895143297</v>
      </c>
    </row>
    <row r="49" spans="1:11" ht="14.1" customHeight="1" x14ac:dyDescent="0.2">
      <c r="A49" s="306">
        <v>63</v>
      </c>
      <c r="B49" s="307" t="s">
        <v>271</v>
      </c>
      <c r="C49" s="308"/>
      <c r="D49" s="113">
        <v>3.1976953546993157</v>
      </c>
      <c r="E49" s="115">
        <v>1776</v>
      </c>
      <c r="F49" s="114">
        <v>1787</v>
      </c>
      <c r="G49" s="114">
        <v>1845</v>
      </c>
      <c r="H49" s="114">
        <v>1868</v>
      </c>
      <c r="I49" s="140">
        <v>1832</v>
      </c>
      <c r="J49" s="115">
        <v>-56</v>
      </c>
      <c r="K49" s="116">
        <v>-3.0567685589519651</v>
      </c>
    </row>
    <row r="50" spans="1:11" ht="14.1" customHeight="1" x14ac:dyDescent="0.2">
      <c r="A50" s="306" t="s">
        <v>272</v>
      </c>
      <c r="B50" s="307" t="s">
        <v>273</v>
      </c>
      <c r="C50" s="308"/>
      <c r="D50" s="113">
        <v>0.64818149081742893</v>
      </c>
      <c r="E50" s="115">
        <v>360</v>
      </c>
      <c r="F50" s="114">
        <v>371</v>
      </c>
      <c r="G50" s="114">
        <v>378</v>
      </c>
      <c r="H50" s="114">
        <v>358</v>
      </c>
      <c r="I50" s="140">
        <v>363</v>
      </c>
      <c r="J50" s="115">
        <v>-3</v>
      </c>
      <c r="K50" s="116">
        <v>-0.82644628099173556</v>
      </c>
    </row>
    <row r="51" spans="1:11" ht="14.1" customHeight="1" x14ac:dyDescent="0.2">
      <c r="A51" s="306" t="s">
        <v>274</v>
      </c>
      <c r="B51" s="307" t="s">
        <v>275</v>
      </c>
      <c r="C51" s="308"/>
      <c r="D51" s="113">
        <v>2.275837234425639</v>
      </c>
      <c r="E51" s="115">
        <v>1264</v>
      </c>
      <c r="F51" s="114">
        <v>1264</v>
      </c>
      <c r="G51" s="114">
        <v>1313</v>
      </c>
      <c r="H51" s="114">
        <v>1360</v>
      </c>
      <c r="I51" s="140">
        <v>1316</v>
      </c>
      <c r="J51" s="115">
        <v>-52</v>
      </c>
      <c r="K51" s="116">
        <v>-3.9513677811550152</v>
      </c>
    </row>
    <row r="52" spans="1:11" ht="14.1" customHeight="1" x14ac:dyDescent="0.2">
      <c r="A52" s="306">
        <v>71</v>
      </c>
      <c r="B52" s="307" t="s">
        <v>276</v>
      </c>
      <c r="C52" s="308"/>
      <c r="D52" s="113">
        <v>10</v>
      </c>
      <c r="E52" s="115">
        <v>5554</v>
      </c>
      <c r="F52" s="114">
        <v>5566</v>
      </c>
      <c r="G52" s="114">
        <v>5648</v>
      </c>
      <c r="H52" s="114">
        <v>5580</v>
      </c>
      <c r="I52" s="140">
        <v>5607</v>
      </c>
      <c r="J52" s="115">
        <v>-53</v>
      </c>
      <c r="K52" s="116">
        <v>-0.94524701266274302</v>
      </c>
    </row>
    <row r="53" spans="1:11" ht="14.1" customHeight="1" x14ac:dyDescent="0.2">
      <c r="A53" s="306" t="s">
        <v>277</v>
      </c>
      <c r="B53" s="307" t="s">
        <v>278</v>
      </c>
      <c r="C53" s="308"/>
      <c r="D53" s="113">
        <v>3.4857760172848398</v>
      </c>
      <c r="E53" s="115">
        <v>1936</v>
      </c>
      <c r="F53" s="114">
        <v>1939</v>
      </c>
      <c r="G53" s="114">
        <v>1981</v>
      </c>
      <c r="H53" s="114">
        <v>1940</v>
      </c>
      <c r="I53" s="140">
        <v>1958</v>
      </c>
      <c r="J53" s="115">
        <v>-22</v>
      </c>
      <c r="K53" s="116">
        <v>-1.1235955056179776</v>
      </c>
    </row>
    <row r="54" spans="1:11" ht="14.1" customHeight="1" x14ac:dyDescent="0.2">
      <c r="A54" s="306" t="s">
        <v>279</v>
      </c>
      <c r="B54" s="307" t="s">
        <v>280</v>
      </c>
      <c r="C54" s="308"/>
      <c r="D54" s="113">
        <v>5.7274036730284479</v>
      </c>
      <c r="E54" s="115">
        <v>3181</v>
      </c>
      <c r="F54" s="114">
        <v>3186</v>
      </c>
      <c r="G54" s="114">
        <v>3212</v>
      </c>
      <c r="H54" s="114">
        <v>3200</v>
      </c>
      <c r="I54" s="140">
        <v>3208</v>
      </c>
      <c r="J54" s="115">
        <v>-27</v>
      </c>
      <c r="K54" s="116">
        <v>-0.84164588528678308</v>
      </c>
    </row>
    <row r="55" spans="1:11" ht="14.1" customHeight="1" x14ac:dyDescent="0.2">
      <c r="A55" s="306">
        <v>72</v>
      </c>
      <c r="B55" s="307" t="s">
        <v>281</v>
      </c>
      <c r="C55" s="308"/>
      <c r="D55" s="113">
        <v>3.6406193734245589</v>
      </c>
      <c r="E55" s="115">
        <v>2022</v>
      </c>
      <c r="F55" s="114">
        <v>2023</v>
      </c>
      <c r="G55" s="114">
        <v>2028</v>
      </c>
      <c r="H55" s="114">
        <v>1961</v>
      </c>
      <c r="I55" s="140">
        <v>1975</v>
      </c>
      <c r="J55" s="115">
        <v>47</v>
      </c>
      <c r="K55" s="116">
        <v>2.3797468354430378</v>
      </c>
    </row>
    <row r="56" spans="1:11" ht="14.1" customHeight="1" x14ac:dyDescent="0.2">
      <c r="A56" s="306" t="s">
        <v>282</v>
      </c>
      <c r="B56" s="307" t="s">
        <v>283</v>
      </c>
      <c r="C56" s="308"/>
      <c r="D56" s="113">
        <v>1.9787540511343176</v>
      </c>
      <c r="E56" s="115">
        <v>1099</v>
      </c>
      <c r="F56" s="114">
        <v>1102</v>
      </c>
      <c r="G56" s="114">
        <v>1103</v>
      </c>
      <c r="H56" s="114">
        <v>1076</v>
      </c>
      <c r="I56" s="140">
        <v>1086</v>
      </c>
      <c r="J56" s="115">
        <v>13</v>
      </c>
      <c r="K56" s="116">
        <v>1.1970534069981584</v>
      </c>
    </row>
    <row r="57" spans="1:11" ht="14.1" customHeight="1" x14ac:dyDescent="0.2">
      <c r="A57" s="306" t="s">
        <v>284</v>
      </c>
      <c r="B57" s="307" t="s">
        <v>285</v>
      </c>
      <c r="C57" s="308"/>
      <c r="D57" s="113">
        <v>1.0064818149081742</v>
      </c>
      <c r="E57" s="115">
        <v>559</v>
      </c>
      <c r="F57" s="114">
        <v>552</v>
      </c>
      <c r="G57" s="114">
        <v>558</v>
      </c>
      <c r="H57" s="114">
        <v>536</v>
      </c>
      <c r="I57" s="140">
        <v>535</v>
      </c>
      <c r="J57" s="115">
        <v>24</v>
      </c>
      <c r="K57" s="116">
        <v>4.4859813084112146</v>
      </c>
    </row>
    <row r="58" spans="1:11" ht="14.1" customHeight="1" x14ac:dyDescent="0.2">
      <c r="A58" s="306">
        <v>73</v>
      </c>
      <c r="B58" s="307" t="s">
        <v>286</v>
      </c>
      <c r="C58" s="308"/>
      <c r="D58" s="113">
        <v>2.913215700396111</v>
      </c>
      <c r="E58" s="115">
        <v>1618</v>
      </c>
      <c r="F58" s="114">
        <v>1599</v>
      </c>
      <c r="G58" s="114">
        <v>1605</v>
      </c>
      <c r="H58" s="114">
        <v>1551</v>
      </c>
      <c r="I58" s="140">
        <v>1569</v>
      </c>
      <c r="J58" s="115">
        <v>49</v>
      </c>
      <c r="K58" s="116">
        <v>3.1230082855321859</v>
      </c>
    </row>
    <row r="59" spans="1:11" ht="14.1" customHeight="1" x14ac:dyDescent="0.2">
      <c r="A59" s="306" t="s">
        <v>287</v>
      </c>
      <c r="B59" s="307" t="s">
        <v>288</v>
      </c>
      <c r="C59" s="308"/>
      <c r="D59" s="113">
        <v>2.5477133597407273</v>
      </c>
      <c r="E59" s="115">
        <v>1415</v>
      </c>
      <c r="F59" s="114">
        <v>1398</v>
      </c>
      <c r="G59" s="114">
        <v>1401</v>
      </c>
      <c r="H59" s="114">
        <v>1346</v>
      </c>
      <c r="I59" s="140">
        <v>1360</v>
      </c>
      <c r="J59" s="115">
        <v>55</v>
      </c>
      <c r="K59" s="116">
        <v>4.0441176470588234</v>
      </c>
    </row>
    <row r="60" spans="1:11" ht="14.1" customHeight="1" x14ac:dyDescent="0.2">
      <c r="A60" s="306">
        <v>81</v>
      </c>
      <c r="B60" s="307" t="s">
        <v>289</v>
      </c>
      <c r="C60" s="308"/>
      <c r="D60" s="113">
        <v>6.9157364061937345</v>
      </c>
      <c r="E60" s="115">
        <v>3841</v>
      </c>
      <c r="F60" s="114">
        <v>3750</v>
      </c>
      <c r="G60" s="114">
        <v>3752</v>
      </c>
      <c r="H60" s="114">
        <v>3692</v>
      </c>
      <c r="I60" s="140">
        <v>3664</v>
      </c>
      <c r="J60" s="115">
        <v>177</v>
      </c>
      <c r="K60" s="116">
        <v>4.8307860262008733</v>
      </c>
    </row>
    <row r="61" spans="1:11" ht="14.1" customHeight="1" x14ac:dyDescent="0.2">
      <c r="A61" s="306" t="s">
        <v>290</v>
      </c>
      <c r="B61" s="307" t="s">
        <v>291</v>
      </c>
      <c r="C61" s="308"/>
      <c r="D61" s="113">
        <v>2.6413395750810227</v>
      </c>
      <c r="E61" s="115">
        <v>1467</v>
      </c>
      <c r="F61" s="114">
        <v>1455</v>
      </c>
      <c r="G61" s="114">
        <v>1465</v>
      </c>
      <c r="H61" s="114">
        <v>1391</v>
      </c>
      <c r="I61" s="140">
        <v>1401</v>
      </c>
      <c r="J61" s="115">
        <v>66</v>
      </c>
      <c r="K61" s="116">
        <v>4.7109207708779444</v>
      </c>
    </row>
    <row r="62" spans="1:11" ht="14.1" customHeight="1" x14ac:dyDescent="0.2">
      <c r="A62" s="306" t="s">
        <v>292</v>
      </c>
      <c r="B62" s="307" t="s">
        <v>293</v>
      </c>
      <c r="C62" s="308"/>
      <c r="D62" s="113">
        <v>1.966150522146201</v>
      </c>
      <c r="E62" s="115">
        <v>1092</v>
      </c>
      <c r="F62" s="114">
        <v>1077</v>
      </c>
      <c r="G62" s="114">
        <v>1077</v>
      </c>
      <c r="H62" s="114">
        <v>1092</v>
      </c>
      <c r="I62" s="140">
        <v>1084</v>
      </c>
      <c r="J62" s="115">
        <v>8</v>
      </c>
      <c r="K62" s="116">
        <v>0.73800738007380073</v>
      </c>
    </row>
    <row r="63" spans="1:11" ht="14.1" customHeight="1" x14ac:dyDescent="0.2">
      <c r="A63" s="306"/>
      <c r="B63" s="307" t="s">
        <v>294</v>
      </c>
      <c r="C63" s="308"/>
      <c r="D63" s="113">
        <v>1.5376305365502341</v>
      </c>
      <c r="E63" s="115">
        <v>854</v>
      </c>
      <c r="F63" s="114">
        <v>836</v>
      </c>
      <c r="G63" s="114">
        <v>837</v>
      </c>
      <c r="H63" s="114">
        <v>860</v>
      </c>
      <c r="I63" s="140">
        <v>857</v>
      </c>
      <c r="J63" s="115">
        <v>-3</v>
      </c>
      <c r="K63" s="116">
        <v>-0.3500583430571762</v>
      </c>
    </row>
    <row r="64" spans="1:11" ht="14.1" customHeight="1" x14ac:dyDescent="0.2">
      <c r="A64" s="306" t="s">
        <v>295</v>
      </c>
      <c r="B64" s="307" t="s">
        <v>296</v>
      </c>
      <c r="C64" s="308"/>
      <c r="D64" s="113">
        <v>0.63197695354699313</v>
      </c>
      <c r="E64" s="115">
        <v>351</v>
      </c>
      <c r="F64" s="114">
        <v>337</v>
      </c>
      <c r="G64" s="114">
        <v>328</v>
      </c>
      <c r="H64" s="114">
        <v>327</v>
      </c>
      <c r="I64" s="140">
        <v>312</v>
      </c>
      <c r="J64" s="115">
        <v>39</v>
      </c>
      <c r="K64" s="116">
        <v>12.5</v>
      </c>
    </row>
    <row r="65" spans="1:11" ht="14.1" customHeight="1" x14ac:dyDescent="0.2">
      <c r="A65" s="306" t="s">
        <v>297</v>
      </c>
      <c r="B65" s="307" t="s">
        <v>298</v>
      </c>
      <c r="C65" s="308"/>
      <c r="D65" s="113">
        <v>0.85163845876845512</v>
      </c>
      <c r="E65" s="115">
        <v>473</v>
      </c>
      <c r="F65" s="114">
        <v>454</v>
      </c>
      <c r="G65" s="114">
        <v>463</v>
      </c>
      <c r="H65" s="114">
        <v>466</v>
      </c>
      <c r="I65" s="140">
        <v>463</v>
      </c>
      <c r="J65" s="115">
        <v>10</v>
      </c>
      <c r="K65" s="116">
        <v>2.159827213822894</v>
      </c>
    </row>
    <row r="66" spans="1:11" ht="14.1" customHeight="1" x14ac:dyDescent="0.2">
      <c r="A66" s="306">
        <v>82</v>
      </c>
      <c r="B66" s="307" t="s">
        <v>299</v>
      </c>
      <c r="C66" s="308"/>
      <c r="D66" s="113">
        <v>3.102268635217861</v>
      </c>
      <c r="E66" s="115">
        <v>1723</v>
      </c>
      <c r="F66" s="114">
        <v>1748</v>
      </c>
      <c r="G66" s="114">
        <v>1731</v>
      </c>
      <c r="H66" s="114">
        <v>1679</v>
      </c>
      <c r="I66" s="140">
        <v>1678</v>
      </c>
      <c r="J66" s="115">
        <v>45</v>
      </c>
      <c r="K66" s="116">
        <v>2.6817640047675804</v>
      </c>
    </row>
    <row r="67" spans="1:11" ht="14.1" customHeight="1" x14ac:dyDescent="0.2">
      <c r="A67" s="306" t="s">
        <v>300</v>
      </c>
      <c r="B67" s="307" t="s">
        <v>301</v>
      </c>
      <c r="C67" s="308"/>
      <c r="D67" s="113">
        <v>1.8509182571119913</v>
      </c>
      <c r="E67" s="115">
        <v>1028</v>
      </c>
      <c r="F67" s="114">
        <v>1040</v>
      </c>
      <c r="G67" s="114">
        <v>1040</v>
      </c>
      <c r="H67" s="114">
        <v>1015</v>
      </c>
      <c r="I67" s="140">
        <v>1016</v>
      </c>
      <c r="J67" s="115">
        <v>12</v>
      </c>
      <c r="K67" s="116">
        <v>1.1811023622047243</v>
      </c>
    </row>
    <row r="68" spans="1:11" ht="14.1" customHeight="1" x14ac:dyDescent="0.2">
      <c r="A68" s="306" t="s">
        <v>302</v>
      </c>
      <c r="B68" s="307" t="s">
        <v>303</v>
      </c>
      <c r="C68" s="308"/>
      <c r="D68" s="113">
        <v>0.80662585523946706</v>
      </c>
      <c r="E68" s="115">
        <v>448</v>
      </c>
      <c r="F68" s="114">
        <v>461</v>
      </c>
      <c r="G68" s="114">
        <v>445</v>
      </c>
      <c r="H68" s="114">
        <v>420</v>
      </c>
      <c r="I68" s="140">
        <v>418</v>
      </c>
      <c r="J68" s="115">
        <v>30</v>
      </c>
      <c r="K68" s="116">
        <v>7.1770334928229662</v>
      </c>
    </row>
    <row r="69" spans="1:11" ht="14.1" customHeight="1" x14ac:dyDescent="0.2">
      <c r="A69" s="306">
        <v>83</v>
      </c>
      <c r="B69" s="307" t="s">
        <v>304</v>
      </c>
      <c r="C69" s="308"/>
      <c r="D69" s="113">
        <v>5.7958228303925097</v>
      </c>
      <c r="E69" s="115">
        <v>3219</v>
      </c>
      <c r="F69" s="114">
        <v>3208</v>
      </c>
      <c r="G69" s="114">
        <v>3187</v>
      </c>
      <c r="H69" s="114">
        <v>3131</v>
      </c>
      <c r="I69" s="140">
        <v>3128</v>
      </c>
      <c r="J69" s="115">
        <v>91</v>
      </c>
      <c r="K69" s="116">
        <v>2.9092071611253196</v>
      </c>
    </row>
    <row r="70" spans="1:11" ht="14.1" customHeight="1" x14ac:dyDescent="0.2">
      <c r="A70" s="306" t="s">
        <v>305</v>
      </c>
      <c r="B70" s="307" t="s">
        <v>306</v>
      </c>
      <c r="C70" s="308"/>
      <c r="D70" s="113">
        <v>4.9207778177889807</v>
      </c>
      <c r="E70" s="115">
        <v>2733</v>
      </c>
      <c r="F70" s="114">
        <v>2721</v>
      </c>
      <c r="G70" s="114">
        <v>2710</v>
      </c>
      <c r="H70" s="114">
        <v>2643</v>
      </c>
      <c r="I70" s="140">
        <v>2638</v>
      </c>
      <c r="J70" s="115">
        <v>95</v>
      </c>
      <c r="K70" s="116">
        <v>3.601213040181956</v>
      </c>
    </row>
    <row r="71" spans="1:11" ht="14.1" customHeight="1" x14ac:dyDescent="0.2">
      <c r="A71" s="306"/>
      <c r="B71" s="307" t="s">
        <v>307</v>
      </c>
      <c r="C71" s="308"/>
      <c r="D71" s="113">
        <v>3.2283039250990275</v>
      </c>
      <c r="E71" s="115">
        <v>1793</v>
      </c>
      <c r="F71" s="114">
        <v>1790</v>
      </c>
      <c r="G71" s="114">
        <v>1780</v>
      </c>
      <c r="H71" s="114">
        <v>1718</v>
      </c>
      <c r="I71" s="140">
        <v>1709</v>
      </c>
      <c r="J71" s="115">
        <v>84</v>
      </c>
      <c r="K71" s="116">
        <v>4.9151550614394379</v>
      </c>
    </row>
    <row r="72" spans="1:11" ht="14.1" customHeight="1" x14ac:dyDescent="0.2">
      <c r="A72" s="306">
        <v>84</v>
      </c>
      <c r="B72" s="307" t="s">
        <v>308</v>
      </c>
      <c r="C72" s="308"/>
      <c r="D72" s="113">
        <v>1.0694994598487577</v>
      </c>
      <c r="E72" s="115">
        <v>594</v>
      </c>
      <c r="F72" s="114">
        <v>594</v>
      </c>
      <c r="G72" s="114">
        <v>565</v>
      </c>
      <c r="H72" s="114">
        <v>587</v>
      </c>
      <c r="I72" s="140">
        <v>576</v>
      </c>
      <c r="J72" s="115">
        <v>18</v>
      </c>
      <c r="K72" s="116">
        <v>3.125</v>
      </c>
    </row>
    <row r="73" spans="1:11" ht="14.1" customHeight="1" x14ac:dyDescent="0.2">
      <c r="A73" s="306" t="s">
        <v>309</v>
      </c>
      <c r="B73" s="307" t="s">
        <v>310</v>
      </c>
      <c r="C73" s="308"/>
      <c r="D73" s="113">
        <v>0.48073460568959309</v>
      </c>
      <c r="E73" s="115">
        <v>267</v>
      </c>
      <c r="F73" s="114">
        <v>265</v>
      </c>
      <c r="G73" s="114">
        <v>245</v>
      </c>
      <c r="H73" s="114">
        <v>264</v>
      </c>
      <c r="I73" s="140">
        <v>249</v>
      </c>
      <c r="J73" s="115">
        <v>18</v>
      </c>
      <c r="K73" s="116">
        <v>7.2289156626506026</v>
      </c>
    </row>
    <row r="74" spans="1:11" ht="14.1" customHeight="1" x14ac:dyDescent="0.2">
      <c r="A74" s="306" t="s">
        <v>311</v>
      </c>
      <c r="B74" s="307" t="s">
        <v>312</v>
      </c>
      <c r="C74" s="308"/>
      <c r="D74" s="113">
        <v>0.20525747209218581</v>
      </c>
      <c r="E74" s="115">
        <v>114</v>
      </c>
      <c r="F74" s="114">
        <v>114</v>
      </c>
      <c r="G74" s="114">
        <v>115</v>
      </c>
      <c r="H74" s="114">
        <v>119</v>
      </c>
      <c r="I74" s="140">
        <v>117</v>
      </c>
      <c r="J74" s="115">
        <v>-3</v>
      </c>
      <c r="K74" s="116">
        <v>-2.5641025641025643</v>
      </c>
    </row>
    <row r="75" spans="1:11" ht="14.1" customHeight="1" x14ac:dyDescent="0.2">
      <c r="A75" s="306" t="s">
        <v>313</v>
      </c>
      <c r="B75" s="307" t="s">
        <v>314</v>
      </c>
      <c r="C75" s="308"/>
      <c r="D75" s="113">
        <v>1.8005041411595247E-2</v>
      </c>
      <c r="E75" s="115">
        <v>10</v>
      </c>
      <c r="F75" s="114">
        <v>8</v>
      </c>
      <c r="G75" s="114">
        <v>6</v>
      </c>
      <c r="H75" s="114">
        <v>7</v>
      </c>
      <c r="I75" s="140">
        <v>6</v>
      </c>
      <c r="J75" s="115">
        <v>4</v>
      </c>
      <c r="K75" s="116">
        <v>66.666666666666671</v>
      </c>
    </row>
    <row r="76" spans="1:11" ht="14.1" customHeight="1" x14ac:dyDescent="0.2">
      <c r="A76" s="306">
        <v>91</v>
      </c>
      <c r="B76" s="307" t="s">
        <v>315</v>
      </c>
      <c r="C76" s="308"/>
      <c r="D76" s="113">
        <v>7.5621173928700033E-2</v>
      </c>
      <c r="E76" s="115">
        <v>42</v>
      </c>
      <c r="F76" s="114">
        <v>39</v>
      </c>
      <c r="G76" s="114">
        <v>41</v>
      </c>
      <c r="H76" s="114">
        <v>40</v>
      </c>
      <c r="I76" s="140">
        <v>41</v>
      </c>
      <c r="J76" s="115">
        <v>1</v>
      </c>
      <c r="K76" s="116">
        <v>2.4390243902439024</v>
      </c>
    </row>
    <row r="77" spans="1:11" ht="14.1" customHeight="1" x14ac:dyDescent="0.2">
      <c r="A77" s="306">
        <v>92</v>
      </c>
      <c r="B77" s="307" t="s">
        <v>316</v>
      </c>
      <c r="C77" s="308"/>
      <c r="D77" s="113">
        <v>0.74000720201656467</v>
      </c>
      <c r="E77" s="115">
        <v>411</v>
      </c>
      <c r="F77" s="114">
        <v>412</v>
      </c>
      <c r="G77" s="114">
        <v>414</v>
      </c>
      <c r="H77" s="114">
        <v>391</v>
      </c>
      <c r="I77" s="140">
        <v>391</v>
      </c>
      <c r="J77" s="115">
        <v>20</v>
      </c>
      <c r="K77" s="116">
        <v>5.1150895140664963</v>
      </c>
    </row>
    <row r="78" spans="1:11" ht="14.1" customHeight="1" x14ac:dyDescent="0.2">
      <c r="A78" s="306">
        <v>93</v>
      </c>
      <c r="B78" s="307" t="s">
        <v>317</v>
      </c>
      <c r="C78" s="308"/>
      <c r="D78" s="113">
        <v>0.22146200936262153</v>
      </c>
      <c r="E78" s="115">
        <v>123</v>
      </c>
      <c r="F78" s="114">
        <v>126</v>
      </c>
      <c r="G78" s="114">
        <v>130</v>
      </c>
      <c r="H78" s="114">
        <v>131</v>
      </c>
      <c r="I78" s="140">
        <v>133</v>
      </c>
      <c r="J78" s="115">
        <v>-10</v>
      </c>
      <c r="K78" s="116">
        <v>-7.518796992481203</v>
      </c>
    </row>
    <row r="79" spans="1:11" ht="14.1" customHeight="1" x14ac:dyDescent="0.2">
      <c r="A79" s="306">
        <v>94</v>
      </c>
      <c r="B79" s="307" t="s">
        <v>318</v>
      </c>
      <c r="C79" s="308"/>
      <c r="D79" s="113" t="s">
        <v>513</v>
      </c>
      <c r="E79" s="115" t="s">
        <v>513</v>
      </c>
      <c r="F79" s="114">
        <v>29</v>
      </c>
      <c r="G79" s="114">
        <v>31</v>
      </c>
      <c r="H79" s="114">
        <v>28</v>
      </c>
      <c r="I79" s="140">
        <v>27</v>
      </c>
      <c r="J79" s="115" t="s">
        <v>513</v>
      </c>
      <c r="K79" s="116" t="s">
        <v>513</v>
      </c>
    </row>
    <row r="80" spans="1:11" ht="14.1" customHeight="1" x14ac:dyDescent="0.2">
      <c r="A80" s="306" t="s">
        <v>319</v>
      </c>
      <c r="B80" s="307" t="s">
        <v>320</v>
      </c>
      <c r="C80" s="308"/>
      <c r="D80" s="113" t="s">
        <v>513</v>
      </c>
      <c r="E80" s="115" t="s">
        <v>513</v>
      </c>
      <c r="F80" s="114">
        <v>3</v>
      </c>
      <c r="G80" s="114">
        <v>5</v>
      </c>
      <c r="H80" s="114">
        <v>4</v>
      </c>
      <c r="I80" s="140">
        <v>5</v>
      </c>
      <c r="J80" s="115" t="s">
        <v>513</v>
      </c>
      <c r="K80" s="116" t="s">
        <v>513</v>
      </c>
    </row>
    <row r="81" spans="1:11" ht="14.1" customHeight="1" x14ac:dyDescent="0.2">
      <c r="A81" s="310" t="s">
        <v>321</v>
      </c>
      <c r="B81" s="311" t="s">
        <v>224</v>
      </c>
      <c r="C81" s="312"/>
      <c r="D81" s="125">
        <v>0.32769175369103348</v>
      </c>
      <c r="E81" s="143">
        <v>182</v>
      </c>
      <c r="F81" s="144">
        <v>181</v>
      </c>
      <c r="G81" s="144">
        <v>185</v>
      </c>
      <c r="H81" s="144">
        <v>188</v>
      </c>
      <c r="I81" s="145">
        <v>188</v>
      </c>
      <c r="J81" s="143">
        <v>-6</v>
      </c>
      <c r="K81" s="146">
        <v>-3.1914893617021276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16031</v>
      </c>
      <c r="E12" s="114">
        <v>16691</v>
      </c>
      <c r="F12" s="114">
        <v>16795</v>
      </c>
      <c r="G12" s="114">
        <v>16951</v>
      </c>
      <c r="H12" s="140">
        <v>16672</v>
      </c>
      <c r="I12" s="115">
        <v>-641</v>
      </c>
      <c r="J12" s="116">
        <v>-3.8447696737044148</v>
      </c>
      <c r="K12"/>
      <c r="L12"/>
      <c r="M12"/>
      <c r="N12"/>
      <c r="O12"/>
      <c r="P12"/>
    </row>
    <row r="13" spans="1:16" s="110" customFormat="1" ht="14.45" customHeight="1" x14ac:dyDescent="0.2">
      <c r="A13" s="120" t="s">
        <v>105</v>
      </c>
      <c r="B13" s="119" t="s">
        <v>106</v>
      </c>
      <c r="C13" s="113">
        <v>38.431788409955708</v>
      </c>
      <c r="D13" s="115">
        <v>6161</v>
      </c>
      <c r="E13" s="114">
        <v>6392</v>
      </c>
      <c r="F13" s="114">
        <v>6447</v>
      </c>
      <c r="G13" s="114">
        <v>6506</v>
      </c>
      <c r="H13" s="140">
        <v>6364</v>
      </c>
      <c r="I13" s="115">
        <v>-203</v>
      </c>
      <c r="J13" s="116">
        <v>-3.1898177247014456</v>
      </c>
      <c r="K13"/>
      <c r="L13"/>
      <c r="M13"/>
      <c r="N13"/>
      <c r="O13"/>
      <c r="P13"/>
    </row>
    <row r="14" spans="1:16" s="110" customFormat="1" ht="14.45" customHeight="1" x14ac:dyDescent="0.2">
      <c r="A14" s="120"/>
      <c r="B14" s="119" t="s">
        <v>107</v>
      </c>
      <c r="C14" s="113">
        <v>61.568211590044292</v>
      </c>
      <c r="D14" s="115">
        <v>9870</v>
      </c>
      <c r="E14" s="114">
        <v>10299</v>
      </c>
      <c r="F14" s="114">
        <v>10348</v>
      </c>
      <c r="G14" s="114">
        <v>10445</v>
      </c>
      <c r="H14" s="140">
        <v>10308</v>
      </c>
      <c r="I14" s="115">
        <v>-438</v>
      </c>
      <c r="J14" s="116">
        <v>-4.2491268917345755</v>
      </c>
      <c r="K14"/>
      <c r="L14"/>
      <c r="M14"/>
      <c r="N14"/>
      <c r="O14"/>
      <c r="P14"/>
    </row>
    <row r="15" spans="1:16" s="110" customFormat="1" ht="14.45" customHeight="1" x14ac:dyDescent="0.2">
      <c r="A15" s="118" t="s">
        <v>105</v>
      </c>
      <c r="B15" s="121" t="s">
        <v>108</v>
      </c>
      <c r="C15" s="113">
        <v>15.345268542199488</v>
      </c>
      <c r="D15" s="115">
        <v>2460</v>
      </c>
      <c r="E15" s="114">
        <v>2609</v>
      </c>
      <c r="F15" s="114">
        <v>2590</v>
      </c>
      <c r="G15" s="114">
        <v>2697</v>
      </c>
      <c r="H15" s="140">
        <v>2524</v>
      </c>
      <c r="I15" s="115">
        <v>-64</v>
      </c>
      <c r="J15" s="116">
        <v>-2.5356576862123612</v>
      </c>
      <c r="K15"/>
      <c r="L15"/>
      <c r="M15"/>
      <c r="N15"/>
      <c r="O15"/>
      <c r="P15"/>
    </row>
    <row r="16" spans="1:16" s="110" customFormat="1" ht="14.45" customHeight="1" x14ac:dyDescent="0.2">
      <c r="A16" s="118"/>
      <c r="B16" s="121" t="s">
        <v>109</v>
      </c>
      <c r="C16" s="113">
        <v>47.102488927702574</v>
      </c>
      <c r="D16" s="115">
        <v>7551</v>
      </c>
      <c r="E16" s="114">
        <v>7917</v>
      </c>
      <c r="F16" s="114">
        <v>8012</v>
      </c>
      <c r="G16" s="114">
        <v>8062</v>
      </c>
      <c r="H16" s="140">
        <v>8053</v>
      </c>
      <c r="I16" s="115">
        <v>-502</v>
      </c>
      <c r="J16" s="116">
        <v>-6.2337017260648206</v>
      </c>
      <c r="K16"/>
      <c r="L16"/>
      <c r="M16"/>
      <c r="N16"/>
      <c r="O16"/>
      <c r="P16"/>
    </row>
    <row r="17" spans="1:16" s="110" customFormat="1" ht="14.45" customHeight="1" x14ac:dyDescent="0.2">
      <c r="A17" s="118"/>
      <c r="B17" s="121" t="s">
        <v>110</v>
      </c>
      <c r="C17" s="113">
        <v>19.543384692158941</v>
      </c>
      <c r="D17" s="115">
        <v>3133</v>
      </c>
      <c r="E17" s="114">
        <v>3221</v>
      </c>
      <c r="F17" s="114">
        <v>3247</v>
      </c>
      <c r="G17" s="114">
        <v>3254</v>
      </c>
      <c r="H17" s="140">
        <v>3203</v>
      </c>
      <c r="I17" s="115">
        <v>-70</v>
      </c>
      <c r="J17" s="116">
        <v>-2.1854511395566658</v>
      </c>
      <c r="K17"/>
      <c r="L17"/>
      <c r="M17"/>
      <c r="N17"/>
      <c r="O17"/>
      <c r="P17"/>
    </row>
    <row r="18" spans="1:16" s="110" customFormat="1" ht="14.45" customHeight="1" x14ac:dyDescent="0.2">
      <c r="A18" s="120"/>
      <c r="B18" s="121" t="s">
        <v>111</v>
      </c>
      <c r="C18" s="113">
        <v>18.008857837938994</v>
      </c>
      <c r="D18" s="115">
        <v>2887</v>
      </c>
      <c r="E18" s="114">
        <v>2944</v>
      </c>
      <c r="F18" s="114">
        <v>2946</v>
      </c>
      <c r="G18" s="114">
        <v>2938</v>
      </c>
      <c r="H18" s="140">
        <v>2892</v>
      </c>
      <c r="I18" s="115">
        <v>-5</v>
      </c>
      <c r="J18" s="116">
        <v>-0.17289073305670816</v>
      </c>
      <c r="K18"/>
      <c r="L18"/>
      <c r="M18"/>
      <c r="N18"/>
      <c r="O18"/>
      <c r="P18"/>
    </row>
    <row r="19" spans="1:16" s="110" customFormat="1" ht="14.45" customHeight="1" x14ac:dyDescent="0.2">
      <c r="A19" s="120"/>
      <c r="B19" s="121" t="s">
        <v>112</v>
      </c>
      <c r="C19" s="113">
        <v>1.5282889401784043</v>
      </c>
      <c r="D19" s="115">
        <v>245</v>
      </c>
      <c r="E19" s="114">
        <v>250</v>
      </c>
      <c r="F19" s="114">
        <v>262</v>
      </c>
      <c r="G19" s="114">
        <v>230</v>
      </c>
      <c r="H19" s="140">
        <v>232</v>
      </c>
      <c r="I19" s="115">
        <v>13</v>
      </c>
      <c r="J19" s="116">
        <v>5.6034482758620694</v>
      </c>
      <c r="K19"/>
      <c r="L19"/>
      <c r="M19"/>
      <c r="N19"/>
      <c r="O19"/>
      <c r="P19"/>
    </row>
    <row r="20" spans="1:16" s="110" customFormat="1" ht="14.45" customHeight="1" x14ac:dyDescent="0.2">
      <c r="A20" s="120" t="s">
        <v>113</v>
      </c>
      <c r="B20" s="119" t="s">
        <v>116</v>
      </c>
      <c r="C20" s="113">
        <v>83.375959079283888</v>
      </c>
      <c r="D20" s="115">
        <v>13366</v>
      </c>
      <c r="E20" s="114">
        <v>13879</v>
      </c>
      <c r="F20" s="114">
        <v>13970</v>
      </c>
      <c r="G20" s="114">
        <v>14134</v>
      </c>
      <c r="H20" s="140">
        <v>13946</v>
      </c>
      <c r="I20" s="115">
        <v>-580</v>
      </c>
      <c r="J20" s="116">
        <v>-4.1588986089201203</v>
      </c>
      <c r="K20"/>
      <c r="L20"/>
      <c r="M20"/>
      <c r="N20"/>
      <c r="O20"/>
      <c r="P20"/>
    </row>
    <row r="21" spans="1:16" s="110" customFormat="1" ht="14.45" customHeight="1" x14ac:dyDescent="0.2">
      <c r="A21" s="123"/>
      <c r="B21" s="124" t="s">
        <v>117</v>
      </c>
      <c r="C21" s="125">
        <v>16.461855155635956</v>
      </c>
      <c r="D21" s="143">
        <v>2639</v>
      </c>
      <c r="E21" s="144">
        <v>2790</v>
      </c>
      <c r="F21" s="144">
        <v>2803</v>
      </c>
      <c r="G21" s="144">
        <v>2795</v>
      </c>
      <c r="H21" s="145">
        <v>2707</v>
      </c>
      <c r="I21" s="143">
        <v>-68</v>
      </c>
      <c r="J21" s="146">
        <v>-2.5120059106021424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16901</v>
      </c>
      <c r="E56" s="114">
        <v>17536</v>
      </c>
      <c r="F56" s="114">
        <v>17615</v>
      </c>
      <c r="G56" s="114">
        <v>17870</v>
      </c>
      <c r="H56" s="140">
        <v>17514</v>
      </c>
      <c r="I56" s="115">
        <v>-613</v>
      </c>
      <c r="J56" s="116">
        <v>-3.5000570971793992</v>
      </c>
      <c r="K56"/>
      <c r="L56"/>
      <c r="M56"/>
      <c r="N56"/>
      <c r="O56"/>
      <c r="P56"/>
    </row>
    <row r="57" spans="1:16" s="110" customFormat="1" ht="14.45" customHeight="1" x14ac:dyDescent="0.2">
      <c r="A57" s="120" t="s">
        <v>105</v>
      </c>
      <c r="B57" s="119" t="s">
        <v>106</v>
      </c>
      <c r="C57" s="113">
        <v>39.228448020827173</v>
      </c>
      <c r="D57" s="115">
        <v>6630</v>
      </c>
      <c r="E57" s="114">
        <v>6842</v>
      </c>
      <c r="F57" s="114">
        <v>6883</v>
      </c>
      <c r="G57" s="114">
        <v>6963</v>
      </c>
      <c r="H57" s="140">
        <v>6800</v>
      </c>
      <c r="I57" s="115">
        <v>-170</v>
      </c>
      <c r="J57" s="116">
        <v>-2.5</v>
      </c>
    </row>
    <row r="58" spans="1:16" s="110" customFormat="1" ht="14.45" customHeight="1" x14ac:dyDescent="0.2">
      <c r="A58" s="120"/>
      <c r="B58" s="119" t="s">
        <v>107</v>
      </c>
      <c r="C58" s="113">
        <v>60.771551979172827</v>
      </c>
      <c r="D58" s="115">
        <v>10271</v>
      </c>
      <c r="E58" s="114">
        <v>10694</v>
      </c>
      <c r="F58" s="114">
        <v>10732</v>
      </c>
      <c r="G58" s="114">
        <v>10907</v>
      </c>
      <c r="H58" s="140">
        <v>10714</v>
      </c>
      <c r="I58" s="115">
        <v>-443</v>
      </c>
      <c r="J58" s="116">
        <v>-4.1347769273847303</v>
      </c>
    </row>
    <row r="59" spans="1:16" s="110" customFormat="1" ht="14.45" customHeight="1" x14ac:dyDescent="0.2">
      <c r="A59" s="118" t="s">
        <v>105</v>
      </c>
      <c r="B59" s="121" t="s">
        <v>108</v>
      </c>
      <c r="C59" s="113">
        <v>16.64398556298444</v>
      </c>
      <c r="D59" s="115">
        <v>2813</v>
      </c>
      <c r="E59" s="114">
        <v>2973</v>
      </c>
      <c r="F59" s="114">
        <v>2953</v>
      </c>
      <c r="G59" s="114">
        <v>3113</v>
      </c>
      <c r="H59" s="140">
        <v>2915</v>
      </c>
      <c r="I59" s="115">
        <v>-102</v>
      </c>
      <c r="J59" s="116">
        <v>-3.4991423670668955</v>
      </c>
    </row>
    <row r="60" spans="1:16" s="110" customFormat="1" ht="14.45" customHeight="1" x14ac:dyDescent="0.2">
      <c r="A60" s="118"/>
      <c r="B60" s="121" t="s">
        <v>109</v>
      </c>
      <c r="C60" s="113">
        <v>46.091947222057868</v>
      </c>
      <c r="D60" s="115">
        <v>7790</v>
      </c>
      <c r="E60" s="114">
        <v>8150</v>
      </c>
      <c r="F60" s="114">
        <v>8213</v>
      </c>
      <c r="G60" s="114">
        <v>8322</v>
      </c>
      <c r="H60" s="140">
        <v>8270</v>
      </c>
      <c r="I60" s="115">
        <v>-480</v>
      </c>
      <c r="J60" s="116">
        <v>-5.8041112454655384</v>
      </c>
    </row>
    <row r="61" spans="1:16" s="110" customFormat="1" ht="14.45" customHeight="1" x14ac:dyDescent="0.2">
      <c r="A61" s="118"/>
      <c r="B61" s="121" t="s">
        <v>110</v>
      </c>
      <c r="C61" s="113">
        <v>19.537305484882552</v>
      </c>
      <c r="D61" s="115">
        <v>3302</v>
      </c>
      <c r="E61" s="114">
        <v>3377</v>
      </c>
      <c r="F61" s="114">
        <v>3397</v>
      </c>
      <c r="G61" s="114">
        <v>3385</v>
      </c>
      <c r="H61" s="140">
        <v>3307</v>
      </c>
      <c r="I61" s="115">
        <v>-5</v>
      </c>
      <c r="J61" s="116">
        <v>-0.15119443604475355</v>
      </c>
    </row>
    <row r="62" spans="1:16" s="110" customFormat="1" ht="14.45" customHeight="1" x14ac:dyDescent="0.2">
      <c r="A62" s="120"/>
      <c r="B62" s="121" t="s">
        <v>111</v>
      </c>
      <c r="C62" s="113">
        <v>17.726761730075143</v>
      </c>
      <c r="D62" s="115">
        <v>2996</v>
      </c>
      <c r="E62" s="114">
        <v>3036</v>
      </c>
      <c r="F62" s="114">
        <v>3052</v>
      </c>
      <c r="G62" s="114">
        <v>3050</v>
      </c>
      <c r="H62" s="140">
        <v>3022</v>
      </c>
      <c r="I62" s="115">
        <v>-26</v>
      </c>
      <c r="J62" s="116">
        <v>-0.86035737921906019</v>
      </c>
    </row>
    <row r="63" spans="1:16" s="110" customFormat="1" ht="14.45" customHeight="1" x14ac:dyDescent="0.2">
      <c r="A63" s="120"/>
      <c r="B63" s="121" t="s">
        <v>112</v>
      </c>
      <c r="C63" s="113">
        <v>1.4673687947458731</v>
      </c>
      <c r="D63" s="115">
        <v>248</v>
      </c>
      <c r="E63" s="114">
        <v>248</v>
      </c>
      <c r="F63" s="114">
        <v>260</v>
      </c>
      <c r="G63" s="114">
        <v>228</v>
      </c>
      <c r="H63" s="140">
        <v>234</v>
      </c>
      <c r="I63" s="115">
        <v>14</v>
      </c>
      <c r="J63" s="116">
        <v>5.982905982905983</v>
      </c>
    </row>
    <row r="64" spans="1:16" s="110" customFormat="1" ht="14.45" customHeight="1" x14ac:dyDescent="0.2">
      <c r="A64" s="120" t="s">
        <v>113</v>
      </c>
      <c r="B64" s="119" t="s">
        <v>116</v>
      </c>
      <c r="C64" s="113">
        <v>83.86486006745163</v>
      </c>
      <c r="D64" s="115">
        <v>14174</v>
      </c>
      <c r="E64" s="114">
        <v>14699</v>
      </c>
      <c r="F64" s="114">
        <v>14790</v>
      </c>
      <c r="G64" s="114">
        <v>15041</v>
      </c>
      <c r="H64" s="140">
        <v>14786</v>
      </c>
      <c r="I64" s="115">
        <v>-612</v>
      </c>
      <c r="J64" s="116">
        <v>-4.1390504531313406</v>
      </c>
    </row>
    <row r="65" spans="1:10" s="110" customFormat="1" ht="14.45" customHeight="1" x14ac:dyDescent="0.2">
      <c r="A65" s="123"/>
      <c r="B65" s="124" t="s">
        <v>117</v>
      </c>
      <c r="C65" s="125">
        <v>15.993136500798769</v>
      </c>
      <c r="D65" s="143">
        <v>2703</v>
      </c>
      <c r="E65" s="144">
        <v>2816</v>
      </c>
      <c r="F65" s="144">
        <v>2804</v>
      </c>
      <c r="G65" s="144">
        <v>2809</v>
      </c>
      <c r="H65" s="145">
        <v>2708</v>
      </c>
      <c r="I65" s="143">
        <v>-5</v>
      </c>
      <c r="J65" s="146">
        <v>-0.18463810930576072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16031</v>
      </c>
      <c r="G11" s="114">
        <v>16691</v>
      </c>
      <c r="H11" s="114">
        <v>16795</v>
      </c>
      <c r="I11" s="114">
        <v>16951</v>
      </c>
      <c r="J11" s="140">
        <v>16672</v>
      </c>
      <c r="K11" s="114">
        <v>-641</v>
      </c>
      <c r="L11" s="116">
        <v>-3.8447696737044148</v>
      </c>
    </row>
    <row r="12" spans="1:17" s="110" customFormat="1" ht="24" customHeight="1" x14ac:dyDescent="0.2">
      <c r="A12" s="604" t="s">
        <v>185</v>
      </c>
      <c r="B12" s="605"/>
      <c r="C12" s="605"/>
      <c r="D12" s="606"/>
      <c r="E12" s="113">
        <v>38.431788409955708</v>
      </c>
      <c r="F12" s="115">
        <v>6161</v>
      </c>
      <c r="G12" s="114">
        <v>6392</v>
      </c>
      <c r="H12" s="114">
        <v>6447</v>
      </c>
      <c r="I12" s="114">
        <v>6506</v>
      </c>
      <c r="J12" s="140">
        <v>6364</v>
      </c>
      <c r="K12" s="114">
        <v>-203</v>
      </c>
      <c r="L12" s="116">
        <v>-3.1898177247014456</v>
      </c>
    </row>
    <row r="13" spans="1:17" s="110" customFormat="1" ht="15" customHeight="1" x14ac:dyDescent="0.2">
      <c r="A13" s="120"/>
      <c r="B13" s="612" t="s">
        <v>107</v>
      </c>
      <c r="C13" s="612"/>
      <c r="E13" s="113">
        <v>61.568211590044292</v>
      </c>
      <c r="F13" s="115">
        <v>9870</v>
      </c>
      <c r="G13" s="114">
        <v>10299</v>
      </c>
      <c r="H13" s="114">
        <v>10348</v>
      </c>
      <c r="I13" s="114">
        <v>10445</v>
      </c>
      <c r="J13" s="140">
        <v>10308</v>
      </c>
      <c r="K13" s="114">
        <v>-438</v>
      </c>
      <c r="L13" s="116">
        <v>-4.2491268917345755</v>
      </c>
    </row>
    <row r="14" spans="1:17" s="110" customFormat="1" ht="22.5" customHeight="1" x14ac:dyDescent="0.2">
      <c r="A14" s="604" t="s">
        <v>186</v>
      </c>
      <c r="B14" s="605"/>
      <c r="C14" s="605"/>
      <c r="D14" s="606"/>
      <c r="E14" s="113">
        <v>15.345268542199488</v>
      </c>
      <c r="F14" s="115">
        <v>2460</v>
      </c>
      <c r="G14" s="114">
        <v>2609</v>
      </c>
      <c r="H14" s="114">
        <v>2590</v>
      </c>
      <c r="I14" s="114">
        <v>2697</v>
      </c>
      <c r="J14" s="140">
        <v>2524</v>
      </c>
      <c r="K14" s="114">
        <v>-64</v>
      </c>
      <c r="L14" s="116">
        <v>-2.5356576862123612</v>
      </c>
    </row>
    <row r="15" spans="1:17" s="110" customFormat="1" ht="15" customHeight="1" x14ac:dyDescent="0.2">
      <c r="A15" s="120"/>
      <c r="B15" s="119"/>
      <c r="C15" s="258" t="s">
        <v>106</v>
      </c>
      <c r="E15" s="113">
        <v>46.463414634146339</v>
      </c>
      <c r="F15" s="115">
        <v>1143</v>
      </c>
      <c r="G15" s="114">
        <v>1178</v>
      </c>
      <c r="H15" s="114">
        <v>1173</v>
      </c>
      <c r="I15" s="114">
        <v>1253</v>
      </c>
      <c r="J15" s="140">
        <v>1181</v>
      </c>
      <c r="K15" s="114">
        <v>-38</v>
      </c>
      <c r="L15" s="116">
        <v>-3.2176121930567314</v>
      </c>
    </row>
    <row r="16" spans="1:17" s="110" customFormat="1" ht="15" customHeight="1" x14ac:dyDescent="0.2">
      <c r="A16" s="120"/>
      <c r="B16" s="119"/>
      <c r="C16" s="258" t="s">
        <v>107</v>
      </c>
      <c r="E16" s="113">
        <v>53.536585365853661</v>
      </c>
      <c r="F16" s="115">
        <v>1317</v>
      </c>
      <c r="G16" s="114">
        <v>1431</v>
      </c>
      <c r="H16" s="114">
        <v>1417</v>
      </c>
      <c r="I16" s="114">
        <v>1444</v>
      </c>
      <c r="J16" s="140">
        <v>1343</v>
      </c>
      <c r="K16" s="114">
        <v>-26</v>
      </c>
      <c r="L16" s="116">
        <v>-1.9359642591213702</v>
      </c>
    </row>
    <row r="17" spans="1:12" s="110" customFormat="1" ht="15" customHeight="1" x14ac:dyDescent="0.2">
      <c r="A17" s="120"/>
      <c r="B17" s="121" t="s">
        <v>109</v>
      </c>
      <c r="C17" s="258"/>
      <c r="E17" s="113">
        <v>47.102488927702574</v>
      </c>
      <c r="F17" s="115">
        <v>7551</v>
      </c>
      <c r="G17" s="114">
        <v>7917</v>
      </c>
      <c r="H17" s="114">
        <v>8012</v>
      </c>
      <c r="I17" s="114">
        <v>8062</v>
      </c>
      <c r="J17" s="140">
        <v>8053</v>
      </c>
      <c r="K17" s="114">
        <v>-502</v>
      </c>
      <c r="L17" s="116">
        <v>-6.2337017260648206</v>
      </c>
    </row>
    <row r="18" spans="1:12" s="110" customFormat="1" ht="15" customHeight="1" x14ac:dyDescent="0.2">
      <c r="A18" s="120"/>
      <c r="B18" s="119"/>
      <c r="C18" s="258" t="s">
        <v>106</v>
      </c>
      <c r="E18" s="113">
        <v>33.041981194543766</v>
      </c>
      <c r="F18" s="115">
        <v>2495</v>
      </c>
      <c r="G18" s="114">
        <v>2637</v>
      </c>
      <c r="H18" s="114">
        <v>2675</v>
      </c>
      <c r="I18" s="114">
        <v>2647</v>
      </c>
      <c r="J18" s="140">
        <v>2629</v>
      </c>
      <c r="K18" s="114">
        <v>-134</v>
      </c>
      <c r="L18" s="116">
        <v>-5.0969950551540508</v>
      </c>
    </row>
    <row r="19" spans="1:12" s="110" customFormat="1" ht="15" customHeight="1" x14ac:dyDescent="0.2">
      <c r="A19" s="120"/>
      <c r="B19" s="119"/>
      <c r="C19" s="258" t="s">
        <v>107</v>
      </c>
      <c r="E19" s="113">
        <v>66.958018805456234</v>
      </c>
      <c r="F19" s="115">
        <v>5056</v>
      </c>
      <c r="G19" s="114">
        <v>5280</v>
      </c>
      <c r="H19" s="114">
        <v>5337</v>
      </c>
      <c r="I19" s="114">
        <v>5415</v>
      </c>
      <c r="J19" s="140">
        <v>5424</v>
      </c>
      <c r="K19" s="114">
        <v>-368</v>
      </c>
      <c r="L19" s="116">
        <v>-6.7846607669616521</v>
      </c>
    </row>
    <row r="20" spans="1:12" s="110" customFormat="1" ht="15" customHeight="1" x14ac:dyDescent="0.2">
      <c r="A20" s="120"/>
      <c r="B20" s="121" t="s">
        <v>110</v>
      </c>
      <c r="C20" s="258"/>
      <c r="E20" s="113">
        <v>19.543384692158941</v>
      </c>
      <c r="F20" s="115">
        <v>3133</v>
      </c>
      <c r="G20" s="114">
        <v>3221</v>
      </c>
      <c r="H20" s="114">
        <v>3247</v>
      </c>
      <c r="I20" s="114">
        <v>3254</v>
      </c>
      <c r="J20" s="140">
        <v>3203</v>
      </c>
      <c r="K20" s="114">
        <v>-70</v>
      </c>
      <c r="L20" s="116">
        <v>-2.1854511395566658</v>
      </c>
    </row>
    <row r="21" spans="1:12" s="110" customFormat="1" ht="15" customHeight="1" x14ac:dyDescent="0.2">
      <c r="A21" s="120"/>
      <c r="B21" s="119"/>
      <c r="C21" s="258" t="s">
        <v>106</v>
      </c>
      <c r="E21" s="113">
        <v>31.375678263645067</v>
      </c>
      <c r="F21" s="115">
        <v>983</v>
      </c>
      <c r="G21" s="114">
        <v>1020</v>
      </c>
      <c r="H21" s="114">
        <v>1026</v>
      </c>
      <c r="I21" s="114">
        <v>1022</v>
      </c>
      <c r="J21" s="140">
        <v>1006</v>
      </c>
      <c r="K21" s="114">
        <v>-23</v>
      </c>
      <c r="L21" s="116">
        <v>-2.286282306163022</v>
      </c>
    </row>
    <row r="22" spans="1:12" s="110" customFormat="1" ht="15" customHeight="1" x14ac:dyDescent="0.2">
      <c r="A22" s="120"/>
      <c r="B22" s="119"/>
      <c r="C22" s="258" t="s">
        <v>107</v>
      </c>
      <c r="E22" s="113">
        <v>68.624321736354929</v>
      </c>
      <c r="F22" s="115">
        <v>2150</v>
      </c>
      <c r="G22" s="114">
        <v>2201</v>
      </c>
      <c r="H22" s="114">
        <v>2221</v>
      </c>
      <c r="I22" s="114">
        <v>2232</v>
      </c>
      <c r="J22" s="140">
        <v>2197</v>
      </c>
      <c r="K22" s="114">
        <v>-47</v>
      </c>
      <c r="L22" s="116">
        <v>-2.1392808375056895</v>
      </c>
    </row>
    <row r="23" spans="1:12" s="110" customFormat="1" ht="15" customHeight="1" x14ac:dyDescent="0.2">
      <c r="A23" s="120"/>
      <c r="B23" s="121" t="s">
        <v>111</v>
      </c>
      <c r="C23" s="258"/>
      <c r="E23" s="113">
        <v>18.008857837938994</v>
      </c>
      <c r="F23" s="115">
        <v>2887</v>
      </c>
      <c r="G23" s="114">
        <v>2944</v>
      </c>
      <c r="H23" s="114">
        <v>2946</v>
      </c>
      <c r="I23" s="114">
        <v>2938</v>
      </c>
      <c r="J23" s="140">
        <v>2892</v>
      </c>
      <c r="K23" s="114">
        <v>-5</v>
      </c>
      <c r="L23" s="116">
        <v>-0.17289073305670816</v>
      </c>
    </row>
    <row r="24" spans="1:12" s="110" customFormat="1" ht="15" customHeight="1" x14ac:dyDescent="0.2">
      <c r="A24" s="120"/>
      <c r="B24" s="119"/>
      <c r="C24" s="258" t="s">
        <v>106</v>
      </c>
      <c r="E24" s="113">
        <v>53.34257014201593</v>
      </c>
      <c r="F24" s="115">
        <v>1540</v>
      </c>
      <c r="G24" s="114">
        <v>1557</v>
      </c>
      <c r="H24" s="114">
        <v>1573</v>
      </c>
      <c r="I24" s="114">
        <v>1584</v>
      </c>
      <c r="J24" s="140">
        <v>1548</v>
      </c>
      <c r="K24" s="114">
        <v>-8</v>
      </c>
      <c r="L24" s="116">
        <v>-0.51679586563307489</v>
      </c>
    </row>
    <row r="25" spans="1:12" s="110" customFormat="1" ht="15" customHeight="1" x14ac:dyDescent="0.2">
      <c r="A25" s="120"/>
      <c r="B25" s="119"/>
      <c r="C25" s="258" t="s">
        <v>107</v>
      </c>
      <c r="E25" s="113">
        <v>46.65742985798407</v>
      </c>
      <c r="F25" s="115">
        <v>1347</v>
      </c>
      <c r="G25" s="114">
        <v>1387</v>
      </c>
      <c r="H25" s="114">
        <v>1373</v>
      </c>
      <c r="I25" s="114">
        <v>1354</v>
      </c>
      <c r="J25" s="140">
        <v>1344</v>
      </c>
      <c r="K25" s="114">
        <v>3</v>
      </c>
      <c r="L25" s="116">
        <v>0.22321428571428573</v>
      </c>
    </row>
    <row r="26" spans="1:12" s="110" customFormat="1" ht="15" customHeight="1" x14ac:dyDescent="0.2">
      <c r="A26" s="120"/>
      <c r="C26" s="121" t="s">
        <v>187</v>
      </c>
      <c r="D26" s="110" t="s">
        <v>188</v>
      </c>
      <c r="E26" s="113">
        <v>1.5282889401784043</v>
      </c>
      <c r="F26" s="115">
        <v>245</v>
      </c>
      <c r="G26" s="114">
        <v>250</v>
      </c>
      <c r="H26" s="114">
        <v>262</v>
      </c>
      <c r="I26" s="114">
        <v>230</v>
      </c>
      <c r="J26" s="140">
        <v>232</v>
      </c>
      <c r="K26" s="114">
        <v>13</v>
      </c>
      <c r="L26" s="116">
        <v>5.6034482758620694</v>
      </c>
    </row>
    <row r="27" spans="1:12" s="110" customFormat="1" ht="15" customHeight="1" x14ac:dyDescent="0.2">
      <c r="A27" s="120"/>
      <c r="B27" s="119"/>
      <c r="D27" s="259" t="s">
        <v>106</v>
      </c>
      <c r="E27" s="113">
        <v>39.183673469387756</v>
      </c>
      <c r="F27" s="115">
        <v>96</v>
      </c>
      <c r="G27" s="114">
        <v>94</v>
      </c>
      <c r="H27" s="114">
        <v>109</v>
      </c>
      <c r="I27" s="114">
        <v>102</v>
      </c>
      <c r="J27" s="140">
        <v>114</v>
      </c>
      <c r="K27" s="114">
        <v>-18</v>
      </c>
      <c r="L27" s="116">
        <v>-15.789473684210526</v>
      </c>
    </row>
    <row r="28" spans="1:12" s="110" customFormat="1" ht="15" customHeight="1" x14ac:dyDescent="0.2">
      <c r="A28" s="120"/>
      <c r="B28" s="119"/>
      <c r="D28" s="259" t="s">
        <v>107</v>
      </c>
      <c r="E28" s="113">
        <v>60.816326530612244</v>
      </c>
      <c r="F28" s="115">
        <v>149</v>
      </c>
      <c r="G28" s="114">
        <v>156</v>
      </c>
      <c r="H28" s="114">
        <v>153</v>
      </c>
      <c r="I28" s="114">
        <v>128</v>
      </c>
      <c r="J28" s="140">
        <v>118</v>
      </c>
      <c r="K28" s="114">
        <v>31</v>
      </c>
      <c r="L28" s="116">
        <v>26.271186440677965</v>
      </c>
    </row>
    <row r="29" spans="1:12" s="110" customFormat="1" ht="24" customHeight="1" x14ac:dyDescent="0.2">
      <c r="A29" s="604" t="s">
        <v>189</v>
      </c>
      <c r="B29" s="605"/>
      <c r="C29" s="605"/>
      <c r="D29" s="606"/>
      <c r="E29" s="113">
        <v>83.375959079283888</v>
      </c>
      <c r="F29" s="115">
        <v>13366</v>
      </c>
      <c r="G29" s="114">
        <v>13879</v>
      </c>
      <c r="H29" s="114">
        <v>13970</v>
      </c>
      <c r="I29" s="114">
        <v>14134</v>
      </c>
      <c r="J29" s="140">
        <v>13946</v>
      </c>
      <c r="K29" s="114">
        <v>-580</v>
      </c>
      <c r="L29" s="116">
        <v>-4.1588986089201203</v>
      </c>
    </row>
    <row r="30" spans="1:12" s="110" customFormat="1" ht="15" customHeight="1" x14ac:dyDescent="0.2">
      <c r="A30" s="120"/>
      <c r="B30" s="119"/>
      <c r="C30" s="258" t="s">
        <v>106</v>
      </c>
      <c r="E30" s="113">
        <v>38.253778243303906</v>
      </c>
      <c r="F30" s="115">
        <v>5113</v>
      </c>
      <c r="G30" s="114">
        <v>5263</v>
      </c>
      <c r="H30" s="114">
        <v>5333</v>
      </c>
      <c r="I30" s="114">
        <v>5403</v>
      </c>
      <c r="J30" s="140">
        <v>5303</v>
      </c>
      <c r="K30" s="114">
        <v>-190</v>
      </c>
      <c r="L30" s="116">
        <v>-3.5828776164435223</v>
      </c>
    </row>
    <row r="31" spans="1:12" s="110" customFormat="1" ht="15" customHeight="1" x14ac:dyDescent="0.2">
      <c r="A31" s="120"/>
      <c r="B31" s="119"/>
      <c r="C31" s="258" t="s">
        <v>107</v>
      </c>
      <c r="E31" s="113">
        <v>61.746221756696094</v>
      </c>
      <c r="F31" s="115">
        <v>8253</v>
      </c>
      <c r="G31" s="114">
        <v>8616</v>
      </c>
      <c r="H31" s="114">
        <v>8637</v>
      </c>
      <c r="I31" s="114">
        <v>8731</v>
      </c>
      <c r="J31" s="140">
        <v>8643</v>
      </c>
      <c r="K31" s="114">
        <v>-390</v>
      </c>
      <c r="L31" s="116">
        <v>-4.5123221103783404</v>
      </c>
    </row>
    <row r="32" spans="1:12" s="110" customFormat="1" ht="15" customHeight="1" x14ac:dyDescent="0.2">
      <c r="A32" s="120"/>
      <c r="B32" s="119" t="s">
        <v>117</v>
      </c>
      <c r="C32" s="258"/>
      <c r="E32" s="113">
        <v>16.461855155635956</v>
      </c>
      <c r="F32" s="114">
        <v>2639</v>
      </c>
      <c r="G32" s="114">
        <v>2790</v>
      </c>
      <c r="H32" s="114">
        <v>2803</v>
      </c>
      <c r="I32" s="114">
        <v>2795</v>
      </c>
      <c r="J32" s="140">
        <v>2707</v>
      </c>
      <c r="K32" s="114">
        <v>-68</v>
      </c>
      <c r="L32" s="116">
        <v>-2.5120059106021424</v>
      </c>
    </row>
    <row r="33" spans="1:12" s="110" customFormat="1" ht="15" customHeight="1" x14ac:dyDescent="0.2">
      <c r="A33" s="120"/>
      <c r="B33" s="119"/>
      <c r="C33" s="258" t="s">
        <v>106</v>
      </c>
      <c r="E33" s="113">
        <v>39.446760136415307</v>
      </c>
      <c r="F33" s="114">
        <v>1041</v>
      </c>
      <c r="G33" s="114">
        <v>1125</v>
      </c>
      <c r="H33" s="114">
        <v>1109</v>
      </c>
      <c r="I33" s="114">
        <v>1098</v>
      </c>
      <c r="J33" s="140">
        <v>1058</v>
      </c>
      <c r="K33" s="114">
        <v>-17</v>
      </c>
      <c r="L33" s="116">
        <v>-1.6068052930056711</v>
      </c>
    </row>
    <row r="34" spans="1:12" s="110" customFormat="1" ht="15" customHeight="1" x14ac:dyDescent="0.2">
      <c r="A34" s="120"/>
      <c r="B34" s="119"/>
      <c r="C34" s="258" t="s">
        <v>107</v>
      </c>
      <c r="E34" s="113">
        <v>60.553239863584693</v>
      </c>
      <c r="F34" s="114">
        <v>1598</v>
      </c>
      <c r="G34" s="114">
        <v>1665</v>
      </c>
      <c r="H34" s="114">
        <v>1694</v>
      </c>
      <c r="I34" s="114">
        <v>1697</v>
      </c>
      <c r="J34" s="140">
        <v>1649</v>
      </c>
      <c r="K34" s="114">
        <v>-51</v>
      </c>
      <c r="L34" s="116">
        <v>-3.0927835051546393</v>
      </c>
    </row>
    <row r="35" spans="1:12" s="110" customFormat="1" ht="24" customHeight="1" x14ac:dyDescent="0.2">
      <c r="A35" s="604" t="s">
        <v>192</v>
      </c>
      <c r="B35" s="605"/>
      <c r="C35" s="605"/>
      <c r="D35" s="606"/>
      <c r="E35" s="113">
        <v>21.845174973488866</v>
      </c>
      <c r="F35" s="114">
        <v>3502</v>
      </c>
      <c r="G35" s="114">
        <v>3675</v>
      </c>
      <c r="H35" s="114">
        <v>3731</v>
      </c>
      <c r="I35" s="114">
        <v>3842</v>
      </c>
      <c r="J35" s="114">
        <v>3620</v>
      </c>
      <c r="K35" s="318">
        <v>-118</v>
      </c>
      <c r="L35" s="319">
        <v>-3.2596685082872927</v>
      </c>
    </row>
    <row r="36" spans="1:12" s="110" customFormat="1" ht="15" customHeight="1" x14ac:dyDescent="0.2">
      <c r="A36" s="120"/>
      <c r="B36" s="119"/>
      <c r="C36" s="258" t="s">
        <v>106</v>
      </c>
      <c r="E36" s="113">
        <v>38.349514563106794</v>
      </c>
      <c r="F36" s="114">
        <v>1343</v>
      </c>
      <c r="G36" s="114">
        <v>1372</v>
      </c>
      <c r="H36" s="114">
        <v>1406</v>
      </c>
      <c r="I36" s="114">
        <v>1477</v>
      </c>
      <c r="J36" s="114">
        <v>1395</v>
      </c>
      <c r="K36" s="318">
        <v>-52</v>
      </c>
      <c r="L36" s="116">
        <v>-3.7275985663082438</v>
      </c>
    </row>
    <row r="37" spans="1:12" s="110" customFormat="1" ht="15" customHeight="1" x14ac:dyDescent="0.2">
      <c r="A37" s="120"/>
      <c r="B37" s="119"/>
      <c r="C37" s="258" t="s">
        <v>107</v>
      </c>
      <c r="E37" s="113">
        <v>61.650485436893206</v>
      </c>
      <c r="F37" s="114">
        <v>2159</v>
      </c>
      <c r="G37" s="114">
        <v>2303</v>
      </c>
      <c r="H37" s="114">
        <v>2325</v>
      </c>
      <c r="I37" s="114">
        <v>2365</v>
      </c>
      <c r="J37" s="140">
        <v>2225</v>
      </c>
      <c r="K37" s="114">
        <v>-66</v>
      </c>
      <c r="L37" s="116">
        <v>-2.9662921348314608</v>
      </c>
    </row>
    <row r="38" spans="1:12" s="110" customFormat="1" ht="15" customHeight="1" x14ac:dyDescent="0.2">
      <c r="A38" s="120"/>
      <c r="B38" s="119" t="s">
        <v>328</v>
      </c>
      <c r="C38" s="258"/>
      <c r="E38" s="113">
        <v>59.522175784417691</v>
      </c>
      <c r="F38" s="114">
        <v>9542</v>
      </c>
      <c r="G38" s="114">
        <v>9840</v>
      </c>
      <c r="H38" s="114">
        <v>9908</v>
      </c>
      <c r="I38" s="114">
        <v>9967</v>
      </c>
      <c r="J38" s="140">
        <v>9931</v>
      </c>
      <c r="K38" s="114">
        <v>-389</v>
      </c>
      <c r="L38" s="116">
        <v>-3.9170274896787838</v>
      </c>
    </row>
    <row r="39" spans="1:12" s="110" customFormat="1" ht="15" customHeight="1" x14ac:dyDescent="0.2">
      <c r="A39" s="120"/>
      <c r="B39" s="119"/>
      <c r="C39" s="258" t="s">
        <v>106</v>
      </c>
      <c r="E39" s="113">
        <v>38.933137706979672</v>
      </c>
      <c r="F39" s="115">
        <v>3715</v>
      </c>
      <c r="G39" s="114">
        <v>3823</v>
      </c>
      <c r="H39" s="114">
        <v>3868</v>
      </c>
      <c r="I39" s="114">
        <v>3879</v>
      </c>
      <c r="J39" s="140">
        <v>3845</v>
      </c>
      <c r="K39" s="114">
        <v>-130</v>
      </c>
      <c r="L39" s="116">
        <v>-3.3810143042912872</v>
      </c>
    </row>
    <row r="40" spans="1:12" s="110" customFormat="1" ht="15" customHeight="1" x14ac:dyDescent="0.2">
      <c r="A40" s="120"/>
      <c r="B40" s="119"/>
      <c r="C40" s="258" t="s">
        <v>107</v>
      </c>
      <c r="E40" s="113">
        <v>61.066862293020328</v>
      </c>
      <c r="F40" s="115">
        <v>5827</v>
      </c>
      <c r="G40" s="114">
        <v>6017</v>
      </c>
      <c r="H40" s="114">
        <v>6040</v>
      </c>
      <c r="I40" s="114">
        <v>6088</v>
      </c>
      <c r="J40" s="140">
        <v>6086</v>
      </c>
      <c r="K40" s="114">
        <v>-259</v>
      </c>
      <c r="L40" s="116">
        <v>-4.2556687479461059</v>
      </c>
    </row>
    <row r="41" spans="1:12" s="110" customFormat="1" ht="15" customHeight="1" x14ac:dyDescent="0.2">
      <c r="A41" s="120"/>
      <c r="B41" s="320" t="s">
        <v>516</v>
      </c>
      <c r="C41" s="258"/>
      <c r="E41" s="113">
        <v>5.3521302476451877</v>
      </c>
      <c r="F41" s="115">
        <v>858</v>
      </c>
      <c r="G41" s="114">
        <v>869</v>
      </c>
      <c r="H41" s="114">
        <v>867</v>
      </c>
      <c r="I41" s="114">
        <v>856</v>
      </c>
      <c r="J41" s="140">
        <v>831</v>
      </c>
      <c r="K41" s="114">
        <v>27</v>
      </c>
      <c r="L41" s="116">
        <v>3.2490974729241877</v>
      </c>
    </row>
    <row r="42" spans="1:12" s="110" customFormat="1" ht="15" customHeight="1" x14ac:dyDescent="0.2">
      <c r="A42" s="120"/>
      <c r="B42" s="119"/>
      <c r="C42" s="268" t="s">
        <v>106</v>
      </c>
      <c r="D42" s="182"/>
      <c r="E42" s="113">
        <v>39.277389277389275</v>
      </c>
      <c r="F42" s="115">
        <v>337</v>
      </c>
      <c r="G42" s="114">
        <v>346</v>
      </c>
      <c r="H42" s="114">
        <v>344</v>
      </c>
      <c r="I42" s="114">
        <v>337</v>
      </c>
      <c r="J42" s="140">
        <v>329</v>
      </c>
      <c r="K42" s="114">
        <v>8</v>
      </c>
      <c r="L42" s="116">
        <v>2.43161094224924</v>
      </c>
    </row>
    <row r="43" spans="1:12" s="110" customFormat="1" ht="15" customHeight="1" x14ac:dyDescent="0.2">
      <c r="A43" s="120"/>
      <c r="B43" s="119"/>
      <c r="C43" s="268" t="s">
        <v>107</v>
      </c>
      <c r="D43" s="182"/>
      <c r="E43" s="113">
        <v>60.722610722610725</v>
      </c>
      <c r="F43" s="115">
        <v>521</v>
      </c>
      <c r="G43" s="114">
        <v>523</v>
      </c>
      <c r="H43" s="114">
        <v>523</v>
      </c>
      <c r="I43" s="114">
        <v>519</v>
      </c>
      <c r="J43" s="140">
        <v>502</v>
      </c>
      <c r="K43" s="114">
        <v>19</v>
      </c>
      <c r="L43" s="116">
        <v>3.7848605577689245</v>
      </c>
    </row>
    <row r="44" spans="1:12" s="110" customFormat="1" ht="15" customHeight="1" x14ac:dyDescent="0.2">
      <c r="A44" s="120"/>
      <c r="B44" s="119" t="s">
        <v>205</v>
      </c>
      <c r="C44" s="268"/>
      <c r="D44" s="182"/>
      <c r="E44" s="113">
        <v>13.280518994448256</v>
      </c>
      <c r="F44" s="115">
        <v>2129</v>
      </c>
      <c r="G44" s="114">
        <v>2307</v>
      </c>
      <c r="H44" s="114">
        <v>2289</v>
      </c>
      <c r="I44" s="114">
        <v>2286</v>
      </c>
      <c r="J44" s="140">
        <v>2290</v>
      </c>
      <c r="K44" s="114">
        <v>-161</v>
      </c>
      <c r="L44" s="116">
        <v>-7.0305676855895198</v>
      </c>
    </row>
    <row r="45" spans="1:12" s="110" customFormat="1" ht="15" customHeight="1" x14ac:dyDescent="0.2">
      <c r="A45" s="120"/>
      <c r="B45" s="119"/>
      <c r="C45" s="268" t="s">
        <v>106</v>
      </c>
      <c r="D45" s="182"/>
      <c r="E45" s="113">
        <v>35.979333020197274</v>
      </c>
      <c r="F45" s="115">
        <v>766</v>
      </c>
      <c r="G45" s="114">
        <v>851</v>
      </c>
      <c r="H45" s="114">
        <v>829</v>
      </c>
      <c r="I45" s="114">
        <v>813</v>
      </c>
      <c r="J45" s="140">
        <v>795</v>
      </c>
      <c r="K45" s="114">
        <v>-29</v>
      </c>
      <c r="L45" s="116">
        <v>-3.6477987421383649</v>
      </c>
    </row>
    <row r="46" spans="1:12" s="110" customFormat="1" ht="15" customHeight="1" x14ac:dyDescent="0.2">
      <c r="A46" s="123"/>
      <c r="B46" s="124"/>
      <c r="C46" s="260" t="s">
        <v>107</v>
      </c>
      <c r="D46" s="261"/>
      <c r="E46" s="125">
        <v>64.020666979802726</v>
      </c>
      <c r="F46" s="143">
        <v>1363</v>
      </c>
      <c r="G46" s="144">
        <v>1456</v>
      </c>
      <c r="H46" s="144">
        <v>1460</v>
      </c>
      <c r="I46" s="144">
        <v>1473</v>
      </c>
      <c r="J46" s="145">
        <v>1495</v>
      </c>
      <c r="K46" s="144">
        <v>-132</v>
      </c>
      <c r="L46" s="146">
        <v>-8.8294314381270897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16031</v>
      </c>
      <c r="E11" s="114">
        <v>16691</v>
      </c>
      <c r="F11" s="114">
        <v>16795</v>
      </c>
      <c r="G11" s="114">
        <v>16951</v>
      </c>
      <c r="H11" s="140">
        <v>16672</v>
      </c>
      <c r="I11" s="115">
        <v>-641</v>
      </c>
      <c r="J11" s="116">
        <v>-3.8447696737044148</v>
      </c>
    </row>
    <row r="12" spans="1:15" s="110" customFormat="1" ht="24.95" customHeight="1" x14ac:dyDescent="0.2">
      <c r="A12" s="193" t="s">
        <v>132</v>
      </c>
      <c r="B12" s="194" t="s">
        <v>133</v>
      </c>
      <c r="C12" s="113">
        <v>2.1520803443328549</v>
      </c>
      <c r="D12" s="115">
        <v>345</v>
      </c>
      <c r="E12" s="114">
        <v>341</v>
      </c>
      <c r="F12" s="114">
        <v>355</v>
      </c>
      <c r="G12" s="114">
        <v>348</v>
      </c>
      <c r="H12" s="140">
        <v>324</v>
      </c>
      <c r="I12" s="115">
        <v>21</v>
      </c>
      <c r="J12" s="116">
        <v>6.4814814814814818</v>
      </c>
    </row>
    <row r="13" spans="1:15" s="110" customFormat="1" ht="24.95" customHeight="1" x14ac:dyDescent="0.2">
      <c r="A13" s="193" t="s">
        <v>134</v>
      </c>
      <c r="B13" s="199" t="s">
        <v>214</v>
      </c>
      <c r="C13" s="113">
        <v>0.92321127814858717</v>
      </c>
      <c r="D13" s="115">
        <v>148</v>
      </c>
      <c r="E13" s="114">
        <v>155</v>
      </c>
      <c r="F13" s="114">
        <v>151</v>
      </c>
      <c r="G13" s="114">
        <v>145</v>
      </c>
      <c r="H13" s="140">
        <v>145</v>
      </c>
      <c r="I13" s="115">
        <v>3</v>
      </c>
      <c r="J13" s="116">
        <v>2.0689655172413794</v>
      </c>
    </row>
    <row r="14" spans="1:15" s="287" customFormat="1" ht="24.95" customHeight="1" x14ac:dyDescent="0.2">
      <c r="A14" s="193" t="s">
        <v>215</v>
      </c>
      <c r="B14" s="199" t="s">
        <v>137</v>
      </c>
      <c r="C14" s="113">
        <v>10.092944919219013</v>
      </c>
      <c r="D14" s="115">
        <v>1618</v>
      </c>
      <c r="E14" s="114">
        <v>1709</v>
      </c>
      <c r="F14" s="114">
        <v>1773</v>
      </c>
      <c r="G14" s="114">
        <v>1788</v>
      </c>
      <c r="H14" s="140">
        <v>1786</v>
      </c>
      <c r="I14" s="115">
        <v>-168</v>
      </c>
      <c r="J14" s="116">
        <v>-9.4064949608062705</v>
      </c>
      <c r="K14" s="110"/>
      <c r="L14" s="110"/>
      <c r="M14" s="110"/>
      <c r="N14" s="110"/>
      <c r="O14" s="110"/>
    </row>
    <row r="15" spans="1:15" s="110" customFormat="1" ht="24.95" customHeight="1" x14ac:dyDescent="0.2">
      <c r="A15" s="193" t="s">
        <v>216</v>
      </c>
      <c r="B15" s="199" t="s">
        <v>217</v>
      </c>
      <c r="C15" s="113">
        <v>3.5368972615557359</v>
      </c>
      <c r="D15" s="115">
        <v>567</v>
      </c>
      <c r="E15" s="114">
        <v>602</v>
      </c>
      <c r="F15" s="114">
        <v>632</v>
      </c>
      <c r="G15" s="114">
        <v>621</v>
      </c>
      <c r="H15" s="140">
        <v>617</v>
      </c>
      <c r="I15" s="115">
        <v>-50</v>
      </c>
      <c r="J15" s="116">
        <v>-8.1037277147487838</v>
      </c>
    </row>
    <row r="16" spans="1:15" s="287" customFormat="1" ht="24.95" customHeight="1" x14ac:dyDescent="0.2">
      <c r="A16" s="193" t="s">
        <v>218</v>
      </c>
      <c r="B16" s="199" t="s">
        <v>141</v>
      </c>
      <c r="C16" s="113">
        <v>4.7033871873245587</v>
      </c>
      <c r="D16" s="115">
        <v>754</v>
      </c>
      <c r="E16" s="114">
        <v>793</v>
      </c>
      <c r="F16" s="114">
        <v>820</v>
      </c>
      <c r="G16" s="114">
        <v>836</v>
      </c>
      <c r="H16" s="140">
        <v>832</v>
      </c>
      <c r="I16" s="115">
        <v>-78</v>
      </c>
      <c r="J16" s="116">
        <v>-9.375</v>
      </c>
      <c r="K16" s="110"/>
      <c r="L16" s="110"/>
      <c r="M16" s="110"/>
      <c r="N16" s="110"/>
      <c r="O16" s="110"/>
    </row>
    <row r="17" spans="1:15" s="110" customFormat="1" ht="24.95" customHeight="1" x14ac:dyDescent="0.2">
      <c r="A17" s="193" t="s">
        <v>142</v>
      </c>
      <c r="B17" s="199" t="s">
        <v>220</v>
      </c>
      <c r="C17" s="113">
        <v>1.8526604703387188</v>
      </c>
      <c r="D17" s="115">
        <v>297</v>
      </c>
      <c r="E17" s="114">
        <v>314</v>
      </c>
      <c r="F17" s="114">
        <v>321</v>
      </c>
      <c r="G17" s="114">
        <v>331</v>
      </c>
      <c r="H17" s="140">
        <v>337</v>
      </c>
      <c r="I17" s="115">
        <v>-40</v>
      </c>
      <c r="J17" s="116">
        <v>-11.869436201780415</v>
      </c>
    </row>
    <row r="18" spans="1:15" s="287" customFormat="1" ht="24.95" customHeight="1" x14ac:dyDescent="0.2">
      <c r="A18" s="201" t="s">
        <v>144</v>
      </c>
      <c r="B18" s="202" t="s">
        <v>145</v>
      </c>
      <c r="C18" s="113">
        <v>6.5622855717048223</v>
      </c>
      <c r="D18" s="115">
        <v>1052</v>
      </c>
      <c r="E18" s="114">
        <v>1103</v>
      </c>
      <c r="F18" s="114">
        <v>1083</v>
      </c>
      <c r="G18" s="114">
        <v>1069</v>
      </c>
      <c r="H18" s="140">
        <v>1036</v>
      </c>
      <c r="I18" s="115">
        <v>16</v>
      </c>
      <c r="J18" s="116">
        <v>1.5444015444015444</v>
      </c>
      <c r="K18" s="110"/>
      <c r="L18" s="110"/>
      <c r="M18" s="110"/>
      <c r="N18" s="110"/>
      <c r="O18" s="110"/>
    </row>
    <row r="19" spans="1:15" s="110" customFormat="1" ht="24.95" customHeight="1" x14ac:dyDescent="0.2">
      <c r="A19" s="193" t="s">
        <v>146</v>
      </c>
      <c r="B19" s="199" t="s">
        <v>147</v>
      </c>
      <c r="C19" s="113">
        <v>18.489177219137922</v>
      </c>
      <c r="D19" s="115">
        <v>2964</v>
      </c>
      <c r="E19" s="114">
        <v>3043</v>
      </c>
      <c r="F19" s="114">
        <v>2972</v>
      </c>
      <c r="G19" s="114">
        <v>3082</v>
      </c>
      <c r="H19" s="140">
        <v>3034</v>
      </c>
      <c r="I19" s="115">
        <v>-70</v>
      </c>
      <c r="J19" s="116">
        <v>-2.3071852340145025</v>
      </c>
    </row>
    <row r="20" spans="1:15" s="287" customFormat="1" ht="24.95" customHeight="1" x14ac:dyDescent="0.2">
      <c r="A20" s="193" t="s">
        <v>148</v>
      </c>
      <c r="B20" s="199" t="s">
        <v>149</v>
      </c>
      <c r="C20" s="113">
        <v>4.0234545567962074</v>
      </c>
      <c r="D20" s="115">
        <v>645</v>
      </c>
      <c r="E20" s="114">
        <v>662</v>
      </c>
      <c r="F20" s="114">
        <v>673</v>
      </c>
      <c r="G20" s="114">
        <v>678</v>
      </c>
      <c r="H20" s="140">
        <v>659</v>
      </c>
      <c r="I20" s="115">
        <v>-14</v>
      </c>
      <c r="J20" s="116">
        <v>-2.1244309559939301</v>
      </c>
      <c r="K20" s="110"/>
      <c r="L20" s="110"/>
      <c r="M20" s="110"/>
      <c r="N20" s="110"/>
      <c r="O20" s="110"/>
    </row>
    <row r="21" spans="1:15" s="110" customFormat="1" ht="24.95" customHeight="1" x14ac:dyDescent="0.2">
      <c r="A21" s="201" t="s">
        <v>150</v>
      </c>
      <c r="B21" s="202" t="s">
        <v>151</v>
      </c>
      <c r="C21" s="113">
        <v>12.438400598839747</v>
      </c>
      <c r="D21" s="115">
        <v>1994</v>
      </c>
      <c r="E21" s="114">
        <v>2194</v>
      </c>
      <c r="F21" s="114">
        <v>2168</v>
      </c>
      <c r="G21" s="114">
        <v>2255</v>
      </c>
      <c r="H21" s="140">
        <v>2124</v>
      </c>
      <c r="I21" s="115">
        <v>-130</v>
      </c>
      <c r="J21" s="116">
        <v>-6.1205273069679853</v>
      </c>
    </row>
    <row r="22" spans="1:15" s="110" customFormat="1" ht="24.95" customHeight="1" x14ac:dyDescent="0.2">
      <c r="A22" s="201" t="s">
        <v>152</v>
      </c>
      <c r="B22" s="199" t="s">
        <v>153</v>
      </c>
      <c r="C22" s="113">
        <v>0.57388809182209466</v>
      </c>
      <c r="D22" s="115">
        <v>92</v>
      </c>
      <c r="E22" s="114">
        <v>93</v>
      </c>
      <c r="F22" s="114">
        <v>89</v>
      </c>
      <c r="G22" s="114">
        <v>90</v>
      </c>
      <c r="H22" s="140">
        <v>96</v>
      </c>
      <c r="I22" s="115">
        <v>-4</v>
      </c>
      <c r="J22" s="116">
        <v>-4.166666666666667</v>
      </c>
    </row>
    <row r="23" spans="1:15" s="110" customFormat="1" ht="24.95" customHeight="1" x14ac:dyDescent="0.2">
      <c r="A23" s="193" t="s">
        <v>154</v>
      </c>
      <c r="B23" s="199" t="s">
        <v>155</v>
      </c>
      <c r="C23" s="113">
        <v>0.77973925519306342</v>
      </c>
      <c r="D23" s="115">
        <v>125</v>
      </c>
      <c r="E23" s="114">
        <v>134</v>
      </c>
      <c r="F23" s="114">
        <v>135</v>
      </c>
      <c r="G23" s="114">
        <v>129</v>
      </c>
      <c r="H23" s="140">
        <v>131</v>
      </c>
      <c r="I23" s="115">
        <v>-6</v>
      </c>
      <c r="J23" s="116">
        <v>-4.5801526717557248</v>
      </c>
    </row>
    <row r="24" spans="1:15" s="110" customFormat="1" ht="24.95" customHeight="1" x14ac:dyDescent="0.2">
      <c r="A24" s="193" t="s">
        <v>156</v>
      </c>
      <c r="B24" s="199" t="s">
        <v>221</v>
      </c>
      <c r="C24" s="113">
        <v>8.2901877612126498</v>
      </c>
      <c r="D24" s="115">
        <v>1329</v>
      </c>
      <c r="E24" s="114">
        <v>1337</v>
      </c>
      <c r="F24" s="114">
        <v>1350</v>
      </c>
      <c r="G24" s="114">
        <v>1329</v>
      </c>
      <c r="H24" s="140">
        <v>1307</v>
      </c>
      <c r="I24" s="115">
        <v>22</v>
      </c>
      <c r="J24" s="116">
        <v>1.6832440703902065</v>
      </c>
    </row>
    <row r="25" spans="1:15" s="110" customFormat="1" ht="24.95" customHeight="1" x14ac:dyDescent="0.2">
      <c r="A25" s="193" t="s">
        <v>222</v>
      </c>
      <c r="B25" s="204" t="s">
        <v>159</v>
      </c>
      <c r="C25" s="113">
        <v>8.8204104547439339</v>
      </c>
      <c r="D25" s="115">
        <v>1414</v>
      </c>
      <c r="E25" s="114">
        <v>1426</v>
      </c>
      <c r="F25" s="114">
        <v>1518</v>
      </c>
      <c r="G25" s="114">
        <v>1482</v>
      </c>
      <c r="H25" s="140">
        <v>1500</v>
      </c>
      <c r="I25" s="115">
        <v>-86</v>
      </c>
      <c r="J25" s="116">
        <v>-5.7333333333333334</v>
      </c>
    </row>
    <row r="26" spans="1:15" s="110" customFormat="1" ht="24.95" customHeight="1" x14ac:dyDescent="0.2">
      <c r="A26" s="201">
        <v>782.78300000000002</v>
      </c>
      <c r="B26" s="203" t="s">
        <v>160</v>
      </c>
      <c r="C26" s="113">
        <v>0.18089950720479073</v>
      </c>
      <c r="D26" s="115">
        <v>29</v>
      </c>
      <c r="E26" s="114">
        <v>40</v>
      </c>
      <c r="F26" s="114">
        <v>42</v>
      </c>
      <c r="G26" s="114">
        <v>44</v>
      </c>
      <c r="H26" s="140">
        <v>64</v>
      </c>
      <c r="I26" s="115">
        <v>-35</v>
      </c>
      <c r="J26" s="116">
        <v>-54.6875</v>
      </c>
    </row>
    <row r="27" spans="1:15" s="110" customFormat="1" ht="24.95" customHeight="1" x14ac:dyDescent="0.2">
      <c r="A27" s="193" t="s">
        <v>161</v>
      </c>
      <c r="B27" s="199" t="s">
        <v>162</v>
      </c>
      <c r="C27" s="113">
        <v>5.3271785914790097</v>
      </c>
      <c r="D27" s="115">
        <v>854</v>
      </c>
      <c r="E27" s="114">
        <v>878</v>
      </c>
      <c r="F27" s="114">
        <v>877</v>
      </c>
      <c r="G27" s="114">
        <v>865</v>
      </c>
      <c r="H27" s="140">
        <v>819</v>
      </c>
      <c r="I27" s="115">
        <v>35</v>
      </c>
      <c r="J27" s="116">
        <v>4.2735042735042734</v>
      </c>
    </row>
    <row r="28" spans="1:15" s="110" customFormat="1" ht="24.95" customHeight="1" x14ac:dyDescent="0.2">
      <c r="A28" s="193" t="s">
        <v>163</v>
      </c>
      <c r="B28" s="199" t="s">
        <v>164</v>
      </c>
      <c r="C28" s="113">
        <v>1.3910548312644251</v>
      </c>
      <c r="D28" s="115">
        <v>223</v>
      </c>
      <c r="E28" s="114">
        <v>224</v>
      </c>
      <c r="F28" s="114">
        <v>227</v>
      </c>
      <c r="G28" s="114">
        <v>234</v>
      </c>
      <c r="H28" s="140">
        <v>257</v>
      </c>
      <c r="I28" s="115">
        <v>-34</v>
      </c>
      <c r="J28" s="116">
        <v>-13.229571984435797</v>
      </c>
    </row>
    <row r="29" spans="1:15" s="110" customFormat="1" ht="24.95" customHeight="1" x14ac:dyDescent="0.2">
      <c r="A29" s="193">
        <v>86</v>
      </c>
      <c r="B29" s="199" t="s">
        <v>165</v>
      </c>
      <c r="C29" s="113">
        <v>5.3646060757282763</v>
      </c>
      <c r="D29" s="115">
        <v>860</v>
      </c>
      <c r="E29" s="114">
        <v>887</v>
      </c>
      <c r="F29" s="114">
        <v>922</v>
      </c>
      <c r="G29" s="114">
        <v>933</v>
      </c>
      <c r="H29" s="140">
        <v>903</v>
      </c>
      <c r="I29" s="115">
        <v>-43</v>
      </c>
      <c r="J29" s="116">
        <v>-4.7619047619047619</v>
      </c>
    </row>
    <row r="30" spans="1:15" s="110" customFormat="1" ht="24.95" customHeight="1" x14ac:dyDescent="0.2">
      <c r="A30" s="193">
        <v>87.88</v>
      </c>
      <c r="B30" s="204" t="s">
        <v>166</v>
      </c>
      <c r="C30" s="113">
        <v>3.8799825338406837</v>
      </c>
      <c r="D30" s="115">
        <v>622</v>
      </c>
      <c r="E30" s="114">
        <v>637</v>
      </c>
      <c r="F30" s="114">
        <v>627</v>
      </c>
      <c r="G30" s="114">
        <v>636</v>
      </c>
      <c r="H30" s="140">
        <v>642</v>
      </c>
      <c r="I30" s="115">
        <v>-20</v>
      </c>
      <c r="J30" s="116">
        <v>-3.1152647975077881</v>
      </c>
    </row>
    <row r="31" spans="1:15" s="110" customFormat="1" ht="24.95" customHeight="1" x14ac:dyDescent="0.2">
      <c r="A31" s="193" t="s">
        <v>167</v>
      </c>
      <c r="B31" s="199" t="s">
        <v>168</v>
      </c>
      <c r="C31" s="113">
        <v>10.710498409331919</v>
      </c>
      <c r="D31" s="115">
        <v>1717</v>
      </c>
      <c r="E31" s="114">
        <v>1828</v>
      </c>
      <c r="F31" s="114">
        <v>1833</v>
      </c>
      <c r="G31" s="114">
        <v>1844</v>
      </c>
      <c r="H31" s="140">
        <v>1845</v>
      </c>
      <c r="I31" s="115">
        <v>-128</v>
      </c>
      <c r="J31" s="116">
        <v>-6.9376693766937674</v>
      </c>
    </row>
    <row r="32" spans="1:15" s="110" customFormat="1" ht="24.95" customHeight="1" x14ac:dyDescent="0.2">
      <c r="A32" s="193"/>
      <c r="B32" s="204" t="s">
        <v>169</v>
      </c>
      <c r="C32" s="113" t="s">
        <v>513</v>
      </c>
      <c r="D32" s="115" t="s">
        <v>513</v>
      </c>
      <c r="E32" s="114" t="s">
        <v>513</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2.1520803443328549</v>
      </c>
      <c r="D34" s="115">
        <v>345</v>
      </c>
      <c r="E34" s="114">
        <v>341</v>
      </c>
      <c r="F34" s="114">
        <v>355</v>
      </c>
      <c r="G34" s="114">
        <v>348</v>
      </c>
      <c r="H34" s="140">
        <v>324</v>
      </c>
      <c r="I34" s="115">
        <v>21</v>
      </c>
      <c r="J34" s="116">
        <v>6.4814814814814818</v>
      </c>
    </row>
    <row r="35" spans="1:10" s="110" customFormat="1" ht="24.95" customHeight="1" x14ac:dyDescent="0.2">
      <c r="A35" s="292" t="s">
        <v>171</v>
      </c>
      <c r="B35" s="293" t="s">
        <v>172</v>
      </c>
      <c r="C35" s="113">
        <v>17.578441769072423</v>
      </c>
      <c r="D35" s="115">
        <v>2818</v>
      </c>
      <c r="E35" s="114">
        <v>2967</v>
      </c>
      <c r="F35" s="114">
        <v>3007</v>
      </c>
      <c r="G35" s="114">
        <v>3002</v>
      </c>
      <c r="H35" s="140">
        <v>2967</v>
      </c>
      <c r="I35" s="115">
        <v>-149</v>
      </c>
      <c r="J35" s="116">
        <v>-5.0219076508257503</v>
      </c>
    </row>
    <row r="36" spans="1:10" s="110" customFormat="1" ht="24.95" customHeight="1" x14ac:dyDescent="0.2">
      <c r="A36" s="294" t="s">
        <v>173</v>
      </c>
      <c r="B36" s="295" t="s">
        <v>174</v>
      </c>
      <c r="C36" s="125">
        <v>80.269477886594728</v>
      </c>
      <c r="D36" s="143">
        <v>12868</v>
      </c>
      <c r="E36" s="144">
        <v>13383</v>
      </c>
      <c r="F36" s="144">
        <v>13433</v>
      </c>
      <c r="G36" s="144">
        <v>13601</v>
      </c>
      <c r="H36" s="145">
        <v>13381</v>
      </c>
      <c r="I36" s="143">
        <v>-513</v>
      </c>
      <c r="J36" s="146">
        <v>-3.8337941857858158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16031</v>
      </c>
      <c r="F11" s="264">
        <v>16691</v>
      </c>
      <c r="G11" s="264">
        <v>16795</v>
      </c>
      <c r="H11" s="264">
        <v>16951</v>
      </c>
      <c r="I11" s="265">
        <v>16672</v>
      </c>
      <c r="J11" s="263">
        <v>-641</v>
      </c>
      <c r="K11" s="266">
        <v>-3.8447696737044148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42.149585178716237</v>
      </c>
      <c r="E13" s="115">
        <v>6757</v>
      </c>
      <c r="F13" s="114">
        <v>7106</v>
      </c>
      <c r="G13" s="114">
        <v>7178</v>
      </c>
      <c r="H13" s="114">
        <v>7236</v>
      </c>
      <c r="I13" s="140">
        <v>7070</v>
      </c>
      <c r="J13" s="115">
        <v>-313</v>
      </c>
      <c r="K13" s="116">
        <v>-4.427157001414427</v>
      </c>
    </row>
    <row r="14" spans="1:15" ht="15.95" customHeight="1" x14ac:dyDescent="0.2">
      <c r="A14" s="306" t="s">
        <v>230</v>
      </c>
      <c r="B14" s="307"/>
      <c r="C14" s="308"/>
      <c r="D14" s="113">
        <v>47.021396045162497</v>
      </c>
      <c r="E14" s="115">
        <v>7538</v>
      </c>
      <c r="F14" s="114">
        <v>7783</v>
      </c>
      <c r="G14" s="114">
        <v>7817</v>
      </c>
      <c r="H14" s="114">
        <v>7892</v>
      </c>
      <c r="I14" s="140">
        <v>7774</v>
      </c>
      <c r="J14" s="115">
        <v>-236</v>
      </c>
      <c r="K14" s="116">
        <v>-3.035760226395678</v>
      </c>
    </row>
    <row r="15" spans="1:15" ht="15.95" customHeight="1" x14ac:dyDescent="0.2">
      <c r="A15" s="306" t="s">
        <v>231</v>
      </c>
      <c r="B15" s="307"/>
      <c r="C15" s="308"/>
      <c r="D15" s="113">
        <v>4.7283388434907367</v>
      </c>
      <c r="E15" s="115">
        <v>758</v>
      </c>
      <c r="F15" s="114">
        <v>778</v>
      </c>
      <c r="G15" s="114">
        <v>787</v>
      </c>
      <c r="H15" s="114">
        <v>784</v>
      </c>
      <c r="I15" s="140">
        <v>793</v>
      </c>
      <c r="J15" s="115">
        <v>-35</v>
      </c>
      <c r="K15" s="116">
        <v>-4.4136191677175285</v>
      </c>
    </row>
    <row r="16" spans="1:15" ht="15.95" customHeight="1" x14ac:dyDescent="0.2">
      <c r="A16" s="306" t="s">
        <v>232</v>
      </c>
      <c r="B16" s="307"/>
      <c r="C16" s="308"/>
      <c r="D16" s="113">
        <v>2.2518869689975674</v>
      </c>
      <c r="E16" s="115">
        <v>361</v>
      </c>
      <c r="F16" s="114">
        <v>374</v>
      </c>
      <c r="G16" s="114">
        <v>367</v>
      </c>
      <c r="H16" s="114">
        <v>372</v>
      </c>
      <c r="I16" s="140">
        <v>411</v>
      </c>
      <c r="J16" s="115">
        <v>-50</v>
      </c>
      <c r="K16" s="116">
        <v>-12.165450121654501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2.0522737196681429</v>
      </c>
      <c r="E18" s="115">
        <v>329</v>
      </c>
      <c r="F18" s="114">
        <v>340</v>
      </c>
      <c r="G18" s="114">
        <v>348</v>
      </c>
      <c r="H18" s="114">
        <v>340</v>
      </c>
      <c r="I18" s="140">
        <v>323</v>
      </c>
      <c r="J18" s="115">
        <v>6</v>
      </c>
      <c r="K18" s="116">
        <v>1.8575851393188854</v>
      </c>
    </row>
    <row r="19" spans="1:11" ht="14.1" customHeight="1" x14ac:dyDescent="0.2">
      <c r="A19" s="306" t="s">
        <v>235</v>
      </c>
      <c r="B19" s="307" t="s">
        <v>236</v>
      </c>
      <c r="C19" s="308"/>
      <c r="D19" s="113">
        <v>1.2662965504335351</v>
      </c>
      <c r="E19" s="115">
        <v>203</v>
      </c>
      <c r="F19" s="114">
        <v>215</v>
      </c>
      <c r="G19" s="114">
        <v>221</v>
      </c>
      <c r="H19" s="114">
        <v>220</v>
      </c>
      <c r="I19" s="140">
        <v>207</v>
      </c>
      <c r="J19" s="115">
        <v>-4</v>
      </c>
      <c r="K19" s="116">
        <v>-1.932367149758454</v>
      </c>
    </row>
    <row r="20" spans="1:11" ht="14.1" customHeight="1" x14ac:dyDescent="0.2">
      <c r="A20" s="306">
        <v>12</v>
      </c>
      <c r="B20" s="307" t="s">
        <v>237</v>
      </c>
      <c r="C20" s="308"/>
      <c r="D20" s="113">
        <v>1.1727278398103673</v>
      </c>
      <c r="E20" s="115">
        <v>188</v>
      </c>
      <c r="F20" s="114">
        <v>190</v>
      </c>
      <c r="G20" s="114">
        <v>205</v>
      </c>
      <c r="H20" s="114">
        <v>198</v>
      </c>
      <c r="I20" s="140">
        <v>187</v>
      </c>
      <c r="J20" s="115">
        <v>1</v>
      </c>
      <c r="K20" s="116">
        <v>0.53475935828877008</v>
      </c>
    </row>
    <row r="21" spans="1:11" ht="14.1" customHeight="1" x14ac:dyDescent="0.2">
      <c r="A21" s="306">
        <v>21</v>
      </c>
      <c r="B21" s="307" t="s">
        <v>238</v>
      </c>
      <c r="C21" s="308"/>
      <c r="D21" s="113">
        <v>0.10604453870625663</v>
      </c>
      <c r="E21" s="115">
        <v>17</v>
      </c>
      <c r="F21" s="114">
        <v>15</v>
      </c>
      <c r="G21" s="114">
        <v>21</v>
      </c>
      <c r="H21" s="114">
        <v>24</v>
      </c>
      <c r="I21" s="140">
        <v>24</v>
      </c>
      <c r="J21" s="115">
        <v>-7</v>
      </c>
      <c r="K21" s="116">
        <v>-29.166666666666668</v>
      </c>
    </row>
    <row r="22" spans="1:11" ht="14.1" customHeight="1" x14ac:dyDescent="0.2">
      <c r="A22" s="306">
        <v>22</v>
      </c>
      <c r="B22" s="307" t="s">
        <v>239</v>
      </c>
      <c r="C22" s="308"/>
      <c r="D22" s="113">
        <v>1.2288690661842681</v>
      </c>
      <c r="E22" s="115">
        <v>197</v>
      </c>
      <c r="F22" s="114">
        <v>197</v>
      </c>
      <c r="G22" s="114">
        <v>196</v>
      </c>
      <c r="H22" s="114">
        <v>204</v>
      </c>
      <c r="I22" s="140">
        <v>211</v>
      </c>
      <c r="J22" s="115">
        <v>-14</v>
      </c>
      <c r="K22" s="116">
        <v>-6.6350710900473935</v>
      </c>
    </row>
    <row r="23" spans="1:11" ht="14.1" customHeight="1" x14ac:dyDescent="0.2">
      <c r="A23" s="306">
        <v>23</v>
      </c>
      <c r="B23" s="307" t="s">
        <v>240</v>
      </c>
      <c r="C23" s="308"/>
      <c r="D23" s="113">
        <v>0.46784355311583808</v>
      </c>
      <c r="E23" s="115">
        <v>75</v>
      </c>
      <c r="F23" s="114">
        <v>78</v>
      </c>
      <c r="G23" s="114">
        <v>81</v>
      </c>
      <c r="H23" s="114">
        <v>76</v>
      </c>
      <c r="I23" s="140">
        <v>73</v>
      </c>
      <c r="J23" s="115">
        <v>2</v>
      </c>
      <c r="K23" s="116">
        <v>2.7397260273972601</v>
      </c>
    </row>
    <row r="24" spans="1:11" ht="14.1" customHeight="1" x14ac:dyDescent="0.2">
      <c r="A24" s="306">
        <v>24</v>
      </c>
      <c r="B24" s="307" t="s">
        <v>241</v>
      </c>
      <c r="C24" s="308"/>
      <c r="D24" s="113">
        <v>1.4721477138045038</v>
      </c>
      <c r="E24" s="115">
        <v>236</v>
      </c>
      <c r="F24" s="114">
        <v>252</v>
      </c>
      <c r="G24" s="114">
        <v>265</v>
      </c>
      <c r="H24" s="114">
        <v>278</v>
      </c>
      <c r="I24" s="140">
        <v>270</v>
      </c>
      <c r="J24" s="115">
        <v>-34</v>
      </c>
      <c r="K24" s="116">
        <v>-12.592592592592593</v>
      </c>
    </row>
    <row r="25" spans="1:11" ht="14.1" customHeight="1" x14ac:dyDescent="0.2">
      <c r="A25" s="306">
        <v>25</v>
      </c>
      <c r="B25" s="307" t="s">
        <v>242</v>
      </c>
      <c r="C25" s="308"/>
      <c r="D25" s="113">
        <v>1.5470026823030378</v>
      </c>
      <c r="E25" s="115">
        <v>248</v>
      </c>
      <c r="F25" s="114">
        <v>281</v>
      </c>
      <c r="G25" s="114">
        <v>262</v>
      </c>
      <c r="H25" s="114">
        <v>266</v>
      </c>
      <c r="I25" s="140">
        <v>262</v>
      </c>
      <c r="J25" s="115">
        <v>-14</v>
      </c>
      <c r="K25" s="116">
        <v>-5.343511450381679</v>
      </c>
    </row>
    <row r="26" spans="1:11" ht="14.1" customHeight="1" x14ac:dyDescent="0.2">
      <c r="A26" s="306">
        <v>26</v>
      </c>
      <c r="B26" s="307" t="s">
        <v>243</v>
      </c>
      <c r="C26" s="308"/>
      <c r="D26" s="113">
        <v>1.0417316449379328</v>
      </c>
      <c r="E26" s="115">
        <v>167</v>
      </c>
      <c r="F26" s="114">
        <v>171</v>
      </c>
      <c r="G26" s="114">
        <v>178</v>
      </c>
      <c r="H26" s="114">
        <v>176</v>
      </c>
      <c r="I26" s="140">
        <v>157</v>
      </c>
      <c r="J26" s="115">
        <v>10</v>
      </c>
      <c r="K26" s="116">
        <v>6.369426751592357</v>
      </c>
    </row>
    <row r="27" spans="1:11" ht="14.1" customHeight="1" x14ac:dyDescent="0.2">
      <c r="A27" s="306">
        <v>27</v>
      </c>
      <c r="B27" s="307" t="s">
        <v>244</v>
      </c>
      <c r="C27" s="308"/>
      <c r="D27" s="113">
        <v>0.36803692845112596</v>
      </c>
      <c r="E27" s="115">
        <v>59</v>
      </c>
      <c r="F27" s="114">
        <v>55</v>
      </c>
      <c r="G27" s="114">
        <v>59</v>
      </c>
      <c r="H27" s="114">
        <v>57</v>
      </c>
      <c r="I27" s="140">
        <v>65</v>
      </c>
      <c r="J27" s="115">
        <v>-6</v>
      </c>
      <c r="K27" s="116">
        <v>-9.2307692307692299</v>
      </c>
    </row>
    <row r="28" spans="1:11" ht="14.1" customHeight="1" x14ac:dyDescent="0.2">
      <c r="A28" s="306">
        <v>28</v>
      </c>
      <c r="B28" s="307" t="s">
        <v>245</v>
      </c>
      <c r="C28" s="308"/>
      <c r="D28" s="113">
        <v>0.33684735824340339</v>
      </c>
      <c r="E28" s="115">
        <v>54</v>
      </c>
      <c r="F28" s="114">
        <v>57</v>
      </c>
      <c r="G28" s="114">
        <v>61</v>
      </c>
      <c r="H28" s="114">
        <v>59</v>
      </c>
      <c r="I28" s="140">
        <v>58</v>
      </c>
      <c r="J28" s="115">
        <v>-4</v>
      </c>
      <c r="K28" s="116">
        <v>-6.8965517241379306</v>
      </c>
    </row>
    <row r="29" spans="1:11" ht="14.1" customHeight="1" x14ac:dyDescent="0.2">
      <c r="A29" s="306">
        <v>29</v>
      </c>
      <c r="B29" s="307" t="s">
        <v>246</v>
      </c>
      <c r="C29" s="308"/>
      <c r="D29" s="113">
        <v>4.0484062129623855</v>
      </c>
      <c r="E29" s="115">
        <v>649</v>
      </c>
      <c r="F29" s="114">
        <v>709</v>
      </c>
      <c r="G29" s="114">
        <v>724</v>
      </c>
      <c r="H29" s="114">
        <v>729</v>
      </c>
      <c r="I29" s="140">
        <v>707</v>
      </c>
      <c r="J29" s="115">
        <v>-58</v>
      </c>
      <c r="K29" s="116">
        <v>-8.2036775106082036</v>
      </c>
    </row>
    <row r="30" spans="1:11" ht="14.1" customHeight="1" x14ac:dyDescent="0.2">
      <c r="A30" s="306" t="s">
        <v>247</v>
      </c>
      <c r="B30" s="307" t="s">
        <v>248</v>
      </c>
      <c r="C30" s="308"/>
      <c r="D30" s="113">
        <v>0.81716673944233054</v>
      </c>
      <c r="E30" s="115">
        <v>131</v>
      </c>
      <c r="F30" s="114">
        <v>133</v>
      </c>
      <c r="G30" s="114">
        <v>139</v>
      </c>
      <c r="H30" s="114">
        <v>133</v>
      </c>
      <c r="I30" s="140">
        <v>146</v>
      </c>
      <c r="J30" s="115">
        <v>-15</v>
      </c>
      <c r="K30" s="116">
        <v>-10.273972602739725</v>
      </c>
    </row>
    <row r="31" spans="1:11" ht="14.1" customHeight="1" x14ac:dyDescent="0.2">
      <c r="A31" s="306" t="s">
        <v>249</v>
      </c>
      <c r="B31" s="307" t="s">
        <v>250</v>
      </c>
      <c r="C31" s="308"/>
      <c r="D31" s="113">
        <v>3.2000499033123324</v>
      </c>
      <c r="E31" s="115">
        <v>513</v>
      </c>
      <c r="F31" s="114">
        <v>570</v>
      </c>
      <c r="G31" s="114">
        <v>578</v>
      </c>
      <c r="H31" s="114">
        <v>590</v>
      </c>
      <c r="I31" s="140">
        <v>554</v>
      </c>
      <c r="J31" s="115">
        <v>-41</v>
      </c>
      <c r="K31" s="116">
        <v>-7.4007220216606502</v>
      </c>
    </row>
    <row r="32" spans="1:11" ht="14.1" customHeight="1" x14ac:dyDescent="0.2">
      <c r="A32" s="306">
        <v>31</v>
      </c>
      <c r="B32" s="307" t="s">
        <v>251</v>
      </c>
      <c r="C32" s="308"/>
      <c r="D32" s="113">
        <v>0.1746615931632462</v>
      </c>
      <c r="E32" s="115">
        <v>28</v>
      </c>
      <c r="F32" s="114">
        <v>31</v>
      </c>
      <c r="G32" s="114">
        <v>33</v>
      </c>
      <c r="H32" s="114">
        <v>31</v>
      </c>
      <c r="I32" s="140">
        <v>32</v>
      </c>
      <c r="J32" s="115">
        <v>-4</v>
      </c>
      <c r="K32" s="116">
        <v>-12.5</v>
      </c>
    </row>
    <row r="33" spans="1:11" ht="14.1" customHeight="1" x14ac:dyDescent="0.2">
      <c r="A33" s="306">
        <v>32</v>
      </c>
      <c r="B33" s="307" t="s">
        <v>252</v>
      </c>
      <c r="C33" s="308"/>
      <c r="D33" s="113">
        <v>1.5781922525107603</v>
      </c>
      <c r="E33" s="115">
        <v>253</v>
      </c>
      <c r="F33" s="114">
        <v>298</v>
      </c>
      <c r="G33" s="114">
        <v>283</v>
      </c>
      <c r="H33" s="114">
        <v>262</v>
      </c>
      <c r="I33" s="140">
        <v>241</v>
      </c>
      <c r="J33" s="115">
        <v>12</v>
      </c>
      <c r="K33" s="116">
        <v>4.9792531120331951</v>
      </c>
    </row>
    <row r="34" spans="1:11" ht="14.1" customHeight="1" x14ac:dyDescent="0.2">
      <c r="A34" s="306">
        <v>33</v>
      </c>
      <c r="B34" s="307" t="s">
        <v>253</v>
      </c>
      <c r="C34" s="308"/>
      <c r="D34" s="113">
        <v>0.79845299731769692</v>
      </c>
      <c r="E34" s="115">
        <v>128</v>
      </c>
      <c r="F34" s="114">
        <v>124</v>
      </c>
      <c r="G34" s="114">
        <v>127</v>
      </c>
      <c r="H34" s="114">
        <v>128</v>
      </c>
      <c r="I34" s="140">
        <v>128</v>
      </c>
      <c r="J34" s="115">
        <v>0</v>
      </c>
      <c r="K34" s="116">
        <v>0</v>
      </c>
    </row>
    <row r="35" spans="1:11" ht="14.1" customHeight="1" x14ac:dyDescent="0.2">
      <c r="A35" s="306">
        <v>34</v>
      </c>
      <c r="B35" s="307" t="s">
        <v>254</v>
      </c>
      <c r="C35" s="308"/>
      <c r="D35" s="113">
        <v>6.8804191878235921</v>
      </c>
      <c r="E35" s="115">
        <v>1103</v>
      </c>
      <c r="F35" s="114">
        <v>1103</v>
      </c>
      <c r="G35" s="114">
        <v>1119</v>
      </c>
      <c r="H35" s="114">
        <v>1137</v>
      </c>
      <c r="I35" s="140">
        <v>1109</v>
      </c>
      <c r="J35" s="115">
        <v>-6</v>
      </c>
      <c r="K35" s="116">
        <v>-0.54102795311091068</v>
      </c>
    </row>
    <row r="36" spans="1:11" ht="14.1" customHeight="1" x14ac:dyDescent="0.2">
      <c r="A36" s="306">
        <v>41</v>
      </c>
      <c r="B36" s="307" t="s">
        <v>255</v>
      </c>
      <c r="C36" s="308"/>
      <c r="D36" s="113">
        <v>0.14970993699706819</v>
      </c>
      <c r="E36" s="115">
        <v>24</v>
      </c>
      <c r="F36" s="114">
        <v>25</v>
      </c>
      <c r="G36" s="114">
        <v>25</v>
      </c>
      <c r="H36" s="114">
        <v>24</v>
      </c>
      <c r="I36" s="140">
        <v>25</v>
      </c>
      <c r="J36" s="115">
        <v>-1</v>
      </c>
      <c r="K36" s="116">
        <v>-4</v>
      </c>
    </row>
    <row r="37" spans="1:11" ht="14.1" customHeight="1" x14ac:dyDescent="0.2">
      <c r="A37" s="306">
        <v>42</v>
      </c>
      <c r="B37" s="307" t="s">
        <v>256</v>
      </c>
      <c r="C37" s="308"/>
      <c r="D37" s="113">
        <v>0</v>
      </c>
      <c r="E37" s="115">
        <v>0</v>
      </c>
      <c r="F37" s="114">
        <v>0</v>
      </c>
      <c r="G37" s="114" t="s">
        <v>513</v>
      </c>
      <c r="H37" s="114" t="s">
        <v>513</v>
      </c>
      <c r="I37" s="140" t="s">
        <v>513</v>
      </c>
      <c r="J37" s="115" t="s">
        <v>513</v>
      </c>
      <c r="K37" s="116" t="s">
        <v>513</v>
      </c>
    </row>
    <row r="38" spans="1:11" ht="14.1" customHeight="1" x14ac:dyDescent="0.2">
      <c r="A38" s="306">
        <v>43</v>
      </c>
      <c r="B38" s="307" t="s">
        <v>257</v>
      </c>
      <c r="C38" s="308"/>
      <c r="D38" s="113">
        <v>0.26823030378641383</v>
      </c>
      <c r="E38" s="115">
        <v>43</v>
      </c>
      <c r="F38" s="114">
        <v>46</v>
      </c>
      <c r="G38" s="114">
        <v>43</v>
      </c>
      <c r="H38" s="114">
        <v>39</v>
      </c>
      <c r="I38" s="140">
        <v>42</v>
      </c>
      <c r="J38" s="115">
        <v>1</v>
      </c>
      <c r="K38" s="116">
        <v>2.3809523809523809</v>
      </c>
    </row>
    <row r="39" spans="1:11" ht="14.1" customHeight="1" x14ac:dyDescent="0.2">
      <c r="A39" s="306">
        <v>51</v>
      </c>
      <c r="B39" s="307" t="s">
        <v>258</v>
      </c>
      <c r="C39" s="308"/>
      <c r="D39" s="113">
        <v>5.1400411702326743</v>
      </c>
      <c r="E39" s="115">
        <v>824</v>
      </c>
      <c r="F39" s="114">
        <v>840</v>
      </c>
      <c r="G39" s="114">
        <v>835</v>
      </c>
      <c r="H39" s="114">
        <v>843</v>
      </c>
      <c r="I39" s="140">
        <v>840</v>
      </c>
      <c r="J39" s="115">
        <v>-16</v>
      </c>
      <c r="K39" s="116">
        <v>-1.9047619047619047</v>
      </c>
    </row>
    <row r="40" spans="1:11" ht="14.1" customHeight="1" x14ac:dyDescent="0.2">
      <c r="A40" s="306" t="s">
        <v>259</v>
      </c>
      <c r="B40" s="307" t="s">
        <v>260</v>
      </c>
      <c r="C40" s="308"/>
      <c r="D40" s="113">
        <v>4.9154762647370722</v>
      </c>
      <c r="E40" s="115">
        <v>788</v>
      </c>
      <c r="F40" s="114">
        <v>803</v>
      </c>
      <c r="G40" s="114">
        <v>794</v>
      </c>
      <c r="H40" s="114">
        <v>801</v>
      </c>
      <c r="I40" s="140">
        <v>809</v>
      </c>
      <c r="J40" s="115">
        <v>-21</v>
      </c>
      <c r="K40" s="116">
        <v>-2.5957972805933252</v>
      </c>
    </row>
    <row r="41" spans="1:11" ht="14.1" customHeight="1" x14ac:dyDescent="0.2">
      <c r="A41" s="306"/>
      <c r="B41" s="307" t="s">
        <v>261</v>
      </c>
      <c r="C41" s="308"/>
      <c r="D41" s="113">
        <v>3.6179901440958142</v>
      </c>
      <c r="E41" s="115">
        <v>580</v>
      </c>
      <c r="F41" s="114">
        <v>594</v>
      </c>
      <c r="G41" s="114">
        <v>580</v>
      </c>
      <c r="H41" s="114">
        <v>595</v>
      </c>
      <c r="I41" s="140">
        <v>600</v>
      </c>
      <c r="J41" s="115">
        <v>-20</v>
      </c>
      <c r="K41" s="116">
        <v>-3.3333333333333335</v>
      </c>
    </row>
    <row r="42" spans="1:11" ht="14.1" customHeight="1" x14ac:dyDescent="0.2">
      <c r="A42" s="306">
        <v>52</v>
      </c>
      <c r="B42" s="307" t="s">
        <v>262</v>
      </c>
      <c r="C42" s="308"/>
      <c r="D42" s="113">
        <v>5.1961823966065745</v>
      </c>
      <c r="E42" s="115">
        <v>833</v>
      </c>
      <c r="F42" s="114">
        <v>858</v>
      </c>
      <c r="G42" s="114">
        <v>851</v>
      </c>
      <c r="H42" s="114">
        <v>854</v>
      </c>
      <c r="I42" s="140">
        <v>837</v>
      </c>
      <c r="J42" s="115">
        <v>-4</v>
      </c>
      <c r="K42" s="116">
        <v>-0.47789725209080047</v>
      </c>
    </row>
    <row r="43" spans="1:11" ht="14.1" customHeight="1" x14ac:dyDescent="0.2">
      <c r="A43" s="306" t="s">
        <v>263</v>
      </c>
      <c r="B43" s="307" t="s">
        <v>264</v>
      </c>
      <c r="C43" s="308"/>
      <c r="D43" s="113">
        <v>4.8718108664462605</v>
      </c>
      <c r="E43" s="115">
        <v>781</v>
      </c>
      <c r="F43" s="114">
        <v>808</v>
      </c>
      <c r="G43" s="114">
        <v>804</v>
      </c>
      <c r="H43" s="114">
        <v>808</v>
      </c>
      <c r="I43" s="140">
        <v>775</v>
      </c>
      <c r="J43" s="115">
        <v>6</v>
      </c>
      <c r="K43" s="116">
        <v>0.77419354838709675</v>
      </c>
    </row>
    <row r="44" spans="1:11" ht="14.1" customHeight="1" x14ac:dyDescent="0.2">
      <c r="A44" s="306">
        <v>53</v>
      </c>
      <c r="B44" s="307" t="s">
        <v>265</v>
      </c>
      <c r="C44" s="308"/>
      <c r="D44" s="113">
        <v>1.2600586363919906</v>
      </c>
      <c r="E44" s="115">
        <v>202</v>
      </c>
      <c r="F44" s="114">
        <v>201</v>
      </c>
      <c r="G44" s="114">
        <v>231</v>
      </c>
      <c r="H44" s="114">
        <v>245</v>
      </c>
      <c r="I44" s="140">
        <v>243</v>
      </c>
      <c r="J44" s="115">
        <v>-41</v>
      </c>
      <c r="K44" s="116">
        <v>-16.872427983539094</v>
      </c>
    </row>
    <row r="45" spans="1:11" ht="14.1" customHeight="1" x14ac:dyDescent="0.2">
      <c r="A45" s="306" t="s">
        <v>266</v>
      </c>
      <c r="B45" s="307" t="s">
        <v>267</v>
      </c>
      <c r="C45" s="308"/>
      <c r="D45" s="113">
        <v>1.2163932381011791</v>
      </c>
      <c r="E45" s="115">
        <v>195</v>
      </c>
      <c r="F45" s="114">
        <v>194</v>
      </c>
      <c r="G45" s="114">
        <v>223</v>
      </c>
      <c r="H45" s="114">
        <v>237</v>
      </c>
      <c r="I45" s="140">
        <v>235</v>
      </c>
      <c r="J45" s="115">
        <v>-40</v>
      </c>
      <c r="K45" s="116">
        <v>-17.021276595744681</v>
      </c>
    </row>
    <row r="46" spans="1:11" ht="14.1" customHeight="1" x14ac:dyDescent="0.2">
      <c r="A46" s="306">
        <v>54</v>
      </c>
      <c r="B46" s="307" t="s">
        <v>268</v>
      </c>
      <c r="C46" s="308"/>
      <c r="D46" s="113">
        <v>15.357744370282578</v>
      </c>
      <c r="E46" s="115">
        <v>2462</v>
      </c>
      <c r="F46" s="114">
        <v>2573</v>
      </c>
      <c r="G46" s="114">
        <v>2641</v>
      </c>
      <c r="H46" s="114">
        <v>2612</v>
      </c>
      <c r="I46" s="140">
        <v>2628</v>
      </c>
      <c r="J46" s="115">
        <v>-166</v>
      </c>
      <c r="K46" s="116">
        <v>-6.3165905631659056</v>
      </c>
    </row>
    <row r="47" spans="1:11" ht="14.1" customHeight="1" x14ac:dyDescent="0.2">
      <c r="A47" s="306">
        <v>61</v>
      </c>
      <c r="B47" s="307" t="s">
        <v>269</v>
      </c>
      <c r="C47" s="308"/>
      <c r="D47" s="113">
        <v>0.55517434969746116</v>
      </c>
      <c r="E47" s="115">
        <v>89</v>
      </c>
      <c r="F47" s="114">
        <v>87</v>
      </c>
      <c r="G47" s="114">
        <v>91</v>
      </c>
      <c r="H47" s="114">
        <v>85</v>
      </c>
      <c r="I47" s="140">
        <v>82</v>
      </c>
      <c r="J47" s="115">
        <v>7</v>
      </c>
      <c r="K47" s="116">
        <v>8.536585365853659</v>
      </c>
    </row>
    <row r="48" spans="1:11" ht="14.1" customHeight="1" x14ac:dyDescent="0.2">
      <c r="A48" s="306">
        <v>62</v>
      </c>
      <c r="B48" s="307" t="s">
        <v>270</v>
      </c>
      <c r="C48" s="308"/>
      <c r="D48" s="113">
        <v>12.201359865261058</v>
      </c>
      <c r="E48" s="115">
        <v>1956</v>
      </c>
      <c r="F48" s="114">
        <v>2016</v>
      </c>
      <c r="G48" s="114">
        <v>1961</v>
      </c>
      <c r="H48" s="114">
        <v>2053</v>
      </c>
      <c r="I48" s="140">
        <v>1991</v>
      </c>
      <c r="J48" s="115">
        <v>-35</v>
      </c>
      <c r="K48" s="116">
        <v>-1.7579105976896032</v>
      </c>
    </row>
    <row r="49" spans="1:11" ht="14.1" customHeight="1" x14ac:dyDescent="0.2">
      <c r="A49" s="306">
        <v>63</v>
      </c>
      <c r="B49" s="307" t="s">
        <v>271</v>
      </c>
      <c r="C49" s="308"/>
      <c r="D49" s="113">
        <v>9.3069677499844055</v>
      </c>
      <c r="E49" s="115">
        <v>1492</v>
      </c>
      <c r="F49" s="114">
        <v>1612</v>
      </c>
      <c r="G49" s="114">
        <v>1588</v>
      </c>
      <c r="H49" s="114">
        <v>1647</v>
      </c>
      <c r="I49" s="140">
        <v>1570</v>
      </c>
      <c r="J49" s="115">
        <v>-78</v>
      </c>
      <c r="K49" s="116">
        <v>-4.968152866242038</v>
      </c>
    </row>
    <row r="50" spans="1:11" ht="14.1" customHeight="1" x14ac:dyDescent="0.2">
      <c r="A50" s="306" t="s">
        <v>272</v>
      </c>
      <c r="B50" s="307" t="s">
        <v>273</v>
      </c>
      <c r="C50" s="308"/>
      <c r="D50" s="113">
        <v>0.72983594286070741</v>
      </c>
      <c r="E50" s="115">
        <v>117</v>
      </c>
      <c r="F50" s="114">
        <v>135</v>
      </c>
      <c r="G50" s="114">
        <v>131</v>
      </c>
      <c r="H50" s="114">
        <v>131</v>
      </c>
      <c r="I50" s="140">
        <v>125</v>
      </c>
      <c r="J50" s="115">
        <v>-8</v>
      </c>
      <c r="K50" s="116">
        <v>-6.4</v>
      </c>
    </row>
    <row r="51" spans="1:11" ht="14.1" customHeight="1" x14ac:dyDescent="0.2">
      <c r="A51" s="306" t="s">
        <v>274</v>
      </c>
      <c r="B51" s="307" t="s">
        <v>275</v>
      </c>
      <c r="C51" s="308"/>
      <c r="D51" s="113">
        <v>8.1779053084648492</v>
      </c>
      <c r="E51" s="115">
        <v>1311</v>
      </c>
      <c r="F51" s="114">
        <v>1411</v>
      </c>
      <c r="G51" s="114">
        <v>1395</v>
      </c>
      <c r="H51" s="114">
        <v>1455</v>
      </c>
      <c r="I51" s="140">
        <v>1377</v>
      </c>
      <c r="J51" s="115">
        <v>-66</v>
      </c>
      <c r="K51" s="116">
        <v>-4.7930283224400876</v>
      </c>
    </row>
    <row r="52" spans="1:11" ht="14.1" customHeight="1" x14ac:dyDescent="0.2">
      <c r="A52" s="306">
        <v>71</v>
      </c>
      <c r="B52" s="307" t="s">
        <v>276</v>
      </c>
      <c r="C52" s="308"/>
      <c r="D52" s="113">
        <v>11.390431039860271</v>
      </c>
      <c r="E52" s="115">
        <v>1826</v>
      </c>
      <c r="F52" s="114">
        <v>1874</v>
      </c>
      <c r="G52" s="114">
        <v>1902</v>
      </c>
      <c r="H52" s="114">
        <v>1875</v>
      </c>
      <c r="I52" s="140">
        <v>1873</v>
      </c>
      <c r="J52" s="115">
        <v>-47</v>
      </c>
      <c r="K52" s="116">
        <v>-2.5093432995194873</v>
      </c>
    </row>
    <row r="53" spans="1:11" ht="14.1" customHeight="1" x14ac:dyDescent="0.2">
      <c r="A53" s="306" t="s">
        <v>277</v>
      </c>
      <c r="B53" s="307" t="s">
        <v>278</v>
      </c>
      <c r="C53" s="308"/>
      <c r="D53" s="113">
        <v>1.6779988771754726</v>
      </c>
      <c r="E53" s="115">
        <v>269</v>
      </c>
      <c r="F53" s="114">
        <v>282</v>
      </c>
      <c r="G53" s="114">
        <v>289</v>
      </c>
      <c r="H53" s="114">
        <v>277</v>
      </c>
      <c r="I53" s="140">
        <v>272</v>
      </c>
      <c r="J53" s="115">
        <v>-3</v>
      </c>
      <c r="K53" s="116">
        <v>-1.1029411764705883</v>
      </c>
    </row>
    <row r="54" spans="1:11" ht="14.1" customHeight="1" x14ac:dyDescent="0.2">
      <c r="A54" s="306" t="s">
        <v>279</v>
      </c>
      <c r="B54" s="307" t="s">
        <v>280</v>
      </c>
      <c r="C54" s="308"/>
      <c r="D54" s="113">
        <v>9.4629156010230187</v>
      </c>
      <c r="E54" s="115">
        <v>1517</v>
      </c>
      <c r="F54" s="114">
        <v>1548</v>
      </c>
      <c r="G54" s="114">
        <v>1567</v>
      </c>
      <c r="H54" s="114">
        <v>1552</v>
      </c>
      <c r="I54" s="140">
        <v>1555</v>
      </c>
      <c r="J54" s="115">
        <v>-38</v>
      </c>
      <c r="K54" s="116">
        <v>-2.4437299035369775</v>
      </c>
    </row>
    <row r="55" spans="1:11" ht="14.1" customHeight="1" x14ac:dyDescent="0.2">
      <c r="A55" s="306">
        <v>72</v>
      </c>
      <c r="B55" s="307" t="s">
        <v>281</v>
      </c>
      <c r="C55" s="308"/>
      <c r="D55" s="113">
        <v>1.1727278398103673</v>
      </c>
      <c r="E55" s="115">
        <v>188</v>
      </c>
      <c r="F55" s="114">
        <v>193</v>
      </c>
      <c r="G55" s="114">
        <v>198</v>
      </c>
      <c r="H55" s="114">
        <v>196</v>
      </c>
      <c r="I55" s="140">
        <v>201</v>
      </c>
      <c r="J55" s="115">
        <v>-13</v>
      </c>
      <c r="K55" s="116">
        <v>-6.4676616915422889</v>
      </c>
    </row>
    <row r="56" spans="1:11" ht="14.1" customHeight="1" x14ac:dyDescent="0.2">
      <c r="A56" s="306" t="s">
        <v>282</v>
      </c>
      <c r="B56" s="307" t="s">
        <v>283</v>
      </c>
      <c r="C56" s="308"/>
      <c r="D56" s="113">
        <v>0.1684236791217017</v>
      </c>
      <c r="E56" s="115">
        <v>27</v>
      </c>
      <c r="F56" s="114">
        <v>28</v>
      </c>
      <c r="G56" s="114">
        <v>31</v>
      </c>
      <c r="H56" s="114">
        <v>27</v>
      </c>
      <c r="I56" s="140">
        <v>28</v>
      </c>
      <c r="J56" s="115">
        <v>-1</v>
      </c>
      <c r="K56" s="116">
        <v>-3.5714285714285716</v>
      </c>
    </row>
    <row r="57" spans="1:11" ht="14.1" customHeight="1" x14ac:dyDescent="0.2">
      <c r="A57" s="306" t="s">
        <v>284</v>
      </c>
      <c r="B57" s="307" t="s">
        <v>285</v>
      </c>
      <c r="C57" s="308"/>
      <c r="D57" s="113">
        <v>0.79221508327615242</v>
      </c>
      <c r="E57" s="115">
        <v>127</v>
      </c>
      <c r="F57" s="114">
        <v>125</v>
      </c>
      <c r="G57" s="114">
        <v>127</v>
      </c>
      <c r="H57" s="114">
        <v>130</v>
      </c>
      <c r="I57" s="140">
        <v>134</v>
      </c>
      <c r="J57" s="115">
        <v>-7</v>
      </c>
      <c r="K57" s="116">
        <v>-5.2238805970149258</v>
      </c>
    </row>
    <row r="58" spans="1:11" ht="14.1" customHeight="1" x14ac:dyDescent="0.2">
      <c r="A58" s="306">
        <v>73</v>
      </c>
      <c r="B58" s="307" t="s">
        <v>286</v>
      </c>
      <c r="C58" s="308"/>
      <c r="D58" s="113">
        <v>1.1353003555611003</v>
      </c>
      <c r="E58" s="115">
        <v>182</v>
      </c>
      <c r="F58" s="114">
        <v>179</v>
      </c>
      <c r="G58" s="114">
        <v>190</v>
      </c>
      <c r="H58" s="114">
        <v>185</v>
      </c>
      <c r="I58" s="140">
        <v>184</v>
      </c>
      <c r="J58" s="115">
        <v>-2</v>
      </c>
      <c r="K58" s="116">
        <v>-1.0869565217391304</v>
      </c>
    </row>
    <row r="59" spans="1:11" ht="14.1" customHeight="1" x14ac:dyDescent="0.2">
      <c r="A59" s="306" t="s">
        <v>287</v>
      </c>
      <c r="B59" s="307" t="s">
        <v>288</v>
      </c>
      <c r="C59" s="308"/>
      <c r="D59" s="113">
        <v>0.83588048156696404</v>
      </c>
      <c r="E59" s="115">
        <v>134</v>
      </c>
      <c r="F59" s="114">
        <v>131</v>
      </c>
      <c r="G59" s="114">
        <v>143</v>
      </c>
      <c r="H59" s="114">
        <v>141</v>
      </c>
      <c r="I59" s="140">
        <v>135</v>
      </c>
      <c r="J59" s="115">
        <v>-1</v>
      </c>
      <c r="K59" s="116">
        <v>-0.7407407407407407</v>
      </c>
    </row>
    <row r="60" spans="1:11" ht="14.1" customHeight="1" x14ac:dyDescent="0.2">
      <c r="A60" s="306">
        <v>81</v>
      </c>
      <c r="B60" s="307" t="s">
        <v>289</v>
      </c>
      <c r="C60" s="308"/>
      <c r="D60" s="113">
        <v>2.9193437714428296</v>
      </c>
      <c r="E60" s="115">
        <v>468</v>
      </c>
      <c r="F60" s="114">
        <v>491</v>
      </c>
      <c r="G60" s="114">
        <v>502</v>
      </c>
      <c r="H60" s="114">
        <v>515</v>
      </c>
      <c r="I60" s="140">
        <v>510</v>
      </c>
      <c r="J60" s="115">
        <v>-42</v>
      </c>
      <c r="K60" s="116">
        <v>-8.235294117647058</v>
      </c>
    </row>
    <row r="61" spans="1:11" ht="14.1" customHeight="1" x14ac:dyDescent="0.2">
      <c r="A61" s="306" t="s">
        <v>290</v>
      </c>
      <c r="B61" s="307" t="s">
        <v>291</v>
      </c>
      <c r="C61" s="308"/>
      <c r="D61" s="113">
        <v>1.2725344644750796</v>
      </c>
      <c r="E61" s="115">
        <v>204</v>
      </c>
      <c r="F61" s="114">
        <v>210</v>
      </c>
      <c r="G61" s="114">
        <v>222</v>
      </c>
      <c r="H61" s="114">
        <v>220</v>
      </c>
      <c r="I61" s="140">
        <v>213</v>
      </c>
      <c r="J61" s="115">
        <v>-9</v>
      </c>
      <c r="K61" s="116">
        <v>-4.225352112676056</v>
      </c>
    </row>
    <row r="62" spans="1:11" ht="14.1" customHeight="1" x14ac:dyDescent="0.2">
      <c r="A62" s="306" t="s">
        <v>292</v>
      </c>
      <c r="B62" s="307" t="s">
        <v>293</v>
      </c>
      <c r="C62" s="308"/>
      <c r="D62" s="113">
        <v>0.64250514627908428</v>
      </c>
      <c r="E62" s="115">
        <v>103</v>
      </c>
      <c r="F62" s="114">
        <v>103</v>
      </c>
      <c r="G62" s="114">
        <v>104</v>
      </c>
      <c r="H62" s="114">
        <v>113</v>
      </c>
      <c r="I62" s="140">
        <v>114</v>
      </c>
      <c r="J62" s="115">
        <v>-11</v>
      </c>
      <c r="K62" s="116">
        <v>-9.6491228070175445</v>
      </c>
    </row>
    <row r="63" spans="1:11" ht="14.1" customHeight="1" x14ac:dyDescent="0.2">
      <c r="A63" s="306"/>
      <c r="B63" s="307" t="s">
        <v>294</v>
      </c>
      <c r="C63" s="308"/>
      <c r="D63" s="113">
        <v>0.53646060757282765</v>
      </c>
      <c r="E63" s="115">
        <v>86</v>
      </c>
      <c r="F63" s="114">
        <v>85</v>
      </c>
      <c r="G63" s="114">
        <v>85</v>
      </c>
      <c r="H63" s="114">
        <v>89</v>
      </c>
      <c r="I63" s="140">
        <v>90</v>
      </c>
      <c r="J63" s="115">
        <v>-4</v>
      </c>
      <c r="K63" s="116">
        <v>-4.4444444444444446</v>
      </c>
    </row>
    <row r="64" spans="1:11" ht="14.1" customHeight="1" x14ac:dyDescent="0.2">
      <c r="A64" s="306" t="s">
        <v>295</v>
      </c>
      <c r="B64" s="307" t="s">
        <v>296</v>
      </c>
      <c r="C64" s="308"/>
      <c r="D64" s="113">
        <v>8.1092882540078598E-2</v>
      </c>
      <c r="E64" s="115">
        <v>13</v>
      </c>
      <c r="F64" s="114">
        <v>15</v>
      </c>
      <c r="G64" s="114">
        <v>14</v>
      </c>
      <c r="H64" s="114">
        <v>17</v>
      </c>
      <c r="I64" s="140">
        <v>18</v>
      </c>
      <c r="J64" s="115">
        <v>-5</v>
      </c>
      <c r="K64" s="116">
        <v>-27.777777777777779</v>
      </c>
    </row>
    <row r="65" spans="1:11" ht="14.1" customHeight="1" x14ac:dyDescent="0.2">
      <c r="A65" s="306" t="s">
        <v>297</v>
      </c>
      <c r="B65" s="307" t="s">
        <v>298</v>
      </c>
      <c r="C65" s="308"/>
      <c r="D65" s="113">
        <v>0.63002931819599528</v>
      </c>
      <c r="E65" s="115">
        <v>101</v>
      </c>
      <c r="F65" s="114">
        <v>117</v>
      </c>
      <c r="G65" s="114">
        <v>114</v>
      </c>
      <c r="H65" s="114">
        <v>116</v>
      </c>
      <c r="I65" s="140">
        <v>116</v>
      </c>
      <c r="J65" s="115">
        <v>-15</v>
      </c>
      <c r="K65" s="116">
        <v>-12.931034482758621</v>
      </c>
    </row>
    <row r="66" spans="1:11" ht="14.1" customHeight="1" x14ac:dyDescent="0.2">
      <c r="A66" s="306">
        <v>82</v>
      </c>
      <c r="B66" s="307" t="s">
        <v>299</v>
      </c>
      <c r="C66" s="308"/>
      <c r="D66" s="113">
        <v>1.6717609631339281</v>
      </c>
      <c r="E66" s="115">
        <v>268</v>
      </c>
      <c r="F66" s="114">
        <v>294</v>
      </c>
      <c r="G66" s="114">
        <v>279</v>
      </c>
      <c r="H66" s="114">
        <v>283</v>
      </c>
      <c r="I66" s="140">
        <v>282</v>
      </c>
      <c r="J66" s="115">
        <v>-14</v>
      </c>
      <c r="K66" s="116">
        <v>-4.9645390070921982</v>
      </c>
    </row>
    <row r="67" spans="1:11" ht="14.1" customHeight="1" x14ac:dyDescent="0.2">
      <c r="A67" s="306" t="s">
        <v>300</v>
      </c>
      <c r="B67" s="307" t="s">
        <v>301</v>
      </c>
      <c r="C67" s="308"/>
      <c r="D67" s="113">
        <v>0.72359802881916291</v>
      </c>
      <c r="E67" s="115">
        <v>116</v>
      </c>
      <c r="F67" s="114">
        <v>126</v>
      </c>
      <c r="G67" s="114">
        <v>125</v>
      </c>
      <c r="H67" s="114">
        <v>127</v>
      </c>
      <c r="I67" s="140">
        <v>117</v>
      </c>
      <c r="J67" s="115">
        <v>-1</v>
      </c>
      <c r="K67" s="116">
        <v>-0.85470085470085466</v>
      </c>
    </row>
    <row r="68" spans="1:11" ht="14.1" customHeight="1" x14ac:dyDescent="0.2">
      <c r="A68" s="306" t="s">
        <v>302</v>
      </c>
      <c r="B68" s="307" t="s">
        <v>303</v>
      </c>
      <c r="C68" s="308"/>
      <c r="D68" s="113">
        <v>0.63002931819599528</v>
      </c>
      <c r="E68" s="115">
        <v>101</v>
      </c>
      <c r="F68" s="114">
        <v>116</v>
      </c>
      <c r="G68" s="114">
        <v>106</v>
      </c>
      <c r="H68" s="114">
        <v>109</v>
      </c>
      <c r="I68" s="140">
        <v>120</v>
      </c>
      <c r="J68" s="115">
        <v>-19</v>
      </c>
      <c r="K68" s="116">
        <v>-15.833333333333334</v>
      </c>
    </row>
    <row r="69" spans="1:11" ht="14.1" customHeight="1" x14ac:dyDescent="0.2">
      <c r="A69" s="306">
        <v>83</v>
      </c>
      <c r="B69" s="307" t="s">
        <v>304</v>
      </c>
      <c r="C69" s="308"/>
      <c r="D69" s="113">
        <v>3.0441020522737197</v>
      </c>
      <c r="E69" s="115">
        <v>488</v>
      </c>
      <c r="F69" s="114">
        <v>491</v>
      </c>
      <c r="G69" s="114">
        <v>493</v>
      </c>
      <c r="H69" s="114">
        <v>511</v>
      </c>
      <c r="I69" s="140">
        <v>523</v>
      </c>
      <c r="J69" s="115">
        <v>-35</v>
      </c>
      <c r="K69" s="116">
        <v>-6.6921606118546846</v>
      </c>
    </row>
    <row r="70" spans="1:11" ht="14.1" customHeight="1" x14ac:dyDescent="0.2">
      <c r="A70" s="306" t="s">
        <v>305</v>
      </c>
      <c r="B70" s="307" t="s">
        <v>306</v>
      </c>
      <c r="C70" s="308"/>
      <c r="D70" s="113">
        <v>1.8526604703387188</v>
      </c>
      <c r="E70" s="115">
        <v>297</v>
      </c>
      <c r="F70" s="114">
        <v>281</v>
      </c>
      <c r="G70" s="114">
        <v>284</v>
      </c>
      <c r="H70" s="114">
        <v>302</v>
      </c>
      <c r="I70" s="140">
        <v>312</v>
      </c>
      <c r="J70" s="115">
        <v>-15</v>
      </c>
      <c r="K70" s="116">
        <v>-4.8076923076923075</v>
      </c>
    </row>
    <row r="71" spans="1:11" ht="14.1" customHeight="1" x14ac:dyDescent="0.2">
      <c r="A71" s="306"/>
      <c r="B71" s="307" t="s">
        <v>307</v>
      </c>
      <c r="C71" s="308"/>
      <c r="D71" s="113">
        <v>1.3598652610567026</v>
      </c>
      <c r="E71" s="115">
        <v>218</v>
      </c>
      <c r="F71" s="114">
        <v>202</v>
      </c>
      <c r="G71" s="114">
        <v>209</v>
      </c>
      <c r="H71" s="114">
        <v>230</v>
      </c>
      <c r="I71" s="140">
        <v>236</v>
      </c>
      <c r="J71" s="115">
        <v>-18</v>
      </c>
      <c r="K71" s="116">
        <v>-7.6271186440677967</v>
      </c>
    </row>
    <row r="72" spans="1:11" ht="14.1" customHeight="1" x14ac:dyDescent="0.2">
      <c r="A72" s="306">
        <v>84</v>
      </c>
      <c r="B72" s="307" t="s">
        <v>308</v>
      </c>
      <c r="C72" s="308"/>
      <c r="D72" s="113">
        <v>1.1165866134364668</v>
      </c>
      <c r="E72" s="115">
        <v>179</v>
      </c>
      <c r="F72" s="114">
        <v>190</v>
      </c>
      <c r="G72" s="114">
        <v>184</v>
      </c>
      <c r="H72" s="114">
        <v>177</v>
      </c>
      <c r="I72" s="140">
        <v>182</v>
      </c>
      <c r="J72" s="115">
        <v>-3</v>
      </c>
      <c r="K72" s="116">
        <v>-1.6483516483516483</v>
      </c>
    </row>
    <row r="73" spans="1:11" ht="14.1" customHeight="1" x14ac:dyDescent="0.2">
      <c r="A73" s="306" t="s">
        <v>309</v>
      </c>
      <c r="B73" s="307" t="s">
        <v>310</v>
      </c>
      <c r="C73" s="308"/>
      <c r="D73" s="113">
        <v>0.15594785103861269</v>
      </c>
      <c r="E73" s="115">
        <v>25</v>
      </c>
      <c r="F73" s="114">
        <v>25</v>
      </c>
      <c r="G73" s="114">
        <v>26</v>
      </c>
      <c r="H73" s="114">
        <v>26</v>
      </c>
      <c r="I73" s="140">
        <v>30</v>
      </c>
      <c r="J73" s="115">
        <v>-5</v>
      </c>
      <c r="K73" s="116">
        <v>-16.666666666666668</v>
      </c>
    </row>
    <row r="74" spans="1:11" ht="14.1" customHeight="1" x14ac:dyDescent="0.2">
      <c r="A74" s="306" t="s">
        <v>311</v>
      </c>
      <c r="B74" s="307" t="s">
        <v>312</v>
      </c>
      <c r="C74" s="308"/>
      <c r="D74" s="113">
        <v>8.7330796581623099E-2</v>
      </c>
      <c r="E74" s="115">
        <v>14</v>
      </c>
      <c r="F74" s="114">
        <v>13</v>
      </c>
      <c r="G74" s="114">
        <v>11</v>
      </c>
      <c r="H74" s="114">
        <v>12</v>
      </c>
      <c r="I74" s="140">
        <v>13</v>
      </c>
      <c r="J74" s="115">
        <v>1</v>
      </c>
      <c r="K74" s="116">
        <v>7.6923076923076925</v>
      </c>
    </row>
    <row r="75" spans="1:11" ht="14.1" customHeight="1" x14ac:dyDescent="0.2">
      <c r="A75" s="306" t="s">
        <v>313</v>
      </c>
      <c r="B75" s="307" t="s">
        <v>314</v>
      </c>
      <c r="C75" s="308"/>
      <c r="D75" s="113">
        <v>4.366539829081155E-2</v>
      </c>
      <c r="E75" s="115">
        <v>7</v>
      </c>
      <c r="F75" s="114">
        <v>7</v>
      </c>
      <c r="G75" s="114">
        <v>7</v>
      </c>
      <c r="H75" s="114">
        <v>6</v>
      </c>
      <c r="I75" s="140">
        <v>7</v>
      </c>
      <c r="J75" s="115">
        <v>0</v>
      </c>
      <c r="K75" s="116">
        <v>0</v>
      </c>
    </row>
    <row r="76" spans="1:11" ht="14.1" customHeight="1" x14ac:dyDescent="0.2">
      <c r="A76" s="306">
        <v>91</v>
      </c>
      <c r="B76" s="307" t="s">
        <v>315</v>
      </c>
      <c r="C76" s="308"/>
      <c r="D76" s="113">
        <v>3.7427484249267048E-2</v>
      </c>
      <c r="E76" s="115">
        <v>6</v>
      </c>
      <c r="F76" s="114">
        <v>5</v>
      </c>
      <c r="G76" s="114" t="s">
        <v>513</v>
      </c>
      <c r="H76" s="114" t="s">
        <v>513</v>
      </c>
      <c r="I76" s="140" t="s">
        <v>513</v>
      </c>
      <c r="J76" s="115" t="s">
        <v>513</v>
      </c>
      <c r="K76" s="116" t="s">
        <v>513</v>
      </c>
    </row>
    <row r="77" spans="1:11" ht="14.1" customHeight="1" x14ac:dyDescent="0.2">
      <c r="A77" s="306">
        <v>92</v>
      </c>
      <c r="B77" s="307" t="s">
        <v>316</v>
      </c>
      <c r="C77" s="308"/>
      <c r="D77" s="113">
        <v>0.2495165616617803</v>
      </c>
      <c r="E77" s="115">
        <v>40</v>
      </c>
      <c r="F77" s="114">
        <v>42</v>
      </c>
      <c r="G77" s="114">
        <v>40</v>
      </c>
      <c r="H77" s="114">
        <v>35</v>
      </c>
      <c r="I77" s="140">
        <v>37</v>
      </c>
      <c r="J77" s="115">
        <v>3</v>
      </c>
      <c r="K77" s="116">
        <v>8.1081081081081088</v>
      </c>
    </row>
    <row r="78" spans="1:11" ht="14.1" customHeight="1" x14ac:dyDescent="0.2">
      <c r="A78" s="306">
        <v>93</v>
      </c>
      <c r="B78" s="307" t="s">
        <v>317</v>
      </c>
      <c r="C78" s="308"/>
      <c r="D78" s="113">
        <v>0.19961324932942423</v>
      </c>
      <c r="E78" s="115">
        <v>32</v>
      </c>
      <c r="F78" s="114">
        <v>35</v>
      </c>
      <c r="G78" s="114">
        <v>33</v>
      </c>
      <c r="H78" s="114">
        <v>35</v>
      </c>
      <c r="I78" s="140">
        <v>36</v>
      </c>
      <c r="J78" s="115">
        <v>-4</v>
      </c>
      <c r="K78" s="116">
        <v>-11.111111111111111</v>
      </c>
    </row>
    <row r="79" spans="1:11" ht="14.1" customHeight="1" x14ac:dyDescent="0.2">
      <c r="A79" s="306">
        <v>94</v>
      </c>
      <c r="B79" s="307" t="s">
        <v>318</v>
      </c>
      <c r="C79" s="308"/>
      <c r="D79" s="113">
        <v>0.47408146715738259</v>
      </c>
      <c r="E79" s="115">
        <v>76</v>
      </c>
      <c r="F79" s="114">
        <v>83</v>
      </c>
      <c r="G79" s="114">
        <v>88</v>
      </c>
      <c r="H79" s="114">
        <v>93</v>
      </c>
      <c r="I79" s="140">
        <v>103</v>
      </c>
      <c r="J79" s="115">
        <v>-27</v>
      </c>
      <c r="K79" s="116">
        <v>-26.21359223300971</v>
      </c>
    </row>
    <row r="80" spans="1:11" ht="14.1" customHeight="1" x14ac:dyDescent="0.2">
      <c r="A80" s="306" t="s">
        <v>319</v>
      </c>
      <c r="B80" s="307" t="s">
        <v>320</v>
      </c>
      <c r="C80" s="308"/>
      <c r="D80" s="113">
        <v>3.1189570207722537E-2</v>
      </c>
      <c r="E80" s="115">
        <v>5</v>
      </c>
      <c r="F80" s="114">
        <v>5</v>
      </c>
      <c r="G80" s="114">
        <v>6</v>
      </c>
      <c r="H80" s="114">
        <v>7</v>
      </c>
      <c r="I80" s="140">
        <v>6</v>
      </c>
      <c r="J80" s="115">
        <v>-1</v>
      </c>
      <c r="K80" s="116">
        <v>-16.666666666666668</v>
      </c>
    </row>
    <row r="81" spans="1:11" ht="14.1" customHeight="1" x14ac:dyDescent="0.2">
      <c r="A81" s="310" t="s">
        <v>321</v>
      </c>
      <c r="B81" s="311" t="s">
        <v>333</v>
      </c>
      <c r="C81" s="312"/>
      <c r="D81" s="125">
        <v>3.848792963632961</v>
      </c>
      <c r="E81" s="143">
        <v>617</v>
      </c>
      <c r="F81" s="144">
        <v>650</v>
      </c>
      <c r="G81" s="144">
        <v>646</v>
      </c>
      <c r="H81" s="144">
        <v>667</v>
      </c>
      <c r="I81" s="145">
        <v>624</v>
      </c>
      <c r="J81" s="143">
        <v>-7</v>
      </c>
      <c r="K81" s="146">
        <v>-1.1217948717948718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3933</v>
      </c>
      <c r="G12" s="536">
        <v>3073</v>
      </c>
      <c r="H12" s="536">
        <v>5828</v>
      </c>
      <c r="I12" s="536">
        <v>3679</v>
      </c>
      <c r="J12" s="537">
        <v>4045</v>
      </c>
      <c r="K12" s="538">
        <v>-112</v>
      </c>
      <c r="L12" s="349">
        <v>-2.7688504326328802</v>
      </c>
    </row>
    <row r="13" spans="1:17" s="110" customFormat="1" ht="15" customHeight="1" x14ac:dyDescent="0.2">
      <c r="A13" s="350" t="s">
        <v>344</v>
      </c>
      <c r="B13" s="351" t="s">
        <v>345</v>
      </c>
      <c r="C13" s="347"/>
      <c r="D13" s="347"/>
      <c r="E13" s="348"/>
      <c r="F13" s="536">
        <v>2142</v>
      </c>
      <c r="G13" s="536">
        <v>1474</v>
      </c>
      <c r="H13" s="536">
        <v>2966</v>
      </c>
      <c r="I13" s="536">
        <v>2024</v>
      </c>
      <c r="J13" s="537">
        <v>2225</v>
      </c>
      <c r="K13" s="538">
        <v>-83</v>
      </c>
      <c r="L13" s="349">
        <v>-3.7303370786516852</v>
      </c>
    </row>
    <row r="14" spans="1:17" s="110" customFormat="1" ht="22.5" customHeight="1" x14ac:dyDescent="0.2">
      <c r="A14" s="350"/>
      <c r="B14" s="351" t="s">
        <v>346</v>
      </c>
      <c r="C14" s="347"/>
      <c r="D14" s="347"/>
      <c r="E14" s="348"/>
      <c r="F14" s="536">
        <v>1791</v>
      </c>
      <c r="G14" s="536">
        <v>1599</v>
      </c>
      <c r="H14" s="536">
        <v>2862</v>
      </c>
      <c r="I14" s="536">
        <v>1655</v>
      </c>
      <c r="J14" s="537">
        <v>1820</v>
      </c>
      <c r="K14" s="538">
        <v>-29</v>
      </c>
      <c r="L14" s="349">
        <v>-1.5934065934065933</v>
      </c>
    </row>
    <row r="15" spans="1:17" s="110" customFormat="1" ht="15" customHeight="1" x14ac:dyDescent="0.2">
      <c r="A15" s="350" t="s">
        <v>347</v>
      </c>
      <c r="B15" s="351" t="s">
        <v>108</v>
      </c>
      <c r="C15" s="347"/>
      <c r="D15" s="347"/>
      <c r="E15" s="348"/>
      <c r="F15" s="536">
        <v>952</v>
      </c>
      <c r="G15" s="536">
        <v>795</v>
      </c>
      <c r="H15" s="536">
        <v>2655</v>
      </c>
      <c r="I15" s="536">
        <v>779</v>
      </c>
      <c r="J15" s="537">
        <v>1019</v>
      </c>
      <c r="K15" s="538">
        <v>-67</v>
      </c>
      <c r="L15" s="349">
        <v>-6.5750736015701667</v>
      </c>
    </row>
    <row r="16" spans="1:17" s="110" customFormat="1" ht="15" customHeight="1" x14ac:dyDescent="0.2">
      <c r="A16" s="350"/>
      <c r="B16" s="351" t="s">
        <v>109</v>
      </c>
      <c r="C16" s="347"/>
      <c r="D16" s="347"/>
      <c r="E16" s="348"/>
      <c r="F16" s="536">
        <v>2552</v>
      </c>
      <c r="G16" s="536">
        <v>1987</v>
      </c>
      <c r="H16" s="536">
        <v>2776</v>
      </c>
      <c r="I16" s="536">
        <v>2478</v>
      </c>
      <c r="J16" s="537">
        <v>2638</v>
      </c>
      <c r="K16" s="538">
        <v>-86</v>
      </c>
      <c r="L16" s="349">
        <v>-3.2600454890068233</v>
      </c>
    </row>
    <row r="17" spans="1:12" s="110" customFormat="1" ht="15" customHeight="1" x14ac:dyDescent="0.2">
      <c r="A17" s="350"/>
      <c r="B17" s="351" t="s">
        <v>110</v>
      </c>
      <c r="C17" s="347"/>
      <c r="D17" s="347"/>
      <c r="E17" s="348"/>
      <c r="F17" s="536">
        <v>376</v>
      </c>
      <c r="G17" s="536">
        <v>258</v>
      </c>
      <c r="H17" s="536">
        <v>325</v>
      </c>
      <c r="I17" s="536">
        <v>375</v>
      </c>
      <c r="J17" s="537">
        <v>331</v>
      </c>
      <c r="K17" s="538">
        <v>45</v>
      </c>
      <c r="L17" s="349">
        <v>13.595166163141993</v>
      </c>
    </row>
    <row r="18" spans="1:12" s="110" customFormat="1" ht="15" customHeight="1" x14ac:dyDescent="0.2">
      <c r="A18" s="350"/>
      <c r="B18" s="351" t="s">
        <v>111</v>
      </c>
      <c r="C18" s="347"/>
      <c r="D18" s="347"/>
      <c r="E18" s="348"/>
      <c r="F18" s="536">
        <v>53</v>
      </c>
      <c r="G18" s="536">
        <v>33</v>
      </c>
      <c r="H18" s="536">
        <v>72</v>
      </c>
      <c r="I18" s="536">
        <v>47</v>
      </c>
      <c r="J18" s="537">
        <v>57</v>
      </c>
      <c r="K18" s="538">
        <v>-4</v>
      </c>
      <c r="L18" s="349">
        <v>-7.0175438596491224</v>
      </c>
    </row>
    <row r="19" spans="1:12" s="110" customFormat="1" ht="15" customHeight="1" x14ac:dyDescent="0.2">
      <c r="A19" s="118" t="s">
        <v>113</v>
      </c>
      <c r="B19" s="119" t="s">
        <v>181</v>
      </c>
      <c r="C19" s="347"/>
      <c r="D19" s="347"/>
      <c r="E19" s="348"/>
      <c r="F19" s="536">
        <v>2595</v>
      </c>
      <c r="G19" s="536">
        <v>1916</v>
      </c>
      <c r="H19" s="536">
        <v>4287</v>
      </c>
      <c r="I19" s="536">
        <v>2467</v>
      </c>
      <c r="J19" s="537">
        <v>2699</v>
      </c>
      <c r="K19" s="538">
        <v>-104</v>
      </c>
      <c r="L19" s="349">
        <v>-3.8532789922193404</v>
      </c>
    </row>
    <row r="20" spans="1:12" s="110" customFormat="1" ht="15" customHeight="1" x14ac:dyDescent="0.2">
      <c r="A20" s="118"/>
      <c r="B20" s="119" t="s">
        <v>182</v>
      </c>
      <c r="C20" s="347"/>
      <c r="D20" s="347"/>
      <c r="E20" s="348"/>
      <c r="F20" s="536">
        <v>1338</v>
      </c>
      <c r="G20" s="536">
        <v>1157</v>
      </c>
      <c r="H20" s="536">
        <v>1541</v>
      </c>
      <c r="I20" s="536">
        <v>1212</v>
      </c>
      <c r="J20" s="537">
        <v>1346</v>
      </c>
      <c r="K20" s="538">
        <v>-8</v>
      </c>
      <c r="L20" s="349">
        <v>-0.59435364041604755</v>
      </c>
    </row>
    <row r="21" spans="1:12" s="110" customFormat="1" ht="15" customHeight="1" x14ac:dyDescent="0.2">
      <c r="A21" s="118" t="s">
        <v>113</v>
      </c>
      <c r="B21" s="119" t="s">
        <v>116</v>
      </c>
      <c r="C21" s="347"/>
      <c r="D21" s="347"/>
      <c r="E21" s="348"/>
      <c r="F21" s="536">
        <v>2703</v>
      </c>
      <c r="G21" s="536">
        <v>2051</v>
      </c>
      <c r="H21" s="536">
        <v>4298</v>
      </c>
      <c r="I21" s="536">
        <v>2288</v>
      </c>
      <c r="J21" s="537">
        <v>2696</v>
      </c>
      <c r="K21" s="538">
        <v>7</v>
      </c>
      <c r="L21" s="349">
        <v>0.25964391691394662</v>
      </c>
    </row>
    <row r="22" spans="1:12" s="110" customFormat="1" ht="15" customHeight="1" x14ac:dyDescent="0.2">
      <c r="A22" s="118"/>
      <c r="B22" s="119" t="s">
        <v>117</v>
      </c>
      <c r="C22" s="347"/>
      <c r="D22" s="347"/>
      <c r="E22" s="348"/>
      <c r="F22" s="536">
        <v>1228</v>
      </c>
      <c r="G22" s="536">
        <v>1022</v>
      </c>
      <c r="H22" s="536">
        <v>1528</v>
      </c>
      <c r="I22" s="536">
        <v>1390</v>
      </c>
      <c r="J22" s="537">
        <v>1349</v>
      </c>
      <c r="K22" s="538">
        <v>-121</v>
      </c>
      <c r="L22" s="349">
        <v>-8.9696071163825053</v>
      </c>
    </row>
    <row r="23" spans="1:12" s="110" customFormat="1" ht="15" customHeight="1" x14ac:dyDescent="0.2">
      <c r="A23" s="352" t="s">
        <v>347</v>
      </c>
      <c r="B23" s="353" t="s">
        <v>193</v>
      </c>
      <c r="C23" s="354"/>
      <c r="D23" s="354"/>
      <c r="E23" s="355"/>
      <c r="F23" s="539">
        <v>86</v>
      </c>
      <c r="G23" s="539">
        <v>203</v>
      </c>
      <c r="H23" s="539">
        <v>1271</v>
      </c>
      <c r="I23" s="539">
        <v>73</v>
      </c>
      <c r="J23" s="540">
        <v>89</v>
      </c>
      <c r="K23" s="541">
        <v>-3</v>
      </c>
      <c r="L23" s="356">
        <v>-3.3707865168539324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25.4</v>
      </c>
      <c r="G25" s="542">
        <v>30.9</v>
      </c>
      <c r="H25" s="542">
        <v>34.200000000000003</v>
      </c>
      <c r="I25" s="542">
        <v>29</v>
      </c>
      <c r="J25" s="542">
        <v>28.8</v>
      </c>
      <c r="K25" s="543" t="s">
        <v>349</v>
      </c>
      <c r="L25" s="364">
        <v>-3.4000000000000021</v>
      </c>
    </row>
    <row r="26" spans="1:12" s="110" customFormat="1" ht="15" customHeight="1" x14ac:dyDescent="0.2">
      <c r="A26" s="365" t="s">
        <v>105</v>
      </c>
      <c r="B26" s="366" t="s">
        <v>345</v>
      </c>
      <c r="C26" s="362"/>
      <c r="D26" s="362"/>
      <c r="E26" s="363"/>
      <c r="F26" s="542">
        <v>23.6</v>
      </c>
      <c r="G26" s="542">
        <v>29.4</v>
      </c>
      <c r="H26" s="542">
        <v>33.5</v>
      </c>
      <c r="I26" s="542">
        <v>27</v>
      </c>
      <c r="J26" s="544">
        <v>27.7</v>
      </c>
      <c r="K26" s="543" t="s">
        <v>349</v>
      </c>
      <c r="L26" s="364">
        <v>-4.0999999999999979</v>
      </c>
    </row>
    <row r="27" spans="1:12" s="110" customFormat="1" ht="15" customHeight="1" x14ac:dyDescent="0.2">
      <c r="A27" s="365"/>
      <c r="B27" s="366" t="s">
        <v>346</v>
      </c>
      <c r="C27" s="362"/>
      <c r="D27" s="362"/>
      <c r="E27" s="363"/>
      <c r="F27" s="542">
        <v>27.5</v>
      </c>
      <c r="G27" s="542">
        <v>32.299999999999997</v>
      </c>
      <c r="H27" s="542">
        <v>34.799999999999997</v>
      </c>
      <c r="I27" s="542">
        <v>31.5</v>
      </c>
      <c r="J27" s="542">
        <v>30.1</v>
      </c>
      <c r="K27" s="543" t="s">
        <v>349</v>
      </c>
      <c r="L27" s="364">
        <v>-2.6000000000000014</v>
      </c>
    </row>
    <row r="28" spans="1:12" s="110" customFormat="1" ht="15" customHeight="1" x14ac:dyDescent="0.2">
      <c r="A28" s="365" t="s">
        <v>113</v>
      </c>
      <c r="B28" s="366" t="s">
        <v>108</v>
      </c>
      <c r="C28" s="362"/>
      <c r="D28" s="362"/>
      <c r="E28" s="363"/>
      <c r="F28" s="542">
        <v>33</v>
      </c>
      <c r="G28" s="542">
        <v>37.700000000000003</v>
      </c>
      <c r="H28" s="542">
        <v>42.5</v>
      </c>
      <c r="I28" s="542">
        <v>40.5</v>
      </c>
      <c r="J28" s="542">
        <v>36.700000000000003</v>
      </c>
      <c r="K28" s="543" t="s">
        <v>349</v>
      </c>
      <c r="L28" s="364">
        <v>-3.7000000000000028</v>
      </c>
    </row>
    <row r="29" spans="1:12" s="110" customFormat="1" ht="11.25" x14ac:dyDescent="0.2">
      <c r="A29" s="365"/>
      <c r="B29" s="366" t="s">
        <v>109</v>
      </c>
      <c r="C29" s="362"/>
      <c r="D29" s="362"/>
      <c r="E29" s="363"/>
      <c r="F29" s="542">
        <v>23.3</v>
      </c>
      <c r="G29" s="542">
        <v>28.2</v>
      </c>
      <c r="H29" s="542">
        <v>30.6</v>
      </c>
      <c r="I29" s="542">
        <v>26.4</v>
      </c>
      <c r="J29" s="544">
        <v>26.4</v>
      </c>
      <c r="K29" s="543" t="s">
        <v>349</v>
      </c>
      <c r="L29" s="364">
        <v>-3.0999999999999979</v>
      </c>
    </row>
    <row r="30" spans="1:12" s="110" customFormat="1" ht="15" customHeight="1" x14ac:dyDescent="0.2">
      <c r="A30" s="365"/>
      <c r="B30" s="366" t="s">
        <v>110</v>
      </c>
      <c r="C30" s="362"/>
      <c r="D30" s="362"/>
      <c r="E30" s="363"/>
      <c r="F30" s="542">
        <v>20.7</v>
      </c>
      <c r="G30" s="542">
        <v>33.5</v>
      </c>
      <c r="H30" s="542">
        <v>28.1</v>
      </c>
      <c r="I30" s="542">
        <v>23.7</v>
      </c>
      <c r="J30" s="542">
        <v>26.7</v>
      </c>
      <c r="K30" s="543" t="s">
        <v>349</v>
      </c>
      <c r="L30" s="364">
        <v>-6</v>
      </c>
    </row>
    <row r="31" spans="1:12" s="110" customFormat="1" ht="15" customHeight="1" x14ac:dyDescent="0.2">
      <c r="A31" s="365"/>
      <c r="B31" s="366" t="s">
        <v>111</v>
      </c>
      <c r="C31" s="362"/>
      <c r="D31" s="362"/>
      <c r="E31" s="363"/>
      <c r="F31" s="542">
        <v>37.700000000000003</v>
      </c>
      <c r="G31" s="542">
        <v>48.5</v>
      </c>
      <c r="H31" s="542">
        <v>40.299999999999997</v>
      </c>
      <c r="I31" s="542">
        <v>34</v>
      </c>
      <c r="J31" s="542">
        <v>21.1</v>
      </c>
      <c r="K31" s="543" t="s">
        <v>349</v>
      </c>
      <c r="L31" s="364">
        <v>16.600000000000001</v>
      </c>
    </row>
    <row r="32" spans="1:12" s="110" customFormat="1" ht="15" customHeight="1" x14ac:dyDescent="0.2">
      <c r="A32" s="367" t="s">
        <v>113</v>
      </c>
      <c r="B32" s="368" t="s">
        <v>181</v>
      </c>
      <c r="C32" s="362"/>
      <c r="D32" s="362"/>
      <c r="E32" s="363"/>
      <c r="F32" s="542">
        <v>25.1</v>
      </c>
      <c r="G32" s="542">
        <v>30.7</v>
      </c>
      <c r="H32" s="542">
        <v>33.799999999999997</v>
      </c>
      <c r="I32" s="542">
        <v>29</v>
      </c>
      <c r="J32" s="544">
        <v>28.4</v>
      </c>
      <c r="K32" s="543" t="s">
        <v>349</v>
      </c>
      <c r="L32" s="364">
        <v>-3.2999999999999972</v>
      </c>
    </row>
    <row r="33" spans="1:12" s="110" customFormat="1" ht="15" customHeight="1" x14ac:dyDescent="0.2">
      <c r="A33" s="367"/>
      <c r="B33" s="368" t="s">
        <v>182</v>
      </c>
      <c r="C33" s="362"/>
      <c r="D33" s="362"/>
      <c r="E33" s="363"/>
      <c r="F33" s="542">
        <v>26.1</v>
      </c>
      <c r="G33" s="542">
        <v>31.2</v>
      </c>
      <c r="H33" s="542">
        <v>35.1</v>
      </c>
      <c r="I33" s="542">
        <v>28.9</v>
      </c>
      <c r="J33" s="542">
        <v>29.6</v>
      </c>
      <c r="K33" s="543" t="s">
        <v>349</v>
      </c>
      <c r="L33" s="364">
        <v>-3.5</v>
      </c>
    </row>
    <row r="34" spans="1:12" s="369" customFormat="1" ht="15" customHeight="1" x14ac:dyDescent="0.2">
      <c r="A34" s="367" t="s">
        <v>113</v>
      </c>
      <c r="B34" s="368" t="s">
        <v>116</v>
      </c>
      <c r="C34" s="362"/>
      <c r="D34" s="362"/>
      <c r="E34" s="363"/>
      <c r="F34" s="542">
        <v>23.1</v>
      </c>
      <c r="G34" s="542">
        <v>29.2</v>
      </c>
      <c r="H34" s="542">
        <v>32.9</v>
      </c>
      <c r="I34" s="542">
        <v>25.9</v>
      </c>
      <c r="J34" s="542">
        <v>25.9</v>
      </c>
      <c r="K34" s="543" t="s">
        <v>349</v>
      </c>
      <c r="L34" s="364">
        <v>-2.7999999999999972</v>
      </c>
    </row>
    <row r="35" spans="1:12" s="369" customFormat="1" ht="11.25" x14ac:dyDescent="0.2">
      <c r="A35" s="370"/>
      <c r="B35" s="371" t="s">
        <v>117</v>
      </c>
      <c r="C35" s="372"/>
      <c r="D35" s="372"/>
      <c r="E35" s="373"/>
      <c r="F35" s="545">
        <v>30.4</v>
      </c>
      <c r="G35" s="545">
        <v>34.200000000000003</v>
      </c>
      <c r="H35" s="545">
        <v>37.200000000000003</v>
      </c>
      <c r="I35" s="545">
        <v>34.1</v>
      </c>
      <c r="J35" s="546">
        <v>34.5</v>
      </c>
      <c r="K35" s="547" t="s">
        <v>349</v>
      </c>
      <c r="L35" s="374">
        <v>-4.1000000000000014</v>
      </c>
    </row>
    <row r="36" spans="1:12" s="369" customFormat="1" ht="15.95" customHeight="1" x14ac:dyDescent="0.2">
      <c r="A36" s="375" t="s">
        <v>350</v>
      </c>
      <c r="B36" s="376"/>
      <c r="C36" s="377"/>
      <c r="D36" s="376"/>
      <c r="E36" s="378"/>
      <c r="F36" s="548">
        <v>3835</v>
      </c>
      <c r="G36" s="548">
        <v>2851</v>
      </c>
      <c r="H36" s="548">
        <v>4449</v>
      </c>
      <c r="I36" s="548">
        <v>3587</v>
      </c>
      <c r="J36" s="548">
        <v>3938</v>
      </c>
      <c r="K36" s="549">
        <v>-103</v>
      </c>
      <c r="L36" s="380">
        <v>-2.6155408836973084</v>
      </c>
    </row>
    <row r="37" spans="1:12" s="369" customFormat="1" ht="15.95" customHeight="1" x14ac:dyDescent="0.2">
      <c r="A37" s="381"/>
      <c r="B37" s="382" t="s">
        <v>113</v>
      </c>
      <c r="C37" s="382" t="s">
        <v>351</v>
      </c>
      <c r="D37" s="382"/>
      <c r="E37" s="383"/>
      <c r="F37" s="548">
        <v>975</v>
      </c>
      <c r="G37" s="548">
        <v>881</v>
      </c>
      <c r="H37" s="548">
        <v>1522</v>
      </c>
      <c r="I37" s="548">
        <v>1040</v>
      </c>
      <c r="J37" s="548">
        <v>1134</v>
      </c>
      <c r="K37" s="549">
        <v>-159</v>
      </c>
      <c r="L37" s="380">
        <v>-14.02116402116402</v>
      </c>
    </row>
    <row r="38" spans="1:12" s="369" customFormat="1" ht="15.95" customHeight="1" x14ac:dyDescent="0.2">
      <c r="A38" s="381"/>
      <c r="B38" s="384" t="s">
        <v>105</v>
      </c>
      <c r="C38" s="384" t="s">
        <v>106</v>
      </c>
      <c r="D38" s="385"/>
      <c r="E38" s="383"/>
      <c r="F38" s="548">
        <v>2089</v>
      </c>
      <c r="G38" s="548">
        <v>1376</v>
      </c>
      <c r="H38" s="548">
        <v>2185</v>
      </c>
      <c r="I38" s="548">
        <v>1975</v>
      </c>
      <c r="J38" s="550">
        <v>2173</v>
      </c>
      <c r="K38" s="549">
        <v>-84</v>
      </c>
      <c r="L38" s="380">
        <v>-3.8656235618959962</v>
      </c>
    </row>
    <row r="39" spans="1:12" s="369" customFormat="1" ht="15.95" customHeight="1" x14ac:dyDescent="0.2">
      <c r="A39" s="381"/>
      <c r="B39" s="385"/>
      <c r="C39" s="382" t="s">
        <v>352</v>
      </c>
      <c r="D39" s="385"/>
      <c r="E39" s="383"/>
      <c r="F39" s="548">
        <v>494</v>
      </c>
      <c r="G39" s="548">
        <v>404</v>
      </c>
      <c r="H39" s="548">
        <v>733</v>
      </c>
      <c r="I39" s="548">
        <v>533</v>
      </c>
      <c r="J39" s="548">
        <v>602</v>
      </c>
      <c r="K39" s="549">
        <v>-108</v>
      </c>
      <c r="L39" s="380">
        <v>-17.940199335548172</v>
      </c>
    </row>
    <row r="40" spans="1:12" s="369" customFormat="1" ht="15.95" customHeight="1" x14ac:dyDescent="0.2">
      <c r="A40" s="381"/>
      <c r="B40" s="384"/>
      <c r="C40" s="384" t="s">
        <v>107</v>
      </c>
      <c r="D40" s="385"/>
      <c r="E40" s="383"/>
      <c r="F40" s="548">
        <v>1746</v>
      </c>
      <c r="G40" s="548">
        <v>1475</v>
      </c>
      <c r="H40" s="548">
        <v>2264</v>
      </c>
      <c r="I40" s="548">
        <v>1612</v>
      </c>
      <c r="J40" s="548">
        <v>1765</v>
      </c>
      <c r="K40" s="549">
        <v>-19</v>
      </c>
      <c r="L40" s="380">
        <v>-1.0764872521246458</v>
      </c>
    </row>
    <row r="41" spans="1:12" s="369" customFormat="1" ht="24" customHeight="1" x14ac:dyDescent="0.2">
      <c r="A41" s="381"/>
      <c r="B41" s="385"/>
      <c r="C41" s="382" t="s">
        <v>352</v>
      </c>
      <c r="D41" s="385"/>
      <c r="E41" s="383"/>
      <c r="F41" s="548">
        <v>481</v>
      </c>
      <c r="G41" s="548">
        <v>477</v>
      </c>
      <c r="H41" s="548">
        <v>789</v>
      </c>
      <c r="I41" s="548">
        <v>507</v>
      </c>
      <c r="J41" s="550">
        <v>532</v>
      </c>
      <c r="K41" s="549">
        <v>-51</v>
      </c>
      <c r="L41" s="380">
        <v>-9.5864661654135332</v>
      </c>
    </row>
    <row r="42" spans="1:12" s="110" customFormat="1" ht="15" customHeight="1" x14ac:dyDescent="0.2">
      <c r="A42" s="381"/>
      <c r="B42" s="384" t="s">
        <v>113</v>
      </c>
      <c r="C42" s="384" t="s">
        <v>353</v>
      </c>
      <c r="D42" s="385"/>
      <c r="E42" s="383"/>
      <c r="F42" s="548">
        <v>873</v>
      </c>
      <c r="G42" s="548">
        <v>599</v>
      </c>
      <c r="H42" s="548">
        <v>1369</v>
      </c>
      <c r="I42" s="548">
        <v>703</v>
      </c>
      <c r="J42" s="548">
        <v>932</v>
      </c>
      <c r="K42" s="549">
        <v>-59</v>
      </c>
      <c r="L42" s="380">
        <v>-6.3304721030042916</v>
      </c>
    </row>
    <row r="43" spans="1:12" s="110" customFormat="1" ht="15" customHeight="1" x14ac:dyDescent="0.2">
      <c r="A43" s="381"/>
      <c r="B43" s="385"/>
      <c r="C43" s="382" t="s">
        <v>352</v>
      </c>
      <c r="D43" s="385"/>
      <c r="E43" s="383"/>
      <c r="F43" s="548">
        <v>288</v>
      </c>
      <c r="G43" s="548">
        <v>226</v>
      </c>
      <c r="H43" s="548">
        <v>582</v>
      </c>
      <c r="I43" s="548">
        <v>285</v>
      </c>
      <c r="J43" s="548">
        <v>342</v>
      </c>
      <c r="K43" s="549">
        <v>-54</v>
      </c>
      <c r="L43" s="380">
        <v>-15.789473684210526</v>
      </c>
    </row>
    <row r="44" spans="1:12" s="110" customFormat="1" ht="15" customHeight="1" x14ac:dyDescent="0.2">
      <c r="A44" s="381"/>
      <c r="B44" s="384"/>
      <c r="C44" s="366" t="s">
        <v>109</v>
      </c>
      <c r="D44" s="385"/>
      <c r="E44" s="383"/>
      <c r="F44" s="548">
        <v>2533</v>
      </c>
      <c r="G44" s="548">
        <v>1962</v>
      </c>
      <c r="H44" s="548">
        <v>2684</v>
      </c>
      <c r="I44" s="548">
        <v>2462</v>
      </c>
      <c r="J44" s="550">
        <v>2619</v>
      </c>
      <c r="K44" s="549">
        <v>-86</v>
      </c>
      <c r="L44" s="380">
        <v>-3.2836960672012219</v>
      </c>
    </row>
    <row r="45" spans="1:12" s="110" customFormat="1" ht="15" customHeight="1" x14ac:dyDescent="0.2">
      <c r="A45" s="381"/>
      <c r="B45" s="385"/>
      <c r="C45" s="382" t="s">
        <v>352</v>
      </c>
      <c r="D45" s="385"/>
      <c r="E45" s="383"/>
      <c r="F45" s="548">
        <v>589</v>
      </c>
      <c r="G45" s="548">
        <v>553</v>
      </c>
      <c r="H45" s="548">
        <v>820</v>
      </c>
      <c r="I45" s="548">
        <v>650</v>
      </c>
      <c r="J45" s="548">
        <v>692</v>
      </c>
      <c r="K45" s="549">
        <v>-103</v>
      </c>
      <c r="L45" s="380">
        <v>-14.884393063583815</v>
      </c>
    </row>
    <row r="46" spans="1:12" s="110" customFormat="1" ht="15" customHeight="1" x14ac:dyDescent="0.2">
      <c r="A46" s="381"/>
      <c r="B46" s="384"/>
      <c r="C46" s="366" t="s">
        <v>110</v>
      </c>
      <c r="D46" s="385"/>
      <c r="E46" s="383"/>
      <c r="F46" s="548">
        <v>376</v>
      </c>
      <c r="G46" s="548">
        <v>257</v>
      </c>
      <c r="H46" s="548">
        <v>324</v>
      </c>
      <c r="I46" s="548">
        <v>375</v>
      </c>
      <c r="J46" s="548">
        <v>330</v>
      </c>
      <c r="K46" s="549">
        <v>46</v>
      </c>
      <c r="L46" s="380">
        <v>13.939393939393939</v>
      </c>
    </row>
    <row r="47" spans="1:12" s="110" customFormat="1" ht="15" customHeight="1" x14ac:dyDescent="0.2">
      <c r="A47" s="381"/>
      <c r="B47" s="385"/>
      <c r="C47" s="382" t="s">
        <v>352</v>
      </c>
      <c r="D47" s="385"/>
      <c r="E47" s="383"/>
      <c r="F47" s="548">
        <v>78</v>
      </c>
      <c r="G47" s="548">
        <v>86</v>
      </c>
      <c r="H47" s="548">
        <v>91</v>
      </c>
      <c r="I47" s="548">
        <v>89</v>
      </c>
      <c r="J47" s="550">
        <v>88</v>
      </c>
      <c r="K47" s="549">
        <v>-10</v>
      </c>
      <c r="L47" s="380">
        <v>-11.363636363636363</v>
      </c>
    </row>
    <row r="48" spans="1:12" s="110" customFormat="1" ht="15" customHeight="1" x14ac:dyDescent="0.2">
      <c r="A48" s="381"/>
      <c r="B48" s="385"/>
      <c r="C48" s="366" t="s">
        <v>111</v>
      </c>
      <c r="D48" s="386"/>
      <c r="E48" s="387"/>
      <c r="F48" s="548">
        <v>53</v>
      </c>
      <c r="G48" s="548">
        <v>33</v>
      </c>
      <c r="H48" s="548">
        <v>72</v>
      </c>
      <c r="I48" s="548">
        <v>47</v>
      </c>
      <c r="J48" s="548">
        <v>57</v>
      </c>
      <c r="K48" s="549">
        <v>-4</v>
      </c>
      <c r="L48" s="380">
        <v>-7.0175438596491224</v>
      </c>
    </row>
    <row r="49" spans="1:12" s="110" customFormat="1" ht="15" customHeight="1" x14ac:dyDescent="0.2">
      <c r="A49" s="381"/>
      <c r="B49" s="385"/>
      <c r="C49" s="382" t="s">
        <v>352</v>
      </c>
      <c r="D49" s="385"/>
      <c r="E49" s="383"/>
      <c r="F49" s="548">
        <v>20</v>
      </c>
      <c r="G49" s="548">
        <v>16</v>
      </c>
      <c r="H49" s="548">
        <v>29</v>
      </c>
      <c r="I49" s="548">
        <v>16</v>
      </c>
      <c r="J49" s="548">
        <v>12</v>
      </c>
      <c r="K49" s="549">
        <v>8</v>
      </c>
      <c r="L49" s="380">
        <v>66.666666666666671</v>
      </c>
    </row>
    <row r="50" spans="1:12" s="110" customFormat="1" ht="15" customHeight="1" x14ac:dyDescent="0.2">
      <c r="A50" s="381"/>
      <c r="B50" s="384" t="s">
        <v>113</v>
      </c>
      <c r="C50" s="382" t="s">
        <v>181</v>
      </c>
      <c r="D50" s="385"/>
      <c r="E50" s="383"/>
      <c r="F50" s="548">
        <v>2502</v>
      </c>
      <c r="G50" s="548">
        <v>1697</v>
      </c>
      <c r="H50" s="548">
        <v>2948</v>
      </c>
      <c r="I50" s="548">
        <v>2384</v>
      </c>
      <c r="J50" s="550">
        <v>2595</v>
      </c>
      <c r="K50" s="549">
        <v>-93</v>
      </c>
      <c r="L50" s="380">
        <v>-3.5838150289017343</v>
      </c>
    </row>
    <row r="51" spans="1:12" s="110" customFormat="1" ht="15" customHeight="1" x14ac:dyDescent="0.2">
      <c r="A51" s="381"/>
      <c r="B51" s="385"/>
      <c r="C51" s="382" t="s">
        <v>352</v>
      </c>
      <c r="D51" s="385"/>
      <c r="E51" s="383"/>
      <c r="F51" s="548">
        <v>627</v>
      </c>
      <c r="G51" s="548">
        <v>521</v>
      </c>
      <c r="H51" s="548">
        <v>995</v>
      </c>
      <c r="I51" s="548">
        <v>692</v>
      </c>
      <c r="J51" s="548">
        <v>736</v>
      </c>
      <c r="K51" s="549">
        <v>-109</v>
      </c>
      <c r="L51" s="380">
        <v>-14.809782608695652</v>
      </c>
    </row>
    <row r="52" spans="1:12" s="110" customFormat="1" ht="15" customHeight="1" x14ac:dyDescent="0.2">
      <c r="A52" s="381"/>
      <c r="B52" s="384"/>
      <c r="C52" s="382" t="s">
        <v>182</v>
      </c>
      <c r="D52" s="385"/>
      <c r="E52" s="383"/>
      <c r="F52" s="548">
        <v>1333</v>
      </c>
      <c r="G52" s="548">
        <v>1154</v>
      </c>
      <c r="H52" s="548">
        <v>1501</v>
      </c>
      <c r="I52" s="548">
        <v>1203</v>
      </c>
      <c r="J52" s="548">
        <v>1343</v>
      </c>
      <c r="K52" s="549">
        <v>-10</v>
      </c>
      <c r="L52" s="380">
        <v>-0.74460163812360391</v>
      </c>
    </row>
    <row r="53" spans="1:12" s="269" customFormat="1" ht="11.25" customHeight="1" x14ac:dyDescent="0.2">
      <c r="A53" s="381"/>
      <c r="B53" s="385"/>
      <c r="C53" s="382" t="s">
        <v>352</v>
      </c>
      <c r="D53" s="385"/>
      <c r="E53" s="383"/>
      <c r="F53" s="548">
        <v>348</v>
      </c>
      <c r="G53" s="548">
        <v>360</v>
      </c>
      <c r="H53" s="548">
        <v>527</v>
      </c>
      <c r="I53" s="548">
        <v>348</v>
      </c>
      <c r="J53" s="550">
        <v>398</v>
      </c>
      <c r="K53" s="549">
        <v>-50</v>
      </c>
      <c r="L53" s="380">
        <v>-12.562814070351759</v>
      </c>
    </row>
    <row r="54" spans="1:12" s="151" customFormat="1" ht="12.75" customHeight="1" x14ac:dyDescent="0.2">
      <c r="A54" s="381"/>
      <c r="B54" s="384" t="s">
        <v>113</v>
      </c>
      <c r="C54" s="384" t="s">
        <v>116</v>
      </c>
      <c r="D54" s="385"/>
      <c r="E54" s="383"/>
      <c r="F54" s="548">
        <v>2629</v>
      </c>
      <c r="G54" s="548">
        <v>1859</v>
      </c>
      <c r="H54" s="548">
        <v>3114</v>
      </c>
      <c r="I54" s="548">
        <v>2219</v>
      </c>
      <c r="J54" s="548">
        <v>2625</v>
      </c>
      <c r="K54" s="549">
        <v>4</v>
      </c>
      <c r="L54" s="380">
        <v>0.15238095238095239</v>
      </c>
    </row>
    <row r="55" spans="1:12" ht="11.25" x14ac:dyDescent="0.2">
      <c r="A55" s="381"/>
      <c r="B55" s="385"/>
      <c r="C55" s="382" t="s">
        <v>352</v>
      </c>
      <c r="D55" s="385"/>
      <c r="E55" s="383"/>
      <c r="F55" s="548">
        <v>608</v>
      </c>
      <c r="G55" s="548">
        <v>542</v>
      </c>
      <c r="H55" s="548">
        <v>1025</v>
      </c>
      <c r="I55" s="548">
        <v>574</v>
      </c>
      <c r="J55" s="548">
        <v>681</v>
      </c>
      <c r="K55" s="549">
        <v>-73</v>
      </c>
      <c r="L55" s="380">
        <v>-10.719530102790015</v>
      </c>
    </row>
    <row r="56" spans="1:12" ht="14.25" customHeight="1" x14ac:dyDescent="0.2">
      <c r="A56" s="381"/>
      <c r="B56" s="385"/>
      <c r="C56" s="384" t="s">
        <v>117</v>
      </c>
      <c r="D56" s="385"/>
      <c r="E56" s="383"/>
      <c r="F56" s="548">
        <v>1204</v>
      </c>
      <c r="G56" s="548">
        <v>992</v>
      </c>
      <c r="H56" s="548">
        <v>1333</v>
      </c>
      <c r="I56" s="548">
        <v>1367</v>
      </c>
      <c r="J56" s="548">
        <v>1313</v>
      </c>
      <c r="K56" s="549">
        <v>-109</v>
      </c>
      <c r="L56" s="380">
        <v>-8.3015993907083008</v>
      </c>
    </row>
    <row r="57" spans="1:12" ht="18.75" customHeight="1" x14ac:dyDescent="0.2">
      <c r="A57" s="388"/>
      <c r="B57" s="389"/>
      <c r="C57" s="390" t="s">
        <v>352</v>
      </c>
      <c r="D57" s="389"/>
      <c r="E57" s="391"/>
      <c r="F57" s="551">
        <v>366</v>
      </c>
      <c r="G57" s="552">
        <v>339</v>
      </c>
      <c r="H57" s="552">
        <v>496</v>
      </c>
      <c r="I57" s="552">
        <v>466</v>
      </c>
      <c r="J57" s="552">
        <v>453</v>
      </c>
      <c r="K57" s="553">
        <f t="shared" ref="K57" si="0">IF(OR(F57=".",J57=".")=TRUE,".",IF(OR(F57="*",J57="*")=TRUE,"*",IF(AND(F57="-",J57="-")=TRUE,"-",IF(AND(ISNUMBER(J57),ISNUMBER(F57))=TRUE,IF(F57-J57=0,0,F57-J57),IF(ISNUMBER(F57)=TRUE,F57,-J57)))))</f>
        <v>-87</v>
      </c>
      <c r="L57" s="392">
        <f t="shared" ref="L57" si="1">IF(K57 =".",".",IF(K57 ="*","*",IF(K57="-","-",IF(K57=0,0,IF(OR(J57="-",J57=".",F57="-",F57=".")=TRUE,"X",IF(J57=0,"0,0",IF(ABS(K57*100/J57)&gt;250,".X",(K57*100/J57))))))))</f>
        <v>-19.205298013245034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3933</v>
      </c>
      <c r="E11" s="114">
        <v>3073</v>
      </c>
      <c r="F11" s="114">
        <v>5828</v>
      </c>
      <c r="G11" s="114">
        <v>3679</v>
      </c>
      <c r="H11" s="140">
        <v>4045</v>
      </c>
      <c r="I11" s="115">
        <v>-112</v>
      </c>
      <c r="J11" s="116">
        <v>-2.7688504326328802</v>
      </c>
    </row>
    <row r="12" spans="1:15" s="110" customFormat="1" ht="24.95" customHeight="1" x14ac:dyDescent="0.2">
      <c r="A12" s="193" t="s">
        <v>132</v>
      </c>
      <c r="B12" s="194" t="s">
        <v>133</v>
      </c>
      <c r="C12" s="113">
        <v>1.6781083142639206</v>
      </c>
      <c r="D12" s="115">
        <v>66</v>
      </c>
      <c r="E12" s="114">
        <v>29</v>
      </c>
      <c r="F12" s="114">
        <v>64</v>
      </c>
      <c r="G12" s="114">
        <v>50</v>
      </c>
      <c r="H12" s="140">
        <v>45</v>
      </c>
      <c r="I12" s="115">
        <v>21</v>
      </c>
      <c r="J12" s="116">
        <v>46.666666666666664</v>
      </c>
    </row>
    <row r="13" spans="1:15" s="110" customFormat="1" ht="24.95" customHeight="1" x14ac:dyDescent="0.2">
      <c r="A13" s="193" t="s">
        <v>134</v>
      </c>
      <c r="B13" s="199" t="s">
        <v>214</v>
      </c>
      <c r="C13" s="113">
        <v>0.96618357487922701</v>
      </c>
      <c r="D13" s="115">
        <v>38</v>
      </c>
      <c r="E13" s="114">
        <v>18</v>
      </c>
      <c r="F13" s="114">
        <v>40</v>
      </c>
      <c r="G13" s="114">
        <v>14</v>
      </c>
      <c r="H13" s="140">
        <v>60</v>
      </c>
      <c r="I13" s="115">
        <v>-22</v>
      </c>
      <c r="J13" s="116">
        <v>-36.666666666666664</v>
      </c>
    </row>
    <row r="14" spans="1:15" s="287" customFormat="1" ht="24.95" customHeight="1" x14ac:dyDescent="0.2">
      <c r="A14" s="193" t="s">
        <v>215</v>
      </c>
      <c r="B14" s="199" t="s">
        <v>137</v>
      </c>
      <c r="C14" s="113">
        <v>16.80650902618866</v>
      </c>
      <c r="D14" s="115">
        <v>661</v>
      </c>
      <c r="E14" s="114">
        <v>443</v>
      </c>
      <c r="F14" s="114">
        <v>899</v>
      </c>
      <c r="G14" s="114">
        <v>738</v>
      </c>
      <c r="H14" s="140">
        <v>615</v>
      </c>
      <c r="I14" s="115">
        <v>46</v>
      </c>
      <c r="J14" s="116">
        <v>7.4796747967479673</v>
      </c>
      <c r="K14" s="110"/>
      <c r="L14" s="110"/>
      <c r="M14" s="110"/>
      <c r="N14" s="110"/>
      <c r="O14" s="110"/>
    </row>
    <row r="15" spans="1:15" s="110" customFormat="1" ht="24.95" customHeight="1" x14ac:dyDescent="0.2">
      <c r="A15" s="193" t="s">
        <v>216</v>
      </c>
      <c r="B15" s="199" t="s">
        <v>217</v>
      </c>
      <c r="C15" s="113">
        <v>3.5087719298245612</v>
      </c>
      <c r="D15" s="115">
        <v>138</v>
      </c>
      <c r="E15" s="114">
        <v>115</v>
      </c>
      <c r="F15" s="114">
        <v>212</v>
      </c>
      <c r="G15" s="114">
        <v>359</v>
      </c>
      <c r="H15" s="140">
        <v>146</v>
      </c>
      <c r="I15" s="115">
        <v>-8</v>
      </c>
      <c r="J15" s="116">
        <v>-5.4794520547945202</v>
      </c>
    </row>
    <row r="16" spans="1:15" s="287" customFormat="1" ht="24.95" customHeight="1" x14ac:dyDescent="0.2">
      <c r="A16" s="193" t="s">
        <v>218</v>
      </c>
      <c r="B16" s="199" t="s">
        <v>141</v>
      </c>
      <c r="C16" s="113">
        <v>9.5601322145944572</v>
      </c>
      <c r="D16" s="115">
        <v>376</v>
      </c>
      <c r="E16" s="114">
        <v>220</v>
      </c>
      <c r="F16" s="114">
        <v>463</v>
      </c>
      <c r="G16" s="114">
        <v>222</v>
      </c>
      <c r="H16" s="140">
        <v>310</v>
      </c>
      <c r="I16" s="115">
        <v>66</v>
      </c>
      <c r="J16" s="116">
        <v>21.29032258064516</v>
      </c>
      <c r="K16" s="110"/>
      <c r="L16" s="110"/>
      <c r="M16" s="110"/>
      <c r="N16" s="110"/>
      <c r="O16" s="110"/>
    </row>
    <row r="17" spans="1:15" s="110" customFormat="1" ht="24.95" customHeight="1" x14ac:dyDescent="0.2">
      <c r="A17" s="193" t="s">
        <v>142</v>
      </c>
      <c r="B17" s="199" t="s">
        <v>220</v>
      </c>
      <c r="C17" s="113">
        <v>3.7376048817696415</v>
      </c>
      <c r="D17" s="115">
        <v>147</v>
      </c>
      <c r="E17" s="114">
        <v>108</v>
      </c>
      <c r="F17" s="114">
        <v>224</v>
      </c>
      <c r="G17" s="114">
        <v>157</v>
      </c>
      <c r="H17" s="140">
        <v>159</v>
      </c>
      <c r="I17" s="115">
        <v>-12</v>
      </c>
      <c r="J17" s="116">
        <v>-7.5471698113207548</v>
      </c>
    </row>
    <row r="18" spans="1:15" s="287" customFormat="1" ht="24.95" customHeight="1" x14ac:dyDescent="0.2">
      <c r="A18" s="201" t="s">
        <v>144</v>
      </c>
      <c r="B18" s="202" t="s">
        <v>145</v>
      </c>
      <c r="C18" s="113">
        <v>10.11950165268243</v>
      </c>
      <c r="D18" s="115">
        <v>398</v>
      </c>
      <c r="E18" s="114">
        <v>175</v>
      </c>
      <c r="F18" s="114">
        <v>539</v>
      </c>
      <c r="G18" s="114">
        <v>336</v>
      </c>
      <c r="H18" s="140">
        <v>372</v>
      </c>
      <c r="I18" s="115">
        <v>26</v>
      </c>
      <c r="J18" s="116">
        <v>6.989247311827957</v>
      </c>
      <c r="K18" s="110"/>
      <c r="L18" s="110"/>
      <c r="M18" s="110"/>
      <c r="N18" s="110"/>
      <c r="O18" s="110"/>
    </row>
    <row r="19" spans="1:15" s="110" customFormat="1" ht="24.95" customHeight="1" x14ac:dyDescent="0.2">
      <c r="A19" s="193" t="s">
        <v>146</v>
      </c>
      <c r="B19" s="199" t="s">
        <v>147</v>
      </c>
      <c r="C19" s="113">
        <v>18.891431477243835</v>
      </c>
      <c r="D19" s="115">
        <v>743</v>
      </c>
      <c r="E19" s="114">
        <v>630</v>
      </c>
      <c r="F19" s="114">
        <v>1220</v>
      </c>
      <c r="G19" s="114">
        <v>689</v>
      </c>
      <c r="H19" s="140">
        <v>718</v>
      </c>
      <c r="I19" s="115">
        <v>25</v>
      </c>
      <c r="J19" s="116">
        <v>3.4818941504178271</v>
      </c>
    </row>
    <row r="20" spans="1:15" s="287" customFormat="1" ht="24.95" customHeight="1" x14ac:dyDescent="0.2">
      <c r="A20" s="193" t="s">
        <v>148</v>
      </c>
      <c r="B20" s="199" t="s">
        <v>149</v>
      </c>
      <c r="C20" s="113">
        <v>4.983473175692855</v>
      </c>
      <c r="D20" s="115">
        <v>196</v>
      </c>
      <c r="E20" s="114">
        <v>141</v>
      </c>
      <c r="F20" s="114">
        <v>210</v>
      </c>
      <c r="G20" s="114">
        <v>145</v>
      </c>
      <c r="H20" s="140">
        <v>198</v>
      </c>
      <c r="I20" s="115">
        <v>-2</v>
      </c>
      <c r="J20" s="116">
        <v>-1.0101010101010102</v>
      </c>
      <c r="K20" s="110"/>
      <c r="L20" s="110"/>
      <c r="M20" s="110"/>
      <c r="N20" s="110"/>
      <c r="O20" s="110"/>
    </row>
    <row r="21" spans="1:15" s="110" customFormat="1" ht="24.95" customHeight="1" x14ac:dyDescent="0.2">
      <c r="A21" s="201" t="s">
        <v>150</v>
      </c>
      <c r="B21" s="202" t="s">
        <v>151</v>
      </c>
      <c r="C21" s="113">
        <v>9.6618357487922708</v>
      </c>
      <c r="D21" s="115">
        <v>380</v>
      </c>
      <c r="E21" s="114">
        <v>386</v>
      </c>
      <c r="F21" s="114">
        <v>410</v>
      </c>
      <c r="G21" s="114">
        <v>441</v>
      </c>
      <c r="H21" s="140">
        <v>443</v>
      </c>
      <c r="I21" s="115">
        <v>-63</v>
      </c>
      <c r="J21" s="116">
        <v>-14.221218961625283</v>
      </c>
    </row>
    <row r="22" spans="1:15" s="110" customFormat="1" ht="24.95" customHeight="1" x14ac:dyDescent="0.2">
      <c r="A22" s="201" t="s">
        <v>152</v>
      </c>
      <c r="B22" s="199" t="s">
        <v>153</v>
      </c>
      <c r="C22" s="113">
        <v>0.20340706839562675</v>
      </c>
      <c r="D22" s="115">
        <v>8</v>
      </c>
      <c r="E22" s="114">
        <v>12</v>
      </c>
      <c r="F22" s="114">
        <v>30</v>
      </c>
      <c r="G22" s="114">
        <v>20</v>
      </c>
      <c r="H22" s="140">
        <v>19</v>
      </c>
      <c r="I22" s="115">
        <v>-11</v>
      </c>
      <c r="J22" s="116">
        <v>-57.89473684210526</v>
      </c>
    </row>
    <row r="23" spans="1:15" s="110" customFormat="1" ht="24.95" customHeight="1" x14ac:dyDescent="0.2">
      <c r="A23" s="193" t="s">
        <v>154</v>
      </c>
      <c r="B23" s="199" t="s">
        <v>155</v>
      </c>
      <c r="C23" s="113">
        <v>0.73735062293414699</v>
      </c>
      <c r="D23" s="115">
        <v>29</v>
      </c>
      <c r="E23" s="114">
        <v>33</v>
      </c>
      <c r="F23" s="114">
        <v>85</v>
      </c>
      <c r="G23" s="114">
        <v>38</v>
      </c>
      <c r="H23" s="140">
        <v>33</v>
      </c>
      <c r="I23" s="115">
        <v>-4</v>
      </c>
      <c r="J23" s="116">
        <v>-12.121212121212121</v>
      </c>
    </row>
    <row r="24" spans="1:15" s="110" customFormat="1" ht="24.95" customHeight="1" x14ac:dyDescent="0.2">
      <c r="A24" s="193" t="s">
        <v>156</v>
      </c>
      <c r="B24" s="199" t="s">
        <v>221</v>
      </c>
      <c r="C24" s="113">
        <v>3.1782354436816678</v>
      </c>
      <c r="D24" s="115">
        <v>125</v>
      </c>
      <c r="E24" s="114">
        <v>76</v>
      </c>
      <c r="F24" s="114">
        <v>166</v>
      </c>
      <c r="G24" s="114">
        <v>87</v>
      </c>
      <c r="H24" s="140">
        <v>136</v>
      </c>
      <c r="I24" s="115">
        <v>-11</v>
      </c>
      <c r="J24" s="116">
        <v>-8.0882352941176467</v>
      </c>
    </row>
    <row r="25" spans="1:15" s="110" customFormat="1" ht="24.95" customHeight="1" x14ac:dyDescent="0.2">
      <c r="A25" s="193" t="s">
        <v>222</v>
      </c>
      <c r="B25" s="204" t="s">
        <v>159</v>
      </c>
      <c r="C25" s="113">
        <v>4.932621408593949</v>
      </c>
      <c r="D25" s="115">
        <v>194</v>
      </c>
      <c r="E25" s="114">
        <v>176</v>
      </c>
      <c r="F25" s="114">
        <v>302</v>
      </c>
      <c r="G25" s="114">
        <v>177</v>
      </c>
      <c r="H25" s="140">
        <v>192</v>
      </c>
      <c r="I25" s="115">
        <v>2</v>
      </c>
      <c r="J25" s="116">
        <v>1.0416666666666667</v>
      </c>
    </row>
    <row r="26" spans="1:15" s="110" customFormat="1" ht="24.95" customHeight="1" x14ac:dyDescent="0.2">
      <c r="A26" s="201">
        <v>782.78300000000002</v>
      </c>
      <c r="B26" s="203" t="s">
        <v>160</v>
      </c>
      <c r="C26" s="113">
        <v>4.5258072718026954</v>
      </c>
      <c r="D26" s="115">
        <v>178</v>
      </c>
      <c r="E26" s="114">
        <v>115</v>
      </c>
      <c r="F26" s="114">
        <v>219</v>
      </c>
      <c r="G26" s="114">
        <v>217</v>
      </c>
      <c r="H26" s="140">
        <v>278</v>
      </c>
      <c r="I26" s="115">
        <v>-100</v>
      </c>
      <c r="J26" s="116">
        <v>-35.97122302158273</v>
      </c>
    </row>
    <row r="27" spans="1:15" s="110" customFormat="1" ht="24.95" customHeight="1" x14ac:dyDescent="0.2">
      <c r="A27" s="193" t="s">
        <v>161</v>
      </c>
      <c r="B27" s="199" t="s">
        <v>162</v>
      </c>
      <c r="C27" s="113">
        <v>3.6613272311212817</v>
      </c>
      <c r="D27" s="115">
        <v>144</v>
      </c>
      <c r="E27" s="114">
        <v>122</v>
      </c>
      <c r="F27" s="114">
        <v>294</v>
      </c>
      <c r="G27" s="114">
        <v>113</v>
      </c>
      <c r="H27" s="140">
        <v>171</v>
      </c>
      <c r="I27" s="115">
        <v>-27</v>
      </c>
      <c r="J27" s="116">
        <v>-15.789473684210526</v>
      </c>
    </row>
    <row r="28" spans="1:15" s="110" customFormat="1" ht="24.95" customHeight="1" x14ac:dyDescent="0.2">
      <c r="A28" s="193" t="s">
        <v>163</v>
      </c>
      <c r="B28" s="199" t="s">
        <v>164</v>
      </c>
      <c r="C28" s="113">
        <v>1.7543859649122806</v>
      </c>
      <c r="D28" s="115">
        <v>69</v>
      </c>
      <c r="E28" s="114">
        <v>59</v>
      </c>
      <c r="F28" s="114">
        <v>264</v>
      </c>
      <c r="G28" s="114">
        <v>46</v>
      </c>
      <c r="H28" s="140">
        <v>72</v>
      </c>
      <c r="I28" s="115">
        <v>-3</v>
      </c>
      <c r="J28" s="116">
        <v>-4.166666666666667</v>
      </c>
    </row>
    <row r="29" spans="1:15" s="110" customFormat="1" ht="24.95" customHeight="1" x14ac:dyDescent="0.2">
      <c r="A29" s="193">
        <v>86</v>
      </c>
      <c r="B29" s="199" t="s">
        <v>165</v>
      </c>
      <c r="C29" s="113">
        <v>6.6107297228578696</v>
      </c>
      <c r="D29" s="115">
        <v>260</v>
      </c>
      <c r="E29" s="114">
        <v>262</v>
      </c>
      <c r="F29" s="114">
        <v>504</v>
      </c>
      <c r="G29" s="114">
        <v>226</v>
      </c>
      <c r="H29" s="140">
        <v>277</v>
      </c>
      <c r="I29" s="115">
        <v>-17</v>
      </c>
      <c r="J29" s="116">
        <v>-6.1371841155234659</v>
      </c>
    </row>
    <row r="30" spans="1:15" s="110" customFormat="1" ht="24.95" customHeight="1" x14ac:dyDescent="0.2">
      <c r="A30" s="193">
        <v>87.88</v>
      </c>
      <c r="B30" s="204" t="s">
        <v>166</v>
      </c>
      <c r="C30" s="113">
        <v>6.0259344012204421</v>
      </c>
      <c r="D30" s="115">
        <v>237</v>
      </c>
      <c r="E30" s="114">
        <v>216</v>
      </c>
      <c r="F30" s="114">
        <v>343</v>
      </c>
      <c r="G30" s="114">
        <v>174</v>
      </c>
      <c r="H30" s="140">
        <v>200</v>
      </c>
      <c r="I30" s="115">
        <v>37</v>
      </c>
      <c r="J30" s="116">
        <v>18.5</v>
      </c>
    </row>
    <row r="31" spans="1:15" s="110" customFormat="1" ht="24.95" customHeight="1" x14ac:dyDescent="0.2">
      <c r="A31" s="193" t="s">
        <v>167</v>
      </c>
      <c r="B31" s="199" t="s">
        <v>168</v>
      </c>
      <c r="C31" s="113">
        <v>5.2631578947368425</v>
      </c>
      <c r="D31" s="115">
        <v>207</v>
      </c>
      <c r="E31" s="114">
        <v>179</v>
      </c>
      <c r="F31" s="114">
        <v>239</v>
      </c>
      <c r="G31" s="114">
        <v>167</v>
      </c>
      <c r="H31" s="140">
        <v>216</v>
      </c>
      <c r="I31" s="115">
        <v>-9</v>
      </c>
      <c r="J31" s="116">
        <v>-4.166666666666667</v>
      </c>
    </row>
    <row r="32" spans="1:15" s="110" customFormat="1" ht="24.95" customHeight="1" x14ac:dyDescent="0.2">
      <c r="A32" s="193"/>
      <c r="B32" s="204" t="s">
        <v>169</v>
      </c>
      <c r="C32" s="113" t="s">
        <v>513</v>
      </c>
      <c r="D32" s="115" t="s">
        <v>513</v>
      </c>
      <c r="E32" s="114" t="s">
        <v>513</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1.6781083142639206</v>
      </c>
      <c r="D34" s="115">
        <v>66</v>
      </c>
      <c r="E34" s="114">
        <v>29</v>
      </c>
      <c r="F34" s="114">
        <v>64</v>
      </c>
      <c r="G34" s="114">
        <v>50</v>
      </c>
      <c r="H34" s="140">
        <v>45</v>
      </c>
      <c r="I34" s="115">
        <v>21</v>
      </c>
      <c r="J34" s="116">
        <v>46.666666666666664</v>
      </c>
    </row>
    <row r="35" spans="1:10" s="110" customFormat="1" ht="24.95" customHeight="1" x14ac:dyDescent="0.2">
      <c r="A35" s="292" t="s">
        <v>171</v>
      </c>
      <c r="B35" s="293" t="s">
        <v>172</v>
      </c>
      <c r="C35" s="113">
        <v>27.892194253750318</v>
      </c>
      <c r="D35" s="115">
        <v>1097</v>
      </c>
      <c r="E35" s="114">
        <v>636</v>
      </c>
      <c r="F35" s="114">
        <v>1478</v>
      </c>
      <c r="G35" s="114">
        <v>1088</v>
      </c>
      <c r="H35" s="140">
        <v>1047</v>
      </c>
      <c r="I35" s="115">
        <v>50</v>
      </c>
      <c r="J35" s="116">
        <v>4.7755491881566376</v>
      </c>
    </row>
    <row r="36" spans="1:10" s="110" customFormat="1" ht="24.95" customHeight="1" x14ac:dyDescent="0.2">
      <c r="A36" s="294" t="s">
        <v>173</v>
      </c>
      <c r="B36" s="295" t="s">
        <v>174</v>
      </c>
      <c r="C36" s="125">
        <v>70.429697431985758</v>
      </c>
      <c r="D36" s="143">
        <v>2770</v>
      </c>
      <c r="E36" s="144">
        <v>2407</v>
      </c>
      <c r="F36" s="144">
        <v>4286</v>
      </c>
      <c r="G36" s="144">
        <v>2540</v>
      </c>
      <c r="H36" s="145">
        <v>2953</v>
      </c>
      <c r="I36" s="143">
        <v>-183</v>
      </c>
      <c r="J36" s="146">
        <v>-6.1970877074161868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3933</v>
      </c>
      <c r="F11" s="264">
        <v>3073</v>
      </c>
      <c r="G11" s="264">
        <v>5828</v>
      </c>
      <c r="H11" s="264">
        <v>3679</v>
      </c>
      <c r="I11" s="265">
        <v>4045</v>
      </c>
      <c r="J11" s="263">
        <v>-112</v>
      </c>
      <c r="K11" s="266">
        <v>-2.7688504326328802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27.15484363081617</v>
      </c>
      <c r="E13" s="115">
        <v>1068</v>
      </c>
      <c r="F13" s="114">
        <v>882</v>
      </c>
      <c r="G13" s="114">
        <v>1390</v>
      </c>
      <c r="H13" s="114">
        <v>1158</v>
      </c>
      <c r="I13" s="140">
        <v>1177</v>
      </c>
      <c r="J13" s="115">
        <v>-109</v>
      </c>
      <c r="K13" s="116">
        <v>-9.2608326253186064</v>
      </c>
    </row>
    <row r="14" spans="1:15" ht="15.95" customHeight="1" x14ac:dyDescent="0.2">
      <c r="A14" s="306" t="s">
        <v>230</v>
      </c>
      <c r="B14" s="307"/>
      <c r="C14" s="308"/>
      <c r="D14" s="113">
        <v>60.106788710907701</v>
      </c>
      <c r="E14" s="115">
        <v>2364</v>
      </c>
      <c r="F14" s="114">
        <v>1763</v>
      </c>
      <c r="G14" s="114">
        <v>3756</v>
      </c>
      <c r="H14" s="114">
        <v>2088</v>
      </c>
      <c r="I14" s="140">
        <v>2333</v>
      </c>
      <c r="J14" s="115">
        <v>31</v>
      </c>
      <c r="K14" s="116">
        <v>1.3287612516073726</v>
      </c>
    </row>
    <row r="15" spans="1:15" ht="15.95" customHeight="1" x14ac:dyDescent="0.2">
      <c r="A15" s="306" t="s">
        <v>231</v>
      </c>
      <c r="B15" s="307"/>
      <c r="C15" s="308"/>
      <c r="D15" s="113">
        <v>5.9496567505720828</v>
      </c>
      <c r="E15" s="115">
        <v>234</v>
      </c>
      <c r="F15" s="114">
        <v>199</v>
      </c>
      <c r="G15" s="114">
        <v>289</v>
      </c>
      <c r="H15" s="114">
        <v>221</v>
      </c>
      <c r="I15" s="140">
        <v>255</v>
      </c>
      <c r="J15" s="115">
        <v>-21</v>
      </c>
      <c r="K15" s="116">
        <v>-8.235294117647058</v>
      </c>
    </row>
    <row r="16" spans="1:15" ht="15.95" customHeight="1" x14ac:dyDescent="0.2">
      <c r="A16" s="306" t="s">
        <v>232</v>
      </c>
      <c r="B16" s="307"/>
      <c r="C16" s="308"/>
      <c r="D16" s="113">
        <v>6.5853038393084162</v>
      </c>
      <c r="E16" s="115">
        <v>259</v>
      </c>
      <c r="F16" s="114">
        <v>218</v>
      </c>
      <c r="G16" s="114">
        <v>369</v>
      </c>
      <c r="H16" s="114">
        <v>204</v>
      </c>
      <c r="I16" s="140">
        <v>268</v>
      </c>
      <c r="J16" s="115">
        <v>-9</v>
      </c>
      <c r="K16" s="116">
        <v>-3.3582089552238807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1.703534197813374</v>
      </c>
      <c r="E18" s="115">
        <v>67</v>
      </c>
      <c r="F18" s="114">
        <v>38</v>
      </c>
      <c r="G18" s="114">
        <v>85</v>
      </c>
      <c r="H18" s="114">
        <v>49</v>
      </c>
      <c r="I18" s="140">
        <v>73</v>
      </c>
      <c r="J18" s="115">
        <v>-6</v>
      </c>
      <c r="K18" s="116">
        <v>-8.2191780821917817</v>
      </c>
    </row>
    <row r="19" spans="1:11" ht="14.1" customHeight="1" x14ac:dyDescent="0.2">
      <c r="A19" s="306" t="s">
        <v>235</v>
      </c>
      <c r="B19" s="307" t="s">
        <v>236</v>
      </c>
      <c r="C19" s="308"/>
      <c r="D19" s="113">
        <v>0.8390541571319603</v>
      </c>
      <c r="E19" s="115">
        <v>33</v>
      </c>
      <c r="F19" s="114">
        <v>20</v>
      </c>
      <c r="G19" s="114">
        <v>60</v>
      </c>
      <c r="H19" s="114">
        <v>32</v>
      </c>
      <c r="I19" s="140">
        <v>23</v>
      </c>
      <c r="J19" s="115">
        <v>10</v>
      </c>
      <c r="K19" s="116">
        <v>43.478260869565219</v>
      </c>
    </row>
    <row r="20" spans="1:11" ht="14.1" customHeight="1" x14ac:dyDescent="0.2">
      <c r="A20" s="306">
        <v>12</v>
      </c>
      <c r="B20" s="307" t="s">
        <v>237</v>
      </c>
      <c r="C20" s="308"/>
      <c r="D20" s="113">
        <v>0.88990592423086701</v>
      </c>
      <c r="E20" s="115">
        <v>35</v>
      </c>
      <c r="F20" s="114">
        <v>10</v>
      </c>
      <c r="G20" s="114">
        <v>62</v>
      </c>
      <c r="H20" s="114">
        <v>49</v>
      </c>
      <c r="I20" s="140">
        <v>26</v>
      </c>
      <c r="J20" s="115">
        <v>9</v>
      </c>
      <c r="K20" s="116">
        <v>34.615384615384613</v>
      </c>
    </row>
    <row r="21" spans="1:11" ht="14.1" customHeight="1" x14ac:dyDescent="0.2">
      <c r="A21" s="306">
        <v>21</v>
      </c>
      <c r="B21" s="307" t="s">
        <v>238</v>
      </c>
      <c r="C21" s="308"/>
      <c r="D21" s="113">
        <v>0.4068141367912535</v>
      </c>
      <c r="E21" s="115">
        <v>16</v>
      </c>
      <c r="F21" s="114">
        <v>18</v>
      </c>
      <c r="G21" s="114">
        <v>20</v>
      </c>
      <c r="H21" s="114">
        <v>10</v>
      </c>
      <c r="I21" s="140">
        <v>22</v>
      </c>
      <c r="J21" s="115">
        <v>-6</v>
      </c>
      <c r="K21" s="116">
        <v>-27.272727272727273</v>
      </c>
    </row>
    <row r="22" spans="1:11" ht="14.1" customHeight="1" x14ac:dyDescent="0.2">
      <c r="A22" s="306">
        <v>22</v>
      </c>
      <c r="B22" s="307" t="s">
        <v>239</v>
      </c>
      <c r="C22" s="308"/>
      <c r="D22" s="113">
        <v>2.3137554030002541</v>
      </c>
      <c r="E22" s="115">
        <v>91</v>
      </c>
      <c r="F22" s="114">
        <v>77</v>
      </c>
      <c r="G22" s="114">
        <v>157</v>
      </c>
      <c r="H22" s="114">
        <v>102</v>
      </c>
      <c r="I22" s="140">
        <v>149</v>
      </c>
      <c r="J22" s="115">
        <v>-58</v>
      </c>
      <c r="K22" s="116">
        <v>-38.926174496644293</v>
      </c>
    </row>
    <row r="23" spans="1:11" ht="14.1" customHeight="1" x14ac:dyDescent="0.2">
      <c r="A23" s="306">
        <v>23</v>
      </c>
      <c r="B23" s="307" t="s">
        <v>240</v>
      </c>
      <c r="C23" s="308"/>
      <c r="D23" s="113">
        <v>0.33053648614289349</v>
      </c>
      <c r="E23" s="115">
        <v>13</v>
      </c>
      <c r="F23" s="114">
        <v>9</v>
      </c>
      <c r="G23" s="114">
        <v>31</v>
      </c>
      <c r="H23" s="114">
        <v>13</v>
      </c>
      <c r="I23" s="140">
        <v>23</v>
      </c>
      <c r="J23" s="115">
        <v>-10</v>
      </c>
      <c r="K23" s="116">
        <v>-43.478260869565219</v>
      </c>
    </row>
    <row r="24" spans="1:11" ht="14.1" customHeight="1" x14ac:dyDescent="0.2">
      <c r="A24" s="306">
        <v>24</v>
      </c>
      <c r="B24" s="307" t="s">
        <v>241</v>
      </c>
      <c r="C24" s="308"/>
      <c r="D24" s="113">
        <v>2.7459954233409611</v>
      </c>
      <c r="E24" s="115">
        <v>108</v>
      </c>
      <c r="F24" s="114">
        <v>78</v>
      </c>
      <c r="G24" s="114">
        <v>163</v>
      </c>
      <c r="H24" s="114">
        <v>117</v>
      </c>
      <c r="I24" s="140">
        <v>152</v>
      </c>
      <c r="J24" s="115">
        <v>-44</v>
      </c>
      <c r="K24" s="116">
        <v>-28.94736842105263</v>
      </c>
    </row>
    <row r="25" spans="1:11" ht="14.1" customHeight="1" x14ac:dyDescent="0.2">
      <c r="A25" s="306">
        <v>25</v>
      </c>
      <c r="B25" s="307" t="s">
        <v>242</v>
      </c>
      <c r="C25" s="308"/>
      <c r="D25" s="113">
        <v>4.983473175692855</v>
      </c>
      <c r="E25" s="115">
        <v>196</v>
      </c>
      <c r="F25" s="114">
        <v>99</v>
      </c>
      <c r="G25" s="114">
        <v>237</v>
      </c>
      <c r="H25" s="114">
        <v>155</v>
      </c>
      <c r="I25" s="140">
        <v>200</v>
      </c>
      <c r="J25" s="115">
        <v>-4</v>
      </c>
      <c r="K25" s="116">
        <v>-2</v>
      </c>
    </row>
    <row r="26" spans="1:11" ht="14.1" customHeight="1" x14ac:dyDescent="0.2">
      <c r="A26" s="306">
        <v>26</v>
      </c>
      <c r="B26" s="307" t="s">
        <v>243</v>
      </c>
      <c r="C26" s="308"/>
      <c r="D26" s="113">
        <v>4.1952707856598019</v>
      </c>
      <c r="E26" s="115">
        <v>165</v>
      </c>
      <c r="F26" s="114">
        <v>66</v>
      </c>
      <c r="G26" s="114">
        <v>194</v>
      </c>
      <c r="H26" s="114">
        <v>57</v>
      </c>
      <c r="I26" s="140">
        <v>119</v>
      </c>
      <c r="J26" s="115">
        <v>46</v>
      </c>
      <c r="K26" s="116">
        <v>38.655462184873947</v>
      </c>
    </row>
    <row r="27" spans="1:11" ht="14.1" customHeight="1" x14ac:dyDescent="0.2">
      <c r="A27" s="306">
        <v>27</v>
      </c>
      <c r="B27" s="307" t="s">
        <v>244</v>
      </c>
      <c r="C27" s="308"/>
      <c r="D27" s="113">
        <v>1.2458682939232137</v>
      </c>
      <c r="E27" s="115">
        <v>49</v>
      </c>
      <c r="F27" s="114">
        <v>31</v>
      </c>
      <c r="G27" s="114">
        <v>59</v>
      </c>
      <c r="H27" s="114">
        <v>62</v>
      </c>
      <c r="I27" s="140">
        <v>43</v>
      </c>
      <c r="J27" s="115">
        <v>6</v>
      </c>
      <c r="K27" s="116">
        <v>13.953488372093023</v>
      </c>
    </row>
    <row r="28" spans="1:11" ht="14.1" customHeight="1" x14ac:dyDescent="0.2">
      <c r="A28" s="306">
        <v>28</v>
      </c>
      <c r="B28" s="307" t="s">
        <v>245</v>
      </c>
      <c r="C28" s="308"/>
      <c r="D28" s="113">
        <v>0.27968471904398678</v>
      </c>
      <c r="E28" s="115">
        <v>11</v>
      </c>
      <c r="F28" s="114">
        <v>6</v>
      </c>
      <c r="G28" s="114">
        <v>35</v>
      </c>
      <c r="H28" s="114">
        <v>160</v>
      </c>
      <c r="I28" s="140">
        <v>25</v>
      </c>
      <c r="J28" s="115">
        <v>-14</v>
      </c>
      <c r="K28" s="116">
        <v>-56</v>
      </c>
    </row>
    <row r="29" spans="1:11" ht="14.1" customHeight="1" x14ac:dyDescent="0.2">
      <c r="A29" s="306">
        <v>29</v>
      </c>
      <c r="B29" s="307" t="s">
        <v>246</v>
      </c>
      <c r="C29" s="308"/>
      <c r="D29" s="113">
        <v>6.5853038393084162</v>
      </c>
      <c r="E29" s="115">
        <v>259</v>
      </c>
      <c r="F29" s="114">
        <v>230</v>
      </c>
      <c r="G29" s="114">
        <v>312</v>
      </c>
      <c r="H29" s="114">
        <v>278</v>
      </c>
      <c r="I29" s="140">
        <v>270</v>
      </c>
      <c r="J29" s="115">
        <v>-11</v>
      </c>
      <c r="K29" s="116">
        <v>-4.0740740740740744</v>
      </c>
    </row>
    <row r="30" spans="1:11" ht="14.1" customHeight="1" x14ac:dyDescent="0.2">
      <c r="A30" s="306" t="s">
        <v>247</v>
      </c>
      <c r="B30" s="307" t="s">
        <v>248</v>
      </c>
      <c r="C30" s="308"/>
      <c r="D30" s="113" t="s">
        <v>513</v>
      </c>
      <c r="E30" s="115" t="s">
        <v>513</v>
      </c>
      <c r="F30" s="114">
        <v>69</v>
      </c>
      <c r="G30" s="114">
        <v>141</v>
      </c>
      <c r="H30" s="114">
        <v>84</v>
      </c>
      <c r="I30" s="140">
        <v>100</v>
      </c>
      <c r="J30" s="115" t="s">
        <v>513</v>
      </c>
      <c r="K30" s="116" t="s">
        <v>513</v>
      </c>
    </row>
    <row r="31" spans="1:11" ht="14.1" customHeight="1" x14ac:dyDescent="0.2">
      <c r="A31" s="306" t="s">
        <v>249</v>
      </c>
      <c r="B31" s="307" t="s">
        <v>250</v>
      </c>
      <c r="C31" s="308"/>
      <c r="D31" s="113">
        <v>4.1952707856598019</v>
      </c>
      <c r="E31" s="115">
        <v>165</v>
      </c>
      <c r="F31" s="114">
        <v>161</v>
      </c>
      <c r="G31" s="114">
        <v>164</v>
      </c>
      <c r="H31" s="114">
        <v>191</v>
      </c>
      <c r="I31" s="140">
        <v>170</v>
      </c>
      <c r="J31" s="115">
        <v>-5</v>
      </c>
      <c r="K31" s="116">
        <v>-2.9411764705882355</v>
      </c>
    </row>
    <row r="32" spans="1:11" ht="14.1" customHeight="1" x14ac:dyDescent="0.2">
      <c r="A32" s="306">
        <v>31</v>
      </c>
      <c r="B32" s="307" t="s">
        <v>251</v>
      </c>
      <c r="C32" s="308"/>
      <c r="D32" s="113">
        <v>0.94075769132977372</v>
      </c>
      <c r="E32" s="115">
        <v>37</v>
      </c>
      <c r="F32" s="114">
        <v>9</v>
      </c>
      <c r="G32" s="114">
        <v>23</v>
      </c>
      <c r="H32" s="114">
        <v>8</v>
      </c>
      <c r="I32" s="140">
        <v>16</v>
      </c>
      <c r="J32" s="115">
        <v>21</v>
      </c>
      <c r="K32" s="116">
        <v>131.25</v>
      </c>
    </row>
    <row r="33" spans="1:11" ht="14.1" customHeight="1" x14ac:dyDescent="0.2">
      <c r="A33" s="306">
        <v>32</v>
      </c>
      <c r="B33" s="307" t="s">
        <v>252</v>
      </c>
      <c r="C33" s="308"/>
      <c r="D33" s="113">
        <v>3.1273836765827614</v>
      </c>
      <c r="E33" s="115">
        <v>123</v>
      </c>
      <c r="F33" s="114">
        <v>73</v>
      </c>
      <c r="G33" s="114">
        <v>211</v>
      </c>
      <c r="H33" s="114">
        <v>152</v>
      </c>
      <c r="I33" s="140">
        <v>111</v>
      </c>
      <c r="J33" s="115">
        <v>12</v>
      </c>
      <c r="K33" s="116">
        <v>10.810810810810811</v>
      </c>
    </row>
    <row r="34" spans="1:11" ht="14.1" customHeight="1" x14ac:dyDescent="0.2">
      <c r="A34" s="306">
        <v>33</v>
      </c>
      <c r="B34" s="307" t="s">
        <v>253</v>
      </c>
      <c r="C34" s="308"/>
      <c r="D34" s="113">
        <v>2.8731248410882277</v>
      </c>
      <c r="E34" s="115">
        <v>113</v>
      </c>
      <c r="F34" s="114">
        <v>54</v>
      </c>
      <c r="G34" s="114">
        <v>175</v>
      </c>
      <c r="H34" s="114">
        <v>104</v>
      </c>
      <c r="I34" s="140">
        <v>103</v>
      </c>
      <c r="J34" s="115">
        <v>10</v>
      </c>
      <c r="K34" s="116">
        <v>9.7087378640776691</v>
      </c>
    </row>
    <row r="35" spans="1:11" ht="14.1" customHeight="1" x14ac:dyDescent="0.2">
      <c r="A35" s="306">
        <v>34</v>
      </c>
      <c r="B35" s="307" t="s">
        <v>254</v>
      </c>
      <c r="C35" s="308"/>
      <c r="D35" s="113">
        <v>2.5934401220442411</v>
      </c>
      <c r="E35" s="115">
        <v>102</v>
      </c>
      <c r="F35" s="114">
        <v>49</v>
      </c>
      <c r="G35" s="114">
        <v>96</v>
      </c>
      <c r="H35" s="114">
        <v>65</v>
      </c>
      <c r="I35" s="140">
        <v>112</v>
      </c>
      <c r="J35" s="115">
        <v>-10</v>
      </c>
      <c r="K35" s="116">
        <v>-8.9285714285714288</v>
      </c>
    </row>
    <row r="36" spans="1:11" ht="14.1" customHeight="1" x14ac:dyDescent="0.2">
      <c r="A36" s="306">
        <v>41</v>
      </c>
      <c r="B36" s="307" t="s">
        <v>255</v>
      </c>
      <c r="C36" s="308"/>
      <c r="D36" s="113">
        <v>1.2458682939232137</v>
      </c>
      <c r="E36" s="115">
        <v>49</v>
      </c>
      <c r="F36" s="114">
        <v>29</v>
      </c>
      <c r="G36" s="114">
        <v>54</v>
      </c>
      <c r="H36" s="114">
        <v>43</v>
      </c>
      <c r="I36" s="140">
        <v>52</v>
      </c>
      <c r="J36" s="115">
        <v>-3</v>
      </c>
      <c r="K36" s="116">
        <v>-5.7692307692307692</v>
      </c>
    </row>
    <row r="37" spans="1:11" ht="14.1" customHeight="1" x14ac:dyDescent="0.2">
      <c r="A37" s="306">
        <v>42</v>
      </c>
      <c r="B37" s="307" t="s">
        <v>256</v>
      </c>
      <c r="C37" s="308"/>
      <c r="D37" s="113">
        <v>0.12712941774726672</v>
      </c>
      <c r="E37" s="115">
        <v>5</v>
      </c>
      <c r="F37" s="114">
        <v>3</v>
      </c>
      <c r="G37" s="114">
        <v>6</v>
      </c>
      <c r="H37" s="114" t="s">
        <v>513</v>
      </c>
      <c r="I37" s="140" t="s">
        <v>513</v>
      </c>
      <c r="J37" s="115" t="s">
        <v>513</v>
      </c>
      <c r="K37" s="116" t="s">
        <v>513</v>
      </c>
    </row>
    <row r="38" spans="1:11" ht="14.1" customHeight="1" x14ac:dyDescent="0.2">
      <c r="A38" s="306">
        <v>43</v>
      </c>
      <c r="B38" s="307" t="s">
        <v>257</v>
      </c>
      <c r="C38" s="308"/>
      <c r="D38" s="113">
        <v>0.33053648614289349</v>
      </c>
      <c r="E38" s="115">
        <v>13</v>
      </c>
      <c r="F38" s="114">
        <v>29</v>
      </c>
      <c r="G38" s="114">
        <v>55</v>
      </c>
      <c r="H38" s="114">
        <v>20</v>
      </c>
      <c r="I38" s="140">
        <v>15</v>
      </c>
      <c r="J38" s="115">
        <v>-2</v>
      </c>
      <c r="K38" s="116">
        <v>-13.333333333333334</v>
      </c>
    </row>
    <row r="39" spans="1:11" ht="14.1" customHeight="1" x14ac:dyDescent="0.2">
      <c r="A39" s="306">
        <v>51</v>
      </c>
      <c r="B39" s="307" t="s">
        <v>258</v>
      </c>
      <c r="C39" s="308"/>
      <c r="D39" s="113">
        <v>6.203915586066616</v>
      </c>
      <c r="E39" s="115">
        <v>244</v>
      </c>
      <c r="F39" s="114">
        <v>168</v>
      </c>
      <c r="G39" s="114">
        <v>332</v>
      </c>
      <c r="H39" s="114">
        <v>245</v>
      </c>
      <c r="I39" s="140">
        <v>235</v>
      </c>
      <c r="J39" s="115">
        <v>9</v>
      </c>
      <c r="K39" s="116">
        <v>3.8297872340425534</v>
      </c>
    </row>
    <row r="40" spans="1:11" ht="14.1" customHeight="1" x14ac:dyDescent="0.2">
      <c r="A40" s="306" t="s">
        <v>259</v>
      </c>
      <c r="B40" s="307" t="s">
        <v>260</v>
      </c>
      <c r="C40" s="308"/>
      <c r="D40" s="113">
        <v>5.6445461479786418</v>
      </c>
      <c r="E40" s="115">
        <v>222</v>
      </c>
      <c r="F40" s="114">
        <v>150</v>
      </c>
      <c r="G40" s="114">
        <v>300</v>
      </c>
      <c r="H40" s="114">
        <v>223</v>
      </c>
      <c r="I40" s="140">
        <v>218</v>
      </c>
      <c r="J40" s="115">
        <v>4</v>
      </c>
      <c r="K40" s="116">
        <v>1.834862385321101</v>
      </c>
    </row>
    <row r="41" spans="1:11" ht="14.1" customHeight="1" x14ac:dyDescent="0.2">
      <c r="A41" s="306"/>
      <c r="B41" s="307" t="s">
        <v>261</v>
      </c>
      <c r="C41" s="308"/>
      <c r="D41" s="113">
        <v>4.805491990846682</v>
      </c>
      <c r="E41" s="115">
        <v>189</v>
      </c>
      <c r="F41" s="114">
        <v>118</v>
      </c>
      <c r="G41" s="114">
        <v>249</v>
      </c>
      <c r="H41" s="114">
        <v>181</v>
      </c>
      <c r="I41" s="140">
        <v>183</v>
      </c>
      <c r="J41" s="115">
        <v>6</v>
      </c>
      <c r="K41" s="116">
        <v>3.278688524590164</v>
      </c>
    </row>
    <row r="42" spans="1:11" ht="14.1" customHeight="1" x14ac:dyDescent="0.2">
      <c r="A42" s="306">
        <v>52</v>
      </c>
      <c r="B42" s="307" t="s">
        <v>262</v>
      </c>
      <c r="C42" s="308"/>
      <c r="D42" s="113">
        <v>4.7037884566488684</v>
      </c>
      <c r="E42" s="115">
        <v>185</v>
      </c>
      <c r="F42" s="114">
        <v>107</v>
      </c>
      <c r="G42" s="114">
        <v>135</v>
      </c>
      <c r="H42" s="114">
        <v>137</v>
      </c>
      <c r="I42" s="140">
        <v>198</v>
      </c>
      <c r="J42" s="115">
        <v>-13</v>
      </c>
      <c r="K42" s="116">
        <v>-6.5656565656565657</v>
      </c>
    </row>
    <row r="43" spans="1:11" ht="14.1" customHeight="1" x14ac:dyDescent="0.2">
      <c r="A43" s="306" t="s">
        <v>263</v>
      </c>
      <c r="B43" s="307" t="s">
        <v>264</v>
      </c>
      <c r="C43" s="308"/>
      <c r="D43" s="113">
        <v>4.0427154843630815</v>
      </c>
      <c r="E43" s="115">
        <v>159</v>
      </c>
      <c r="F43" s="114">
        <v>91</v>
      </c>
      <c r="G43" s="114">
        <v>113</v>
      </c>
      <c r="H43" s="114">
        <v>112</v>
      </c>
      <c r="I43" s="140">
        <v>166</v>
      </c>
      <c r="J43" s="115">
        <v>-7</v>
      </c>
      <c r="K43" s="116">
        <v>-4.2168674698795181</v>
      </c>
    </row>
    <row r="44" spans="1:11" ht="14.1" customHeight="1" x14ac:dyDescent="0.2">
      <c r="A44" s="306">
        <v>53</v>
      </c>
      <c r="B44" s="307" t="s">
        <v>265</v>
      </c>
      <c r="C44" s="308"/>
      <c r="D44" s="113">
        <v>1.3475718281210272</v>
      </c>
      <c r="E44" s="115">
        <v>53</v>
      </c>
      <c r="F44" s="114">
        <v>36</v>
      </c>
      <c r="G44" s="114">
        <v>32</v>
      </c>
      <c r="H44" s="114">
        <v>23</v>
      </c>
      <c r="I44" s="140">
        <v>35</v>
      </c>
      <c r="J44" s="115">
        <v>18</v>
      </c>
      <c r="K44" s="116">
        <v>51.428571428571431</v>
      </c>
    </row>
    <row r="45" spans="1:11" ht="14.1" customHeight="1" x14ac:dyDescent="0.2">
      <c r="A45" s="306" t="s">
        <v>266</v>
      </c>
      <c r="B45" s="307" t="s">
        <v>267</v>
      </c>
      <c r="C45" s="308"/>
      <c r="D45" s="113">
        <v>1.2967200610221206</v>
      </c>
      <c r="E45" s="115">
        <v>51</v>
      </c>
      <c r="F45" s="114">
        <v>35</v>
      </c>
      <c r="G45" s="114">
        <v>31</v>
      </c>
      <c r="H45" s="114">
        <v>21</v>
      </c>
      <c r="I45" s="140">
        <v>35</v>
      </c>
      <c r="J45" s="115">
        <v>16</v>
      </c>
      <c r="K45" s="116">
        <v>45.714285714285715</v>
      </c>
    </row>
    <row r="46" spans="1:11" ht="14.1" customHeight="1" x14ac:dyDescent="0.2">
      <c r="A46" s="306">
        <v>54</v>
      </c>
      <c r="B46" s="307" t="s">
        <v>268</v>
      </c>
      <c r="C46" s="308"/>
      <c r="D46" s="113">
        <v>3.9155860666158149</v>
      </c>
      <c r="E46" s="115">
        <v>154</v>
      </c>
      <c r="F46" s="114">
        <v>149</v>
      </c>
      <c r="G46" s="114">
        <v>214</v>
      </c>
      <c r="H46" s="114">
        <v>157</v>
      </c>
      <c r="I46" s="140">
        <v>174</v>
      </c>
      <c r="J46" s="115">
        <v>-20</v>
      </c>
      <c r="K46" s="116">
        <v>-11.494252873563218</v>
      </c>
    </row>
    <row r="47" spans="1:11" ht="14.1" customHeight="1" x14ac:dyDescent="0.2">
      <c r="A47" s="306">
        <v>61</v>
      </c>
      <c r="B47" s="307" t="s">
        <v>269</v>
      </c>
      <c r="C47" s="308"/>
      <c r="D47" s="113">
        <v>1.5255530129672006</v>
      </c>
      <c r="E47" s="115">
        <v>60</v>
      </c>
      <c r="F47" s="114">
        <v>48</v>
      </c>
      <c r="G47" s="114">
        <v>110</v>
      </c>
      <c r="H47" s="114">
        <v>89</v>
      </c>
      <c r="I47" s="140">
        <v>80</v>
      </c>
      <c r="J47" s="115">
        <v>-20</v>
      </c>
      <c r="K47" s="116">
        <v>-25</v>
      </c>
    </row>
    <row r="48" spans="1:11" ht="14.1" customHeight="1" x14ac:dyDescent="0.2">
      <c r="A48" s="306">
        <v>62</v>
      </c>
      <c r="B48" s="307" t="s">
        <v>270</v>
      </c>
      <c r="C48" s="308"/>
      <c r="D48" s="113">
        <v>11.823035850495804</v>
      </c>
      <c r="E48" s="115">
        <v>465</v>
      </c>
      <c r="F48" s="114">
        <v>440</v>
      </c>
      <c r="G48" s="114">
        <v>759</v>
      </c>
      <c r="H48" s="114">
        <v>438</v>
      </c>
      <c r="I48" s="140">
        <v>404</v>
      </c>
      <c r="J48" s="115">
        <v>61</v>
      </c>
      <c r="K48" s="116">
        <v>15.099009900990099</v>
      </c>
    </row>
    <row r="49" spans="1:11" ht="14.1" customHeight="1" x14ac:dyDescent="0.2">
      <c r="A49" s="306">
        <v>63</v>
      </c>
      <c r="B49" s="307" t="s">
        <v>271</v>
      </c>
      <c r="C49" s="308"/>
      <c r="D49" s="113">
        <v>6.2801932367149762</v>
      </c>
      <c r="E49" s="115">
        <v>247</v>
      </c>
      <c r="F49" s="114">
        <v>243</v>
      </c>
      <c r="G49" s="114">
        <v>269</v>
      </c>
      <c r="H49" s="114">
        <v>264</v>
      </c>
      <c r="I49" s="140">
        <v>307</v>
      </c>
      <c r="J49" s="115">
        <v>-60</v>
      </c>
      <c r="K49" s="116">
        <v>-19.54397394136808</v>
      </c>
    </row>
    <row r="50" spans="1:11" ht="14.1" customHeight="1" x14ac:dyDescent="0.2">
      <c r="A50" s="306" t="s">
        <v>272</v>
      </c>
      <c r="B50" s="307" t="s">
        <v>273</v>
      </c>
      <c r="C50" s="308"/>
      <c r="D50" s="113">
        <v>0.7882023900330537</v>
      </c>
      <c r="E50" s="115">
        <v>31</v>
      </c>
      <c r="F50" s="114">
        <v>41</v>
      </c>
      <c r="G50" s="114">
        <v>61</v>
      </c>
      <c r="H50" s="114">
        <v>30</v>
      </c>
      <c r="I50" s="140">
        <v>50</v>
      </c>
      <c r="J50" s="115">
        <v>-19</v>
      </c>
      <c r="K50" s="116">
        <v>-38</v>
      </c>
    </row>
    <row r="51" spans="1:11" ht="14.1" customHeight="1" x14ac:dyDescent="0.2">
      <c r="A51" s="306" t="s">
        <v>274</v>
      </c>
      <c r="B51" s="307" t="s">
        <v>275</v>
      </c>
      <c r="C51" s="308"/>
      <c r="D51" s="113">
        <v>5.3140096618357484</v>
      </c>
      <c r="E51" s="115">
        <v>209</v>
      </c>
      <c r="F51" s="114">
        <v>194</v>
      </c>
      <c r="G51" s="114">
        <v>192</v>
      </c>
      <c r="H51" s="114">
        <v>227</v>
      </c>
      <c r="I51" s="140">
        <v>250</v>
      </c>
      <c r="J51" s="115">
        <v>-41</v>
      </c>
      <c r="K51" s="116">
        <v>-16.399999999999999</v>
      </c>
    </row>
    <row r="52" spans="1:11" ht="14.1" customHeight="1" x14ac:dyDescent="0.2">
      <c r="A52" s="306">
        <v>71</v>
      </c>
      <c r="B52" s="307" t="s">
        <v>276</v>
      </c>
      <c r="C52" s="308"/>
      <c r="D52" s="113">
        <v>6.7632850241545892</v>
      </c>
      <c r="E52" s="115">
        <v>266</v>
      </c>
      <c r="F52" s="114">
        <v>187</v>
      </c>
      <c r="G52" s="114">
        <v>372</v>
      </c>
      <c r="H52" s="114">
        <v>246</v>
      </c>
      <c r="I52" s="140">
        <v>298</v>
      </c>
      <c r="J52" s="115">
        <v>-32</v>
      </c>
      <c r="K52" s="116">
        <v>-10.738255033557047</v>
      </c>
    </row>
    <row r="53" spans="1:11" ht="14.1" customHeight="1" x14ac:dyDescent="0.2">
      <c r="A53" s="306" t="s">
        <v>277</v>
      </c>
      <c r="B53" s="307" t="s">
        <v>278</v>
      </c>
      <c r="C53" s="308"/>
      <c r="D53" s="113">
        <v>2.1357742181540806</v>
      </c>
      <c r="E53" s="115">
        <v>84</v>
      </c>
      <c r="F53" s="114">
        <v>64</v>
      </c>
      <c r="G53" s="114">
        <v>159</v>
      </c>
      <c r="H53" s="114">
        <v>95</v>
      </c>
      <c r="I53" s="140">
        <v>96</v>
      </c>
      <c r="J53" s="115">
        <v>-12</v>
      </c>
      <c r="K53" s="116">
        <v>-12.5</v>
      </c>
    </row>
    <row r="54" spans="1:11" ht="14.1" customHeight="1" x14ac:dyDescent="0.2">
      <c r="A54" s="306" t="s">
        <v>279</v>
      </c>
      <c r="B54" s="307" t="s">
        <v>280</v>
      </c>
      <c r="C54" s="308"/>
      <c r="D54" s="113">
        <v>4.0172896008136281</v>
      </c>
      <c r="E54" s="115">
        <v>158</v>
      </c>
      <c r="F54" s="114">
        <v>107</v>
      </c>
      <c r="G54" s="114">
        <v>184</v>
      </c>
      <c r="H54" s="114">
        <v>125</v>
      </c>
      <c r="I54" s="140">
        <v>180</v>
      </c>
      <c r="J54" s="115">
        <v>-22</v>
      </c>
      <c r="K54" s="116">
        <v>-12.222222222222221</v>
      </c>
    </row>
    <row r="55" spans="1:11" ht="14.1" customHeight="1" x14ac:dyDescent="0.2">
      <c r="A55" s="306">
        <v>72</v>
      </c>
      <c r="B55" s="307" t="s">
        <v>281</v>
      </c>
      <c r="C55" s="308"/>
      <c r="D55" s="113">
        <v>1.627256547165014</v>
      </c>
      <c r="E55" s="115">
        <v>64</v>
      </c>
      <c r="F55" s="114">
        <v>58</v>
      </c>
      <c r="G55" s="114">
        <v>149</v>
      </c>
      <c r="H55" s="114">
        <v>61</v>
      </c>
      <c r="I55" s="140">
        <v>74</v>
      </c>
      <c r="J55" s="115">
        <v>-10</v>
      </c>
      <c r="K55" s="116">
        <v>-13.513513513513514</v>
      </c>
    </row>
    <row r="56" spans="1:11" ht="14.1" customHeight="1" x14ac:dyDescent="0.2">
      <c r="A56" s="306" t="s">
        <v>282</v>
      </c>
      <c r="B56" s="307" t="s">
        <v>283</v>
      </c>
      <c r="C56" s="308"/>
      <c r="D56" s="113">
        <v>0.61022120518688028</v>
      </c>
      <c r="E56" s="115">
        <v>24</v>
      </c>
      <c r="F56" s="114">
        <v>25</v>
      </c>
      <c r="G56" s="114">
        <v>78</v>
      </c>
      <c r="H56" s="114">
        <v>29</v>
      </c>
      <c r="I56" s="140">
        <v>27</v>
      </c>
      <c r="J56" s="115">
        <v>-3</v>
      </c>
      <c r="K56" s="116">
        <v>-11.111111111111111</v>
      </c>
    </row>
    <row r="57" spans="1:11" ht="14.1" customHeight="1" x14ac:dyDescent="0.2">
      <c r="A57" s="306" t="s">
        <v>284</v>
      </c>
      <c r="B57" s="307" t="s">
        <v>285</v>
      </c>
      <c r="C57" s="308"/>
      <c r="D57" s="113">
        <v>0.73735062293414699</v>
      </c>
      <c r="E57" s="115">
        <v>29</v>
      </c>
      <c r="F57" s="114">
        <v>19</v>
      </c>
      <c r="G57" s="114">
        <v>33</v>
      </c>
      <c r="H57" s="114">
        <v>21</v>
      </c>
      <c r="I57" s="140">
        <v>28</v>
      </c>
      <c r="J57" s="115">
        <v>1</v>
      </c>
      <c r="K57" s="116">
        <v>3.5714285714285716</v>
      </c>
    </row>
    <row r="58" spans="1:11" ht="14.1" customHeight="1" x14ac:dyDescent="0.2">
      <c r="A58" s="306">
        <v>73</v>
      </c>
      <c r="B58" s="307" t="s">
        <v>286</v>
      </c>
      <c r="C58" s="308"/>
      <c r="D58" s="113">
        <v>2.1103483346046277</v>
      </c>
      <c r="E58" s="115">
        <v>83</v>
      </c>
      <c r="F58" s="114">
        <v>46</v>
      </c>
      <c r="G58" s="114">
        <v>116</v>
      </c>
      <c r="H58" s="114">
        <v>51</v>
      </c>
      <c r="I58" s="140">
        <v>63</v>
      </c>
      <c r="J58" s="115">
        <v>20</v>
      </c>
      <c r="K58" s="116">
        <v>31.746031746031747</v>
      </c>
    </row>
    <row r="59" spans="1:11" ht="14.1" customHeight="1" x14ac:dyDescent="0.2">
      <c r="A59" s="306" t="s">
        <v>287</v>
      </c>
      <c r="B59" s="307" t="s">
        <v>288</v>
      </c>
      <c r="C59" s="308"/>
      <c r="D59" s="113">
        <v>1.8306636155606408</v>
      </c>
      <c r="E59" s="115">
        <v>72</v>
      </c>
      <c r="F59" s="114">
        <v>30</v>
      </c>
      <c r="G59" s="114">
        <v>109</v>
      </c>
      <c r="H59" s="114">
        <v>36</v>
      </c>
      <c r="I59" s="140">
        <v>60</v>
      </c>
      <c r="J59" s="115">
        <v>12</v>
      </c>
      <c r="K59" s="116">
        <v>20</v>
      </c>
    </row>
    <row r="60" spans="1:11" ht="14.1" customHeight="1" x14ac:dyDescent="0.2">
      <c r="A60" s="306">
        <v>81</v>
      </c>
      <c r="B60" s="307" t="s">
        <v>289</v>
      </c>
      <c r="C60" s="308"/>
      <c r="D60" s="113">
        <v>6.5853038393084162</v>
      </c>
      <c r="E60" s="115">
        <v>259</v>
      </c>
      <c r="F60" s="114">
        <v>273</v>
      </c>
      <c r="G60" s="114">
        <v>466</v>
      </c>
      <c r="H60" s="114">
        <v>199</v>
      </c>
      <c r="I60" s="140">
        <v>252</v>
      </c>
      <c r="J60" s="115">
        <v>7</v>
      </c>
      <c r="K60" s="116">
        <v>2.7777777777777777</v>
      </c>
    </row>
    <row r="61" spans="1:11" ht="14.1" customHeight="1" x14ac:dyDescent="0.2">
      <c r="A61" s="306" t="s">
        <v>290</v>
      </c>
      <c r="B61" s="307" t="s">
        <v>291</v>
      </c>
      <c r="C61" s="308"/>
      <c r="D61" s="113">
        <v>2.7205695397915077</v>
      </c>
      <c r="E61" s="115">
        <v>107</v>
      </c>
      <c r="F61" s="114">
        <v>76</v>
      </c>
      <c r="G61" s="114">
        <v>285</v>
      </c>
      <c r="H61" s="114">
        <v>64</v>
      </c>
      <c r="I61" s="140">
        <v>86</v>
      </c>
      <c r="J61" s="115">
        <v>21</v>
      </c>
      <c r="K61" s="116">
        <v>24.418604651162791</v>
      </c>
    </row>
    <row r="62" spans="1:11" ht="14.1" customHeight="1" x14ac:dyDescent="0.2">
      <c r="A62" s="306" t="s">
        <v>292</v>
      </c>
      <c r="B62" s="307" t="s">
        <v>293</v>
      </c>
      <c r="C62" s="308"/>
      <c r="D62" s="113">
        <v>1.2967200610221206</v>
      </c>
      <c r="E62" s="115">
        <v>51</v>
      </c>
      <c r="F62" s="114">
        <v>86</v>
      </c>
      <c r="G62" s="114">
        <v>48</v>
      </c>
      <c r="H62" s="114">
        <v>49</v>
      </c>
      <c r="I62" s="140">
        <v>58</v>
      </c>
      <c r="J62" s="115">
        <v>-7</v>
      </c>
      <c r="K62" s="116">
        <v>-12.068965517241379</v>
      </c>
    </row>
    <row r="63" spans="1:11" ht="14.1" customHeight="1" x14ac:dyDescent="0.2">
      <c r="A63" s="306"/>
      <c r="B63" s="307" t="s">
        <v>294</v>
      </c>
      <c r="C63" s="308"/>
      <c r="D63" s="113">
        <v>0.94075769132977372</v>
      </c>
      <c r="E63" s="115">
        <v>37</v>
      </c>
      <c r="F63" s="114">
        <v>58</v>
      </c>
      <c r="G63" s="114">
        <v>36</v>
      </c>
      <c r="H63" s="114">
        <v>38</v>
      </c>
      <c r="I63" s="140">
        <v>40</v>
      </c>
      <c r="J63" s="115">
        <v>-3</v>
      </c>
      <c r="K63" s="116">
        <v>-7.5</v>
      </c>
    </row>
    <row r="64" spans="1:11" ht="14.1" customHeight="1" x14ac:dyDescent="0.2">
      <c r="A64" s="306" t="s">
        <v>295</v>
      </c>
      <c r="B64" s="307" t="s">
        <v>296</v>
      </c>
      <c r="C64" s="308"/>
      <c r="D64" s="113">
        <v>1.0170353419781337</v>
      </c>
      <c r="E64" s="115">
        <v>40</v>
      </c>
      <c r="F64" s="114">
        <v>37</v>
      </c>
      <c r="G64" s="114">
        <v>52</v>
      </c>
      <c r="H64" s="114">
        <v>34</v>
      </c>
      <c r="I64" s="140">
        <v>40</v>
      </c>
      <c r="J64" s="115">
        <v>0</v>
      </c>
      <c r="K64" s="116">
        <v>0</v>
      </c>
    </row>
    <row r="65" spans="1:11" ht="14.1" customHeight="1" x14ac:dyDescent="0.2">
      <c r="A65" s="306" t="s">
        <v>297</v>
      </c>
      <c r="B65" s="307" t="s">
        <v>298</v>
      </c>
      <c r="C65" s="308"/>
      <c r="D65" s="113">
        <v>0.68649885583524028</v>
      </c>
      <c r="E65" s="115">
        <v>27</v>
      </c>
      <c r="F65" s="114">
        <v>27</v>
      </c>
      <c r="G65" s="114">
        <v>23</v>
      </c>
      <c r="H65" s="114">
        <v>22</v>
      </c>
      <c r="I65" s="140">
        <v>36</v>
      </c>
      <c r="J65" s="115">
        <v>-9</v>
      </c>
      <c r="K65" s="116">
        <v>-25</v>
      </c>
    </row>
    <row r="66" spans="1:11" ht="14.1" customHeight="1" x14ac:dyDescent="0.2">
      <c r="A66" s="306">
        <v>82</v>
      </c>
      <c r="B66" s="307" t="s">
        <v>299</v>
      </c>
      <c r="C66" s="308"/>
      <c r="D66" s="113">
        <v>3.6359013475718283</v>
      </c>
      <c r="E66" s="115">
        <v>143</v>
      </c>
      <c r="F66" s="114">
        <v>166</v>
      </c>
      <c r="G66" s="114">
        <v>278</v>
      </c>
      <c r="H66" s="114">
        <v>127</v>
      </c>
      <c r="I66" s="140">
        <v>176</v>
      </c>
      <c r="J66" s="115">
        <v>-33</v>
      </c>
      <c r="K66" s="116">
        <v>-18.75</v>
      </c>
    </row>
    <row r="67" spans="1:11" ht="14.1" customHeight="1" x14ac:dyDescent="0.2">
      <c r="A67" s="306" t="s">
        <v>300</v>
      </c>
      <c r="B67" s="307" t="s">
        <v>301</v>
      </c>
      <c r="C67" s="308"/>
      <c r="D67" s="113">
        <v>1.9069412662090008</v>
      </c>
      <c r="E67" s="115">
        <v>75</v>
      </c>
      <c r="F67" s="114">
        <v>91</v>
      </c>
      <c r="G67" s="114">
        <v>157</v>
      </c>
      <c r="H67" s="114">
        <v>74</v>
      </c>
      <c r="I67" s="140">
        <v>91</v>
      </c>
      <c r="J67" s="115">
        <v>-16</v>
      </c>
      <c r="K67" s="116">
        <v>-17.582417582417584</v>
      </c>
    </row>
    <row r="68" spans="1:11" ht="14.1" customHeight="1" x14ac:dyDescent="0.2">
      <c r="A68" s="306" t="s">
        <v>302</v>
      </c>
      <c r="B68" s="307" t="s">
        <v>303</v>
      </c>
      <c r="C68" s="308"/>
      <c r="D68" s="113">
        <v>1.3475718281210272</v>
      </c>
      <c r="E68" s="115">
        <v>53</v>
      </c>
      <c r="F68" s="114">
        <v>65</v>
      </c>
      <c r="G68" s="114">
        <v>89</v>
      </c>
      <c r="H68" s="114">
        <v>41</v>
      </c>
      <c r="I68" s="140">
        <v>64</v>
      </c>
      <c r="J68" s="115">
        <v>-11</v>
      </c>
      <c r="K68" s="116">
        <v>-17.1875</v>
      </c>
    </row>
    <row r="69" spans="1:11" ht="14.1" customHeight="1" x14ac:dyDescent="0.2">
      <c r="A69" s="306">
        <v>83</v>
      </c>
      <c r="B69" s="307" t="s">
        <v>304</v>
      </c>
      <c r="C69" s="308"/>
      <c r="D69" s="113">
        <v>4.805491990846682</v>
      </c>
      <c r="E69" s="115">
        <v>189</v>
      </c>
      <c r="F69" s="114">
        <v>171</v>
      </c>
      <c r="G69" s="114">
        <v>378</v>
      </c>
      <c r="H69" s="114">
        <v>132</v>
      </c>
      <c r="I69" s="140">
        <v>149</v>
      </c>
      <c r="J69" s="115">
        <v>40</v>
      </c>
      <c r="K69" s="116">
        <v>26.845637583892618</v>
      </c>
    </row>
    <row r="70" spans="1:11" ht="14.1" customHeight="1" x14ac:dyDescent="0.2">
      <c r="A70" s="306" t="s">
        <v>305</v>
      </c>
      <c r="B70" s="307" t="s">
        <v>306</v>
      </c>
      <c r="C70" s="308"/>
      <c r="D70" s="113">
        <v>3.5850495804729214</v>
      </c>
      <c r="E70" s="115">
        <v>141</v>
      </c>
      <c r="F70" s="114">
        <v>125</v>
      </c>
      <c r="G70" s="114">
        <v>338</v>
      </c>
      <c r="H70" s="114">
        <v>97</v>
      </c>
      <c r="I70" s="140">
        <v>118</v>
      </c>
      <c r="J70" s="115">
        <v>23</v>
      </c>
      <c r="K70" s="116">
        <v>19.491525423728813</v>
      </c>
    </row>
    <row r="71" spans="1:11" ht="14.1" customHeight="1" x14ac:dyDescent="0.2">
      <c r="A71" s="306"/>
      <c r="B71" s="307" t="s">
        <v>307</v>
      </c>
      <c r="C71" s="308"/>
      <c r="D71" s="113">
        <v>2.4917365878464275</v>
      </c>
      <c r="E71" s="115">
        <v>98</v>
      </c>
      <c r="F71" s="114">
        <v>78</v>
      </c>
      <c r="G71" s="114">
        <v>247</v>
      </c>
      <c r="H71" s="114">
        <v>76</v>
      </c>
      <c r="I71" s="140">
        <v>69</v>
      </c>
      <c r="J71" s="115">
        <v>29</v>
      </c>
      <c r="K71" s="116">
        <v>42.028985507246375</v>
      </c>
    </row>
    <row r="72" spans="1:11" ht="14.1" customHeight="1" x14ac:dyDescent="0.2">
      <c r="A72" s="306">
        <v>84</v>
      </c>
      <c r="B72" s="307" t="s">
        <v>308</v>
      </c>
      <c r="C72" s="308"/>
      <c r="D72" s="113">
        <v>0.86448004068141371</v>
      </c>
      <c r="E72" s="115">
        <v>34</v>
      </c>
      <c r="F72" s="114">
        <v>41</v>
      </c>
      <c r="G72" s="114">
        <v>158</v>
      </c>
      <c r="H72" s="114">
        <v>27</v>
      </c>
      <c r="I72" s="140">
        <v>44</v>
      </c>
      <c r="J72" s="115">
        <v>-10</v>
      </c>
      <c r="K72" s="116">
        <v>-22.727272727272727</v>
      </c>
    </row>
    <row r="73" spans="1:11" ht="14.1" customHeight="1" x14ac:dyDescent="0.2">
      <c r="A73" s="306" t="s">
        <v>309</v>
      </c>
      <c r="B73" s="307" t="s">
        <v>310</v>
      </c>
      <c r="C73" s="308"/>
      <c r="D73" s="113">
        <v>0.30511060259344014</v>
      </c>
      <c r="E73" s="115">
        <v>12</v>
      </c>
      <c r="F73" s="114">
        <v>23</v>
      </c>
      <c r="G73" s="114">
        <v>102</v>
      </c>
      <c r="H73" s="114">
        <v>17</v>
      </c>
      <c r="I73" s="140">
        <v>25</v>
      </c>
      <c r="J73" s="115">
        <v>-13</v>
      </c>
      <c r="K73" s="116">
        <v>-52</v>
      </c>
    </row>
    <row r="74" spans="1:11" ht="14.1" customHeight="1" x14ac:dyDescent="0.2">
      <c r="A74" s="306" t="s">
        <v>311</v>
      </c>
      <c r="B74" s="307" t="s">
        <v>312</v>
      </c>
      <c r="C74" s="308"/>
      <c r="D74" s="113">
        <v>0.1779811848461734</v>
      </c>
      <c r="E74" s="115">
        <v>7</v>
      </c>
      <c r="F74" s="114" t="s">
        <v>513</v>
      </c>
      <c r="G74" s="114">
        <v>33</v>
      </c>
      <c r="H74" s="114">
        <v>4</v>
      </c>
      <c r="I74" s="140" t="s">
        <v>513</v>
      </c>
      <c r="J74" s="115" t="s">
        <v>513</v>
      </c>
      <c r="K74" s="116" t="s">
        <v>513</v>
      </c>
    </row>
    <row r="75" spans="1:11" ht="14.1" customHeight="1" x14ac:dyDescent="0.2">
      <c r="A75" s="306" t="s">
        <v>313</v>
      </c>
      <c r="B75" s="307" t="s">
        <v>314</v>
      </c>
      <c r="C75" s="308"/>
      <c r="D75" s="113" t="s">
        <v>513</v>
      </c>
      <c r="E75" s="115" t="s">
        <v>513</v>
      </c>
      <c r="F75" s="114" t="s">
        <v>513</v>
      </c>
      <c r="G75" s="114">
        <v>0</v>
      </c>
      <c r="H75" s="114" t="s">
        <v>513</v>
      </c>
      <c r="I75" s="140">
        <v>0</v>
      </c>
      <c r="J75" s="115" t="s">
        <v>513</v>
      </c>
      <c r="K75" s="116" t="s">
        <v>513</v>
      </c>
    </row>
    <row r="76" spans="1:11" ht="14.1" customHeight="1" x14ac:dyDescent="0.2">
      <c r="A76" s="306">
        <v>91</v>
      </c>
      <c r="B76" s="307" t="s">
        <v>315</v>
      </c>
      <c r="C76" s="308"/>
      <c r="D76" s="113">
        <v>0.12712941774726672</v>
      </c>
      <c r="E76" s="115">
        <v>5</v>
      </c>
      <c r="F76" s="114" t="s">
        <v>513</v>
      </c>
      <c r="G76" s="114" t="s">
        <v>513</v>
      </c>
      <c r="H76" s="114" t="s">
        <v>513</v>
      </c>
      <c r="I76" s="140">
        <v>0</v>
      </c>
      <c r="J76" s="115">
        <v>5</v>
      </c>
      <c r="K76" s="116" t="s">
        <v>514</v>
      </c>
    </row>
    <row r="77" spans="1:11" ht="14.1" customHeight="1" x14ac:dyDescent="0.2">
      <c r="A77" s="306">
        <v>92</v>
      </c>
      <c r="B77" s="307" t="s">
        <v>316</v>
      </c>
      <c r="C77" s="308"/>
      <c r="D77" s="113">
        <v>0.43224002034070685</v>
      </c>
      <c r="E77" s="115">
        <v>17</v>
      </c>
      <c r="F77" s="114">
        <v>18</v>
      </c>
      <c r="G77" s="114">
        <v>34</v>
      </c>
      <c r="H77" s="114">
        <v>18</v>
      </c>
      <c r="I77" s="140">
        <v>18</v>
      </c>
      <c r="J77" s="115">
        <v>-1</v>
      </c>
      <c r="K77" s="116">
        <v>-5.5555555555555554</v>
      </c>
    </row>
    <row r="78" spans="1:11" ht="14.1" customHeight="1" x14ac:dyDescent="0.2">
      <c r="A78" s="306">
        <v>93</v>
      </c>
      <c r="B78" s="307" t="s">
        <v>317</v>
      </c>
      <c r="C78" s="308"/>
      <c r="D78" s="113" t="s">
        <v>513</v>
      </c>
      <c r="E78" s="115" t="s">
        <v>513</v>
      </c>
      <c r="F78" s="114">
        <v>0</v>
      </c>
      <c r="G78" s="114">
        <v>14</v>
      </c>
      <c r="H78" s="114">
        <v>4</v>
      </c>
      <c r="I78" s="140">
        <v>7</v>
      </c>
      <c r="J78" s="115" t="s">
        <v>513</v>
      </c>
      <c r="K78" s="116" t="s">
        <v>513</v>
      </c>
    </row>
    <row r="79" spans="1:11" ht="14.1" customHeight="1" x14ac:dyDescent="0.2">
      <c r="A79" s="306">
        <v>94</v>
      </c>
      <c r="B79" s="307" t="s">
        <v>318</v>
      </c>
      <c r="C79" s="308"/>
      <c r="D79" s="113" t="s">
        <v>513</v>
      </c>
      <c r="E79" s="115" t="s">
        <v>513</v>
      </c>
      <c r="F79" s="114" t="s">
        <v>513</v>
      </c>
      <c r="G79" s="114">
        <v>8</v>
      </c>
      <c r="H79" s="114">
        <v>5</v>
      </c>
      <c r="I79" s="140">
        <v>3</v>
      </c>
      <c r="J79" s="115" t="s">
        <v>513</v>
      </c>
      <c r="K79" s="116" t="s">
        <v>513</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0.20340706839562675</v>
      </c>
      <c r="E81" s="143">
        <v>8</v>
      </c>
      <c r="F81" s="144">
        <v>11</v>
      </c>
      <c r="G81" s="144">
        <v>24</v>
      </c>
      <c r="H81" s="144">
        <v>8</v>
      </c>
      <c r="I81" s="145">
        <v>12</v>
      </c>
      <c r="J81" s="143">
        <v>-4</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4197</v>
      </c>
      <c r="E11" s="114">
        <v>3677</v>
      </c>
      <c r="F11" s="114">
        <v>5424</v>
      </c>
      <c r="G11" s="114">
        <v>3767</v>
      </c>
      <c r="H11" s="140">
        <v>4276</v>
      </c>
      <c r="I11" s="115">
        <v>-79</v>
      </c>
      <c r="J11" s="116">
        <v>-1.8475210477081385</v>
      </c>
    </row>
    <row r="12" spans="1:15" s="110" customFormat="1" ht="24.95" customHeight="1" x14ac:dyDescent="0.2">
      <c r="A12" s="193" t="s">
        <v>132</v>
      </c>
      <c r="B12" s="194" t="s">
        <v>133</v>
      </c>
      <c r="C12" s="113">
        <v>0.9054086252084822</v>
      </c>
      <c r="D12" s="115">
        <v>38</v>
      </c>
      <c r="E12" s="114">
        <v>55</v>
      </c>
      <c r="F12" s="114">
        <v>65</v>
      </c>
      <c r="G12" s="114">
        <v>26</v>
      </c>
      <c r="H12" s="140">
        <v>39</v>
      </c>
      <c r="I12" s="115">
        <v>-1</v>
      </c>
      <c r="J12" s="116">
        <v>-2.5641025641025643</v>
      </c>
    </row>
    <row r="13" spans="1:15" s="110" customFormat="1" ht="24.95" customHeight="1" x14ac:dyDescent="0.2">
      <c r="A13" s="193" t="s">
        <v>134</v>
      </c>
      <c r="B13" s="199" t="s">
        <v>214</v>
      </c>
      <c r="C13" s="113">
        <v>0.76244936859661661</v>
      </c>
      <c r="D13" s="115">
        <v>32</v>
      </c>
      <c r="E13" s="114">
        <v>24</v>
      </c>
      <c r="F13" s="114">
        <v>26</v>
      </c>
      <c r="G13" s="114">
        <v>21</v>
      </c>
      <c r="H13" s="140">
        <v>67</v>
      </c>
      <c r="I13" s="115">
        <v>-35</v>
      </c>
      <c r="J13" s="116">
        <v>-52.238805970149251</v>
      </c>
    </row>
    <row r="14" spans="1:15" s="287" customFormat="1" ht="24.95" customHeight="1" x14ac:dyDescent="0.2">
      <c r="A14" s="193" t="s">
        <v>215</v>
      </c>
      <c r="B14" s="199" t="s">
        <v>137</v>
      </c>
      <c r="C14" s="113">
        <v>18.394091017393375</v>
      </c>
      <c r="D14" s="115">
        <v>772</v>
      </c>
      <c r="E14" s="114">
        <v>644</v>
      </c>
      <c r="F14" s="114">
        <v>1056</v>
      </c>
      <c r="G14" s="114">
        <v>831</v>
      </c>
      <c r="H14" s="140">
        <v>762</v>
      </c>
      <c r="I14" s="115">
        <v>10</v>
      </c>
      <c r="J14" s="116">
        <v>1.3123359580052494</v>
      </c>
      <c r="K14" s="110"/>
      <c r="L14" s="110"/>
      <c r="M14" s="110"/>
      <c r="N14" s="110"/>
      <c r="O14" s="110"/>
    </row>
    <row r="15" spans="1:15" s="110" customFormat="1" ht="24.95" customHeight="1" x14ac:dyDescent="0.2">
      <c r="A15" s="193" t="s">
        <v>216</v>
      </c>
      <c r="B15" s="199" t="s">
        <v>217</v>
      </c>
      <c r="C15" s="113">
        <v>3.9790326423635931</v>
      </c>
      <c r="D15" s="115">
        <v>167</v>
      </c>
      <c r="E15" s="114">
        <v>186</v>
      </c>
      <c r="F15" s="114">
        <v>414</v>
      </c>
      <c r="G15" s="114">
        <v>375</v>
      </c>
      <c r="H15" s="140">
        <v>153</v>
      </c>
      <c r="I15" s="115">
        <v>14</v>
      </c>
      <c r="J15" s="116">
        <v>9.1503267973856204</v>
      </c>
    </row>
    <row r="16" spans="1:15" s="287" customFormat="1" ht="24.95" customHeight="1" x14ac:dyDescent="0.2">
      <c r="A16" s="193" t="s">
        <v>218</v>
      </c>
      <c r="B16" s="199" t="s">
        <v>141</v>
      </c>
      <c r="C16" s="113">
        <v>10.650464617583989</v>
      </c>
      <c r="D16" s="115">
        <v>447</v>
      </c>
      <c r="E16" s="114">
        <v>325</v>
      </c>
      <c r="F16" s="114">
        <v>468</v>
      </c>
      <c r="G16" s="114">
        <v>321</v>
      </c>
      <c r="H16" s="140">
        <v>433</v>
      </c>
      <c r="I16" s="115">
        <v>14</v>
      </c>
      <c r="J16" s="116">
        <v>3.2332563510392611</v>
      </c>
      <c r="K16" s="110"/>
      <c r="L16" s="110"/>
      <c r="M16" s="110"/>
      <c r="N16" s="110"/>
      <c r="O16" s="110"/>
    </row>
    <row r="17" spans="1:15" s="110" customFormat="1" ht="24.95" customHeight="1" x14ac:dyDescent="0.2">
      <c r="A17" s="193" t="s">
        <v>142</v>
      </c>
      <c r="B17" s="199" t="s">
        <v>220</v>
      </c>
      <c r="C17" s="113">
        <v>3.7645937574457946</v>
      </c>
      <c r="D17" s="115">
        <v>158</v>
      </c>
      <c r="E17" s="114">
        <v>133</v>
      </c>
      <c r="F17" s="114">
        <v>174</v>
      </c>
      <c r="G17" s="114">
        <v>135</v>
      </c>
      <c r="H17" s="140">
        <v>176</v>
      </c>
      <c r="I17" s="115">
        <v>-18</v>
      </c>
      <c r="J17" s="116">
        <v>-10.227272727272727</v>
      </c>
    </row>
    <row r="18" spans="1:15" s="287" customFormat="1" ht="24.95" customHeight="1" x14ac:dyDescent="0.2">
      <c r="A18" s="201" t="s">
        <v>144</v>
      </c>
      <c r="B18" s="202" t="s">
        <v>145</v>
      </c>
      <c r="C18" s="113">
        <v>9.0064331665475343</v>
      </c>
      <c r="D18" s="115">
        <v>378</v>
      </c>
      <c r="E18" s="114">
        <v>281</v>
      </c>
      <c r="F18" s="114">
        <v>394</v>
      </c>
      <c r="G18" s="114">
        <v>279</v>
      </c>
      <c r="H18" s="140">
        <v>348</v>
      </c>
      <c r="I18" s="115">
        <v>30</v>
      </c>
      <c r="J18" s="116">
        <v>8.6206896551724146</v>
      </c>
      <c r="K18" s="110"/>
      <c r="L18" s="110"/>
      <c r="M18" s="110"/>
      <c r="N18" s="110"/>
      <c r="O18" s="110"/>
    </row>
    <row r="19" spans="1:15" s="110" customFormat="1" ht="24.95" customHeight="1" x14ac:dyDescent="0.2">
      <c r="A19" s="193" t="s">
        <v>146</v>
      </c>
      <c r="B19" s="199" t="s">
        <v>147</v>
      </c>
      <c r="C19" s="113">
        <v>19.990469382892542</v>
      </c>
      <c r="D19" s="115">
        <v>839</v>
      </c>
      <c r="E19" s="114">
        <v>718</v>
      </c>
      <c r="F19" s="114">
        <v>1144</v>
      </c>
      <c r="G19" s="114">
        <v>771</v>
      </c>
      <c r="H19" s="140">
        <v>822</v>
      </c>
      <c r="I19" s="115">
        <v>17</v>
      </c>
      <c r="J19" s="116">
        <v>2.0681265206812651</v>
      </c>
    </row>
    <row r="20" spans="1:15" s="287" customFormat="1" ht="24.95" customHeight="1" x14ac:dyDescent="0.2">
      <c r="A20" s="193" t="s">
        <v>148</v>
      </c>
      <c r="B20" s="199" t="s">
        <v>149</v>
      </c>
      <c r="C20" s="113">
        <v>4.0981653562068141</v>
      </c>
      <c r="D20" s="115">
        <v>172</v>
      </c>
      <c r="E20" s="114">
        <v>159</v>
      </c>
      <c r="F20" s="114">
        <v>183</v>
      </c>
      <c r="G20" s="114">
        <v>141</v>
      </c>
      <c r="H20" s="140">
        <v>232</v>
      </c>
      <c r="I20" s="115">
        <v>-60</v>
      </c>
      <c r="J20" s="116">
        <v>-25.862068965517242</v>
      </c>
      <c r="K20" s="110"/>
      <c r="L20" s="110"/>
      <c r="M20" s="110"/>
      <c r="N20" s="110"/>
      <c r="O20" s="110"/>
    </row>
    <row r="21" spans="1:15" s="110" customFormat="1" ht="24.95" customHeight="1" x14ac:dyDescent="0.2">
      <c r="A21" s="201" t="s">
        <v>150</v>
      </c>
      <c r="B21" s="202" t="s">
        <v>151</v>
      </c>
      <c r="C21" s="113">
        <v>11.341434357874672</v>
      </c>
      <c r="D21" s="115">
        <v>476</v>
      </c>
      <c r="E21" s="114">
        <v>483</v>
      </c>
      <c r="F21" s="114">
        <v>460</v>
      </c>
      <c r="G21" s="114">
        <v>360</v>
      </c>
      <c r="H21" s="140">
        <v>409</v>
      </c>
      <c r="I21" s="115">
        <v>67</v>
      </c>
      <c r="J21" s="116">
        <v>16.381418092909534</v>
      </c>
    </row>
    <row r="22" spans="1:15" s="110" customFormat="1" ht="24.95" customHeight="1" x14ac:dyDescent="0.2">
      <c r="A22" s="201" t="s">
        <v>152</v>
      </c>
      <c r="B22" s="199" t="s">
        <v>153</v>
      </c>
      <c r="C22" s="113">
        <v>0.40505122706695257</v>
      </c>
      <c r="D22" s="115">
        <v>17</v>
      </c>
      <c r="E22" s="114">
        <v>10</v>
      </c>
      <c r="F22" s="114">
        <v>25</v>
      </c>
      <c r="G22" s="114">
        <v>13</v>
      </c>
      <c r="H22" s="140">
        <v>20</v>
      </c>
      <c r="I22" s="115">
        <v>-3</v>
      </c>
      <c r="J22" s="116">
        <v>-15</v>
      </c>
    </row>
    <row r="23" spans="1:15" s="110" customFormat="1" ht="24.95" customHeight="1" x14ac:dyDescent="0.2">
      <c r="A23" s="193" t="s">
        <v>154</v>
      </c>
      <c r="B23" s="199" t="s">
        <v>155</v>
      </c>
      <c r="C23" s="113">
        <v>1.2151536812008576</v>
      </c>
      <c r="D23" s="115">
        <v>51</v>
      </c>
      <c r="E23" s="114">
        <v>37</v>
      </c>
      <c r="F23" s="114">
        <v>58</v>
      </c>
      <c r="G23" s="114">
        <v>56</v>
      </c>
      <c r="H23" s="140">
        <v>51</v>
      </c>
      <c r="I23" s="115">
        <v>0</v>
      </c>
      <c r="J23" s="116">
        <v>0</v>
      </c>
    </row>
    <row r="24" spans="1:15" s="110" customFormat="1" ht="24.95" customHeight="1" x14ac:dyDescent="0.2">
      <c r="A24" s="193" t="s">
        <v>156</v>
      </c>
      <c r="B24" s="199" t="s">
        <v>221</v>
      </c>
      <c r="C24" s="113">
        <v>2.4064808196330714</v>
      </c>
      <c r="D24" s="115">
        <v>101</v>
      </c>
      <c r="E24" s="114">
        <v>84</v>
      </c>
      <c r="F24" s="114">
        <v>118</v>
      </c>
      <c r="G24" s="114">
        <v>88</v>
      </c>
      <c r="H24" s="140">
        <v>132</v>
      </c>
      <c r="I24" s="115">
        <v>-31</v>
      </c>
      <c r="J24" s="116">
        <v>-23.484848484848484</v>
      </c>
    </row>
    <row r="25" spans="1:15" s="110" customFormat="1" ht="24.95" customHeight="1" x14ac:dyDescent="0.2">
      <c r="A25" s="193" t="s">
        <v>222</v>
      </c>
      <c r="B25" s="204" t="s">
        <v>159</v>
      </c>
      <c r="C25" s="113">
        <v>3.9552060995949487</v>
      </c>
      <c r="D25" s="115">
        <v>166</v>
      </c>
      <c r="E25" s="114">
        <v>180</v>
      </c>
      <c r="F25" s="114">
        <v>183</v>
      </c>
      <c r="G25" s="114">
        <v>175</v>
      </c>
      <c r="H25" s="140">
        <v>172</v>
      </c>
      <c r="I25" s="115">
        <v>-6</v>
      </c>
      <c r="J25" s="116">
        <v>-3.4883720930232558</v>
      </c>
    </row>
    <row r="26" spans="1:15" s="110" customFormat="1" ht="24.95" customHeight="1" x14ac:dyDescent="0.2">
      <c r="A26" s="201">
        <v>782.78300000000002</v>
      </c>
      <c r="B26" s="203" t="s">
        <v>160</v>
      </c>
      <c r="C26" s="113">
        <v>4.312604241124613</v>
      </c>
      <c r="D26" s="115">
        <v>181</v>
      </c>
      <c r="E26" s="114">
        <v>195</v>
      </c>
      <c r="F26" s="114">
        <v>234</v>
      </c>
      <c r="G26" s="114">
        <v>276</v>
      </c>
      <c r="H26" s="140">
        <v>276</v>
      </c>
      <c r="I26" s="115">
        <v>-95</v>
      </c>
      <c r="J26" s="116">
        <v>-34.420289855072461</v>
      </c>
    </row>
    <row r="27" spans="1:15" s="110" customFormat="1" ht="24.95" customHeight="1" x14ac:dyDescent="0.2">
      <c r="A27" s="193" t="s">
        <v>161</v>
      </c>
      <c r="B27" s="199" t="s">
        <v>162</v>
      </c>
      <c r="C27" s="113">
        <v>5.0274005241839408</v>
      </c>
      <c r="D27" s="115">
        <v>211</v>
      </c>
      <c r="E27" s="114">
        <v>114</v>
      </c>
      <c r="F27" s="114">
        <v>221</v>
      </c>
      <c r="G27" s="114">
        <v>147</v>
      </c>
      <c r="H27" s="140">
        <v>164</v>
      </c>
      <c r="I27" s="115">
        <v>47</v>
      </c>
      <c r="J27" s="116">
        <v>28.658536585365855</v>
      </c>
    </row>
    <row r="28" spans="1:15" s="110" customFormat="1" ht="24.95" customHeight="1" x14ac:dyDescent="0.2">
      <c r="A28" s="193" t="s">
        <v>163</v>
      </c>
      <c r="B28" s="199" t="s">
        <v>164</v>
      </c>
      <c r="C28" s="113">
        <v>1.4534191088873005</v>
      </c>
      <c r="D28" s="115">
        <v>61</v>
      </c>
      <c r="E28" s="114">
        <v>68</v>
      </c>
      <c r="F28" s="114">
        <v>268</v>
      </c>
      <c r="G28" s="114">
        <v>29</v>
      </c>
      <c r="H28" s="140">
        <v>58</v>
      </c>
      <c r="I28" s="115">
        <v>3</v>
      </c>
      <c r="J28" s="116">
        <v>5.1724137931034484</v>
      </c>
    </row>
    <row r="29" spans="1:15" s="110" customFormat="1" ht="24.95" customHeight="1" x14ac:dyDescent="0.2">
      <c r="A29" s="193">
        <v>86</v>
      </c>
      <c r="B29" s="199" t="s">
        <v>165</v>
      </c>
      <c r="C29" s="113">
        <v>6.3140338336907318</v>
      </c>
      <c r="D29" s="115">
        <v>265</v>
      </c>
      <c r="E29" s="114">
        <v>250</v>
      </c>
      <c r="F29" s="114">
        <v>460</v>
      </c>
      <c r="G29" s="114">
        <v>226</v>
      </c>
      <c r="H29" s="140">
        <v>284</v>
      </c>
      <c r="I29" s="115">
        <v>-19</v>
      </c>
      <c r="J29" s="116">
        <v>-6.6901408450704229</v>
      </c>
    </row>
    <row r="30" spans="1:15" s="110" customFormat="1" ht="24.95" customHeight="1" x14ac:dyDescent="0.2">
      <c r="A30" s="193">
        <v>87.88</v>
      </c>
      <c r="B30" s="204" t="s">
        <v>166</v>
      </c>
      <c r="C30" s="113">
        <v>5.3371455801763164</v>
      </c>
      <c r="D30" s="115">
        <v>224</v>
      </c>
      <c r="E30" s="114">
        <v>195</v>
      </c>
      <c r="F30" s="114">
        <v>326</v>
      </c>
      <c r="G30" s="114">
        <v>174</v>
      </c>
      <c r="H30" s="140">
        <v>215</v>
      </c>
      <c r="I30" s="115">
        <v>9</v>
      </c>
      <c r="J30" s="116">
        <v>4.1860465116279073</v>
      </c>
    </row>
    <row r="31" spans="1:15" s="110" customFormat="1" ht="24.95" customHeight="1" x14ac:dyDescent="0.2">
      <c r="A31" s="193" t="s">
        <v>167</v>
      </c>
      <c r="B31" s="199" t="s">
        <v>168</v>
      </c>
      <c r="C31" s="113">
        <v>5.0750536097212295</v>
      </c>
      <c r="D31" s="115">
        <v>213</v>
      </c>
      <c r="E31" s="114">
        <v>180</v>
      </c>
      <c r="F31" s="114">
        <v>201</v>
      </c>
      <c r="G31" s="114">
        <v>154</v>
      </c>
      <c r="H31" s="140">
        <v>225</v>
      </c>
      <c r="I31" s="115">
        <v>-12</v>
      </c>
      <c r="J31" s="116">
        <v>-5.333333333333333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0.9054086252084822</v>
      </c>
      <c r="D34" s="115">
        <v>38</v>
      </c>
      <c r="E34" s="114">
        <v>55</v>
      </c>
      <c r="F34" s="114">
        <v>65</v>
      </c>
      <c r="G34" s="114">
        <v>26</v>
      </c>
      <c r="H34" s="140">
        <v>39</v>
      </c>
      <c r="I34" s="115">
        <v>-1</v>
      </c>
      <c r="J34" s="116">
        <v>-2.5641025641025643</v>
      </c>
    </row>
    <row r="35" spans="1:10" s="110" customFormat="1" ht="24.95" customHeight="1" x14ac:dyDescent="0.2">
      <c r="A35" s="292" t="s">
        <v>171</v>
      </c>
      <c r="B35" s="293" t="s">
        <v>172</v>
      </c>
      <c r="C35" s="113">
        <v>28.162973552537526</v>
      </c>
      <c r="D35" s="115">
        <v>1182</v>
      </c>
      <c r="E35" s="114">
        <v>949</v>
      </c>
      <c r="F35" s="114">
        <v>1476</v>
      </c>
      <c r="G35" s="114">
        <v>1131</v>
      </c>
      <c r="H35" s="140">
        <v>1177</v>
      </c>
      <c r="I35" s="115">
        <v>5</v>
      </c>
      <c r="J35" s="116">
        <v>0.42480883602378927</v>
      </c>
    </row>
    <row r="36" spans="1:10" s="110" customFormat="1" ht="24.95" customHeight="1" x14ac:dyDescent="0.2">
      <c r="A36" s="294" t="s">
        <v>173</v>
      </c>
      <c r="B36" s="295" t="s">
        <v>174</v>
      </c>
      <c r="C36" s="125">
        <v>70.931617822253997</v>
      </c>
      <c r="D36" s="143">
        <v>2977</v>
      </c>
      <c r="E36" s="144">
        <v>2673</v>
      </c>
      <c r="F36" s="144">
        <v>3881</v>
      </c>
      <c r="G36" s="144">
        <v>2610</v>
      </c>
      <c r="H36" s="145">
        <v>3060</v>
      </c>
      <c r="I36" s="143">
        <v>-83</v>
      </c>
      <c r="J36" s="146">
        <v>-2.7124183006535949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4197</v>
      </c>
      <c r="F11" s="264">
        <v>3677</v>
      </c>
      <c r="G11" s="264">
        <v>5424</v>
      </c>
      <c r="H11" s="264">
        <v>3767</v>
      </c>
      <c r="I11" s="265">
        <v>4276</v>
      </c>
      <c r="J11" s="263">
        <v>-79</v>
      </c>
      <c r="K11" s="266">
        <v>-1.8475210477081385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25.11317607815106</v>
      </c>
      <c r="E13" s="115">
        <v>1054</v>
      </c>
      <c r="F13" s="114">
        <v>1055</v>
      </c>
      <c r="G13" s="114">
        <v>1405</v>
      </c>
      <c r="H13" s="114">
        <v>1086</v>
      </c>
      <c r="I13" s="140">
        <v>1075</v>
      </c>
      <c r="J13" s="115">
        <v>-21</v>
      </c>
      <c r="K13" s="116">
        <v>-1.9534883720930232</v>
      </c>
    </row>
    <row r="14" spans="1:17" ht="15.95" customHeight="1" x14ac:dyDescent="0.2">
      <c r="A14" s="306" t="s">
        <v>230</v>
      </c>
      <c r="B14" s="307"/>
      <c r="C14" s="308"/>
      <c r="D14" s="113">
        <v>62.639980938765788</v>
      </c>
      <c r="E14" s="115">
        <v>2629</v>
      </c>
      <c r="F14" s="114">
        <v>2165</v>
      </c>
      <c r="G14" s="114">
        <v>3293</v>
      </c>
      <c r="H14" s="114">
        <v>2244</v>
      </c>
      <c r="I14" s="140">
        <v>2668</v>
      </c>
      <c r="J14" s="115">
        <v>-39</v>
      </c>
      <c r="K14" s="116">
        <v>-1.4617691154422789</v>
      </c>
    </row>
    <row r="15" spans="1:17" ht="15.95" customHeight="1" x14ac:dyDescent="0.2">
      <c r="A15" s="306" t="s">
        <v>231</v>
      </c>
      <c r="B15" s="307"/>
      <c r="C15" s="308"/>
      <c r="D15" s="113">
        <v>6.290207290922087</v>
      </c>
      <c r="E15" s="115">
        <v>264</v>
      </c>
      <c r="F15" s="114">
        <v>227</v>
      </c>
      <c r="G15" s="114">
        <v>275</v>
      </c>
      <c r="H15" s="114">
        <v>236</v>
      </c>
      <c r="I15" s="140">
        <v>280</v>
      </c>
      <c r="J15" s="115">
        <v>-16</v>
      </c>
      <c r="K15" s="116">
        <v>-5.7142857142857144</v>
      </c>
    </row>
    <row r="16" spans="1:17" ht="15.95" customHeight="1" x14ac:dyDescent="0.2">
      <c r="A16" s="306" t="s">
        <v>232</v>
      </c>
      <c r="B16" s="307"/>
      <c r="C16" s="308"/>
      <c r="D16" s="113">
        <v>5.86132952108649</v>
      </c>
      <c r="E16" s="115">
        <v>246</v>
      </c>
      <c r="F16" s="114">
        <v>222</v>
      </c>
      <c r="G16" s="114">
        <v>425</v>
      </c>
      <c r="H16" s="114">
        <v>196</v>
      </c>
      <c r="I16" s="140">
        <v>247</v>
      </c>
      <c r="J16" s="115">
        <v>-1</v>
      </c>
      <c r="K16" s="116">
        <v>-0.40485829959514169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2.3588277340957826</v>
      </c>
      <c r="E18" s="115">
        <v>99</v>
      </c>
      <c r="F18" s="114">
        <v>57</v>
      </c>
      <c r="G18" s="114">
        <v>81</v>
      </c>
      <c r="H18" s="114">
        <v>31</v>
      </c>
      <c r="I18" s="140">
        <v>72</v>
      </c>
      <c r="J18" s="115">
        <v>27</v>
      </c>
      <c r="K18" s="116">
        <v>37.5</v>
      </c>
    </row>
    <row r="19" spans="1:11" ht="14.1" customHeight="1" x14ac:dyDescent="0.2">
      <c r="A19" s="306" t="s">
        <v>235</v>
      </c>
      <c r="B19" s="307" t="s">
        <v>236</v>
      </c>
      <c r="C19" s="308"/>
      <c r="D19" s="113">
        <v>0.54801048367881822</v>
      </c>
      <c r="E19" s="115">
        <v>23</v>
      </c>
      <c r="F19" s="114">
        <v>39</v>
      </c>
      <c r="G19" s="114">
        <v>49</v>
      </c>
      <c r="H19" s="114">
        <v>20</v>
      </c>
      <c r="I19" s="140">
        <v>23</v>
      </c>
      <c r="J19" s="115">
        <v>0</v>
      </c>
      <c r="K19" s="116">
        <v>0</v>
      </c>
    </row>
    <row r="20" spans="1:11" ht="14.1" customHeight="1" x14ac:dyDescent="0.2">
      <c r="A20" s="306">
        <v>12</v>
      </c>
      <c r="B20" s="307" t="s">
        <v>237</v>
      </c>
      <c r="C20" s="308"/>
      <c r="D20" s="113">
        <v>0.85775553967119367</v>
      </c>
      <c r="E20" s="115">
        <v>36</v>
      </c>
      <c r="F20" s="114">
        <v>38</v>
      </c>
      <c r="G20" s="114">
        <v>52</v>
      </c>
      <c r="H20" s="114">
        <v>31</v>
      </c>
      <c r="I20" s="140">
        <v>29</v>
      </c>
      <c r="J20" s="115">
        <v>7</v>
      </c>
      <c r="K20" s="116">
        <v>24.137931034482758</v>
      </c>
    </row>
    <row r="21" spans="1:11" ht="14.1" customHeight="1" x14ac:dyDescent="0.2">
      <c r="A21" s="306">
        <v>21</v>
      </c>
      <c r="B21" s="307" t="s">
        <v>238</v>
      </c>
      <c r="C21" s="308"/>
      <c r="D21" s="113">
        <v>0.4527043126042411</v>
      </c>
      <c r="E21" s="115">
        <v>19</v>
      </c>
      <c r="F21" s="114">
        <v>31</v>
      </c>
      <c r="G21" s="114">
        <v>34</v>
      </c>
      <c r="H21" s="114">
        <v>24</v>
      </c>
      <c r="I21" s="140">
        <v>30</v>
      </c>
      <c r="J21" s="115">
        <v>-11</v>
      </c>
      <c r="K21" s="116">
        <v>-36.666666666666664</v>
      </c>
    </row>
    <row r="22" spans="1:11" ht="14.1" customHeight="1" x14ac:dyDescent="0.2">
      <c r="A22" s="306">
        <v>22</v>
      </c>
      <c r="B22" s="307" t="s">
        <v>239</v>
      </c>
      <c r="C22" s="308"/>
      <c r="D22" s="113">
        <v>2.8830116750059567</v>
      </c>
      <c r="E22" s="115">
        <v>121</v>
      </c>
      <c r="F22" s="114">
        <v>110</v>
      </c>
      <c r="G22" s="114">
        <v>141</v>
      </c>
      <c r="H22" s="114">
        <v>116</v>
      </c>
      <c r="I22" s="140">
        <v>144</v>
      </c>
      <c r="J22" s="115">
        <v>-23</v>
      </c>
      <c r="K22" s="116">
        <v>-15.972222222222221</v>
      </c>
    </row>
    <row r="23" spans="1:11" ht="14.1" customHeight="1" x14ac:dyDescent="0.2">
      <c r="A23" s="306">
        <v>23</v>
      </c>
      <c r="B23" s="307" t="s">
        <v>240</v>
      </c>
      <c r="C23" s="308"/>
      <c r="D23" s="113">
        <v>0.30974505599237551</v>
      </c>
      <c r="E23" s="115">
        <v>13</v>
      </c>
      <c r="F23" s="114">
        <v>14</v>
      </c>
      <c r="G23" s="114">
        <v>26</v>
      </c>
      <c r="H23" s="114">
        <v>8</v>
      </c>
      <c r="I23" s="140">
        <v>24</v>
      </c>
      <c r="J23" s="115">
        <v>-11</v>
      </c>
      <c r="K23" s="116">
        <v>-45.833333333333336</v>
      </c>
    </row>
    <row r="24" spans="1:11" ht="14.1" customHeight="1" x14ac:dyDescent="0.2">
      <c r="A24" s="306">
        <v>24</v>
      </c>
      <c r="B24" s="307" t="s">
        <v>241</v>
      </c>
      <c r="C24" s="308"/>
      <c r="D24" s="113">
        <v>3.7169406719085059</v>
      </c>
      <c r="E24" s="115">
        <v>156</v>
      </c>
      <c r="F24" s="114">
        <v>141</v>
      </c>
      <c r="G24" s="114">
        <v>169</v>
      </c>
      <c r="H24" s="114">
        <v>160</v>
      </c>
      <c r="I24" s="140">
        <v>215</v>
      </c>
      <c r="J24" s="115">
        <v>-59</v>
      </c>
      <c r="K24" s="116">
        <v>-27.441860465116278</v>
      </c>
    </row>
    <row r="25" spans="1:11" ht="14.1" customHeight="1" x14ac:dyDescent="0.2">
      <c r="A25" s="306">
        <v>25</v>
      </c>
      <c r="B25" s="307" t="s">
        <v>242</v>
      </c>
      <c r="C25" s="308"/>
      <c r="D25" s="113">
        <v>5.7183702644746246</v>
      </c>
      <c r="E25" s="115">
        <v>240</v>
      </c>
      <c r="F25" s="114">
        <v>167</v>
      </c>
      <c r="G25" s="114">
        <v>198</v>
      </c>
      <c r="H25" s="114">
        <v>174</v>
      </c>
      <c r="I25" s="140">
        <v>217</v>
      </c>
      <c r="J25" s="115">
        <v>23</v>
      </c>
      <c r="K25" s="116">
        <v>10.599078341013826</v>
      </c>
    </row>
    <row r="26" spans="1:11" ht="14.1" customHeight="1" x14ac:dyDescent="0.2">
      <c r="A26" s="306">
        <v>26</v>
      </c>
      <c r="B26" s="307" t="s">
        <v>243</v>
      </c>
      <c r="C26" s="308"/>
      <c r="D26" s="113">
        <v>4.0743388134381702</v>
      </c>
      <c r="E26" s="115">
        <v>171</v>
      </c>
      <c r="F26" s="114">
        <v>110</v>
      </c>
      <c r="G26" s="114">
        <v>136</v>
      </c>
      <c r="H26" s="114">
        <v>88</v>
      </c>
      <c r="I26" s="140">
        <v>146</v>
      </c>
      <c r="J26" s="115">
        <v>25</v>
      </c>
      <c r="K26" s="116">
        <v>17.123287671232877</v>
      </c>
    </row>
    <row r="27" spans="1:11" ht="14.1" customHeight="1" x14ac:dyDescent="0.2">
      <c r="A27" s="306">
        <v>27</v>
      </c>
      <c r="B27" s="307" t="s">
        <v>244</v>
      </c>
      <c r="C27" s="308"/>
      <c r="D27" s="113">
        <v>1.4295925661186561</v>
      </c>
      <c r="E27" s="115">
        <v>60</v>
      </c>
      <c r="F27" s="114">
        <v>44</v>
      </c>
      <c r="G27" s="114">
        <v>73</v>
      </c>
      <c r="H27" s="114">
        <v>66</v>
      </c>
      <c r="I27" s="140">
        <v>59</v>
      </c>
      <c r="J27" s="115">
        <v>1</v>
      </c>
      <c r="K27" s="116">
        <v>1.6949152542372881</v>
      </c>
    </row>
    <row r="28" spans="1:11" ht="14.1" customHeight="1" x14ac:dyDescent="0.2">
      <c r="A28" s="306">
        <v>28</v>
      </c>
      <c r="B28" s="307" t="s">
        <v>245</v>
      </c>
      <c r="C28" s="308"/>
      <c r="D28" s="113">
        <v>0.64331665475339528</v>
      </c>
      <c r="E28" s="115">
        <v>27</v>
      </c>
      <c r="F28" s="114">
        <v>47</v>
      </c>
      <c r="G28" s="114">
        <v>156</v>
      </c>
      <c r="H28" s="114">
        <v>162</v>
      </c>
      <c r="I28" s="140">
        <v>27</v>
      </c>
      <c r="J28" s="115">
        <v>0</v>
      </c>
      <c r="K28" s="116">
        <v>0</v>
      </c>
    </row>
    <row r="29" spans="1:11" ht="14.1" customHeight="1" x14ac:dyDescent="0.2">
      <c r="A29" s="306">
        <v>29</v>
      </c>
      <c r="B29" s="307" t="s">
        <v>246</v>
      </c>
      <c r="C29" s="308"/>
      <c r="D29" s="113">
        <v>7.1003097450559922</v>
      </c>
      <c r="E29" s="115">
        <v>298</v>
      </c>
      <c r="F29" s="114">
        <v>267</v>
      </c>
      <c r="G29" s="114">
        <v>327</v>
      </c>
      <c r="H29" s="114">
        <v>231</v>
      </c>
      <c r="I29" s="140">
        <v>252</v>
      </c>
      <c r="J29" s="115">
        <v>46</v>
      </c>
      <c r="K29" s="116">
        <v>18.253968253968253</v>
      </c>
    </row>
    <row r="30" spans="1:11" ht="14.1" customHeight="1" x14ac:dyDescent="0.2">
      <c r="A30" s="306" t="s">
        <v>247</v>
      </c>
      <c r="B30" s="307" t="s">
        <v>248</v>
      </c>
      <c r="C30" s="308"/>
      <c r="D30" s="113" t="s">
        <v>513</v>
      </c>
      <c r="E30" s="115" t="s">
        <v>513</v>
      </c>
      <c r="F30" s="114">
        <v>88</v>
      </c>
      <c r="G30" s="114">
        <v>140</v>
      </c>
      <c r="H30" s="114" t="s">
        <v>513</v>
      </c>
      <c r="I30" s="140" t="s">
        <v>513</v>
      </c>
      <c r="J30" s="115" t="s">
        <v>513</v>
      </c>
      <c r="K30" s="116" t="s">
        <v>513</v>
      </c>
    </row>
    <row r="31" spans="1:11" ht="14.1" customHeight="1" x14ac:dyDescent="0.2">
      <c r="A31" s="306" t="s">
        <v>249</v>
      </c>
      <c r="B31" s="307" t="s">
        <v>250</v>
      </c>
      <c r="C31" s="308"/>
      <c r="D31" s="113">
        <v>5.1465332380271622</v>
      </c>
      <c r="E31" s="115">
        <v>216</v>
      </c>
      <c r="F31" s="114">
        <v>179</v>
      </c>
      <c r="G31" s="114">
        <v>182</v>
      </c>
      <c r="H31" s="114">
        <v>148</v>
      </c>
      <c r="I31" s="140">
        <v>158</v>
      </c>
      <c r="J31" s="115">
        <v>58</v>
      </c>
      <c r="K31" s="116">
        <v>36.708860759493668</v>
      </c>
    </row>
    <row r="32" spans="1:11" ht="14.1" customHeight="1" x14ac:dyDescent="0.2">
      <c r="A32" s="306">
        <v>31</v>
      </c>
      <c r="B32" s="307" t="s">
        <v>251</v>
      </c>
      <c r="C32" s="308"/>
      <c r="D32" s="113">
        <v>0.50035739814152969</v>
      </c>
      <c r="E32" s="115">
        <v>21</v>
      </c>
      <c r="F32" s="114">
        <v>14</v>
      </c>
      <c r="G32" s="114">
        <v>20</v>
      </c>
      <c r="H32" s="114">
        <v>14</v>
      </c>
      <c r="I32" s="140">
        <v>20</v>
      </c>
      <c r="J32" s="115">
        <v>1</v>
      </c>
      <c r="K32" s="116">
        <v>5</v>
      </c>
    </row>
    <row r="33" spans="1:11" ht="14.1" customHeight="1" x14ac:dyDescent="0.2">
      <c r="A33" s="306">
        <v>32</v>
      </c>
      <c r="B33" s="307" t="s">
        <v>252</v>
      </c>
      <c r="C33" s="308"/>
      <c r="D33" s="113">
        <v>2.7638789611627352</v>
      </c>
      <c r="E33" s="115">
        <v>116</v>
      </c>
      <c r="F33" s="114">
        <v>86</v>
      </c>
      <c r="G33" s="114">
        <v>179</v>
      </c>
      <c r="H33" s="114">
        <v>131</v>
      </c>
      <c r="I33" s="140">
        <v>74</v>
      </c>
      <c r="J33" s="115">
        <v>42</v>
      </c>
      <c r="K33" s="116">
        <v>56.756756756756758</v>
      </c>
    </row>
    <row r="34" spans="1:11" ht="14.1" customHeight="1" x14ac:dyDescent="0.2">
      <c r="A34" s="306">
        <v>33</v>
      </c>
      <c r="B34" s="307" t="s">
        <v>253</v>
      </c>
      <c r="C34" s="308"/>
      <c r="D34" s="113">
        <v>2.8830116750059567</v>
      </c>
      <c r="E34" s="115">
        <v>121</v>
      </c>
      <c r="F34" s="114">
        <v>80</v>
      </c>
      <c r="G34" s="114">
        <v>145</v>
      </c>
      <c r="H34" s="114">
        <v>87</v>
      </c>
      <c r="I34" s="140">
        <v>110</v>
      </c>
      <c r="J34" s="115">
        <v>11</v>
      </c>
      <c r="K34" s="116">
        <v>10</v>
      </c>
    </row>
    <row r="35" spans="1:11" ht="14.1" customHeight="1" x14ac:dyDescent="0.2">
      <c r="A35" s="306">
        <v>34</v>
      </c>
      <c r="B35" s="307" t="s">
        <v>254</v>
      </c>
      <c r="C35" s="308"/>
      <c r="D35" s="113">
        <v>2.1443888491779841</v>
      </c>
      <c r="E35" s="115">
        <v>90</v>
      </c>
      <c r="F35" s="114">
        <v>77</v>
      </c>
      <c r="G35" s="114">
        <v>70</v>
      </c>
      <c r="H35" s="114">
        <v>57</v>
      </c>
      <c r="I35" s="140">
        <v>129</v>
      </c>
      <c r="J35" s="115">
        <v>-39</v>
      </c>
      <c r="K35" s="116">
        <v>-30.232558139534884</v>
      </c>
    </row>
    <row r="36" spans="1:11" ht="14.1" customHeight="1" x14ac:dyDescent="0.2">
      <c r="A36" s="306">
        <v>41</v>
      </c>
      <c r="B36" s="307" t="s">
        <v>255</v>
      </c>
      <c r="C36" s="308"/>
      <c r="D36" s="113">
        <v>1.3581129378127235</v>
      </c>
      <c r="E36" s="115">
        <v>57</v>
      </c>
      <c r="F36" s="114">
        <v>50</v>
      </c>
      <c r="G36" s="114">
        <v>75</v>
      </c>
      <c r="H36" s="114">
        <v>57</v>
      </c>
      <c r="I36" s="140">
        <v>49</v>
      </c>
      <c r="J36" s="115">
        <v>8</v>
      </c>
      <c r="K36" s="116">
        <v>16.326530612244898</v>
      </c>
    </row>
    <row r="37" spans="1:11" ht="14.1" customHeight="1" x14ac:dyDescent="0.2">
      <c r="A37" s="306">
        <v>42</v>
      </c>
      <c r="B37" s="307" t="s">
        <v>256</v>
      </c>
      <c r="C37" s="308"/>
      <c r="D37" s="113" t="s">
        <v>513</v>
      </c>
      <c r="E37" s="115" t="s">
        <v>513</v>
      </c>
      <c r="F37" s="114">
        <v>4</v>
      </c>
      <c r="G37" s="114">
        <v>9</v>
      </c>
      <c r="H37" s="114" t="s">
        <v>513</v>
      </c>
      <c r="I37" s="140" t="s">
        <v>513</v>
      </c>
      <c r="J37" s="115" t="s">
        <v>513</v>
      </c>
      <c r="K37" s="116" t="s">
        <v>513</v>
      </c>
    </row>
    <row r="38" spans="1:11" ht="14.1" customHeight="1" x14ac:dyDescent="0.2">
      <c r="A38" s="306">
        <v>43</v>
      </c>
      <c r="B38" s="307" t="s">
        <v>257</v>
      </c>
      <c r="C38" s="308"/>
      <c r="D38" s="113">
        <v>0.52418394091017395</v>
      </c>
      <c r="E38" s="115">
        <v>22</v>
      </c>
      <c r="F38" s="114">
        <v>15</v>
      </c>
      <c r="G38" s="114">
        <v>37</v>
      </c>
      <c r="H38" s="114">
        <v>21</v>
      </c>
      <c r="I38" s="140">
        <v>10</v>
      </c>
      <c r="J38" s="115">
        <v>12</v>
      </c>
      <c r="K38" s="116">
        <v>120</v>
      </c>
    </row>
    <row r="39" spans="1:11" ht="14.1" customHeight="1" x14ac:dyDescent="0.2">
      <c r="A39" s="306">
        <v>51</v>
      </c>
      <c r="B39" s="307" t="s">
        <v>258</v>
      </c>
      <c r="C39" s="308"/>
      <c r="D39" s="113">
        <v>5.1227066952585183</v>
      </c>
      <c r="E39" s="115">
        <v>215</v>
      </c>
      <c r="F39" s="114">
        <v>215</v>
      </c>
      <c r="G39" s="114">
        <v>294</v>
      </c>
      <c r="H39" s="114">
        <v>243</v>
      </c>
      <c r="I39" s="140">
        <v>247</v>
      </c>
      <c r="J39" s="115">
        <v>-32</v>
      </c>
      <c r="K39" s="116">
        <v>-12.955465587044534</v>
      </c>
    </row>
    <row r="40" spans="1:11" ht="14.1" customHeight="1" x14ac:dyDescent="0.2">
      <c r="A40" s="306" t="s">
        <v>259</v>
      </c>
      <c r="B40" s="307" t="s">
        <v>260</v>
      </c>
      <c r="C40" s="308"/>
      <c r="D40" s="113">
        <v>4.6223492971169886</v>
      </c>
      <c r="E40" s="115">
        <v>194</v>
      </c>
      <c r="F40" s="114">
        <v>195</v>
      </c>
      <c r="G40" s="114">
        <v>282</v>
      </c>
      <c r="H40" s="114">
        <v>219</v>
      </c>
      <c r="I40" s="140">
        <v>227</v>
      </c>
      <c r="J40" s="115">
        <v>-33</v>
      </c>
      <c r="K40" s="116">
        <v>-14.537444933920705</v>
      </c>
    </row>
    <row r="41" spans="1:11" ht="14.1" customHeight="1" x14ac:dyDescent="0.2">
      <c r="A41" s="306"/>
      <c r="B41" s="307" t="s">
        <v>261</v>
      </c>
      <c r="C41" s="308"/>
      <c r="D41" s="113">
        <v>3.5739814152966405</v>
      </c>
      <c r="E41" s="115">
        <v>150</v>
      </c>
      <c r="F41" s="114">
        <v>166</v>
      </c>
      <c r="G41" s="114">
        <v>234</v>
      </c>
      <c r="H41" s="114">
        <v>186</v>
      </c>
      <c r="I41" s="140">
        <v>186</v>
      </c>
      <c r="J41" s="115">
        <v>-36</v>
      </c>
      <c r="K41" s="116">
        <v>-19.35483870967742</v>
      </c>
    </row>
    <row r="42" spans="1:11" ht="14.1" customHeight="1" x14ac:dyDescent="0.2">
      <c r="A42" s="306">
        <v>52</v>
      </c>
      <c r="B42" s="307" t="s">
        <v>262</v>
      </c>
      <c r="C42" s="308"/>
      <c r="D42" s="113">
        <v>3.2642363593042649</v>
      </c>
      <c r="E42" s="115">
        <v>137</v>
      </c>
      <c r="F42" s="114">
        <v>138</v>
      </c>
      <c r="G42" s="114">
        <v>135</v>
      </c>
      <c r="H42" s="114">
        <v>151</v>
      </c>
      <c r="I42" s="140">
        <v>203</v>
      </c>
      <c r="J42" s="115">
        <v>-66</v>
      </c>
      <c r="K42" s="116">
        <v>-32.512315270935957</v>
      </c>
    </row>
    <row r="43" spans="1:11" ht="14.1" customHeight="1" x14ac:dyDescent="0.2">
      <c r="A43" s="306" t="s">
        <v>263</v>
      </c>
      <c r="B43" s="307" t="s">
        <v>264</v>
      </c>
      <c r="C43" s="308"/>
      <c r="D43" s="113">
        <v>2.8591851322373123</v>
      </c>
      <c r="E43" s="115">
        <v>120</v>
      </c>
      <c r="F43" s="114">
        <v>119</v>
      </c>
      <c r="G43" s="114">
        <v>112</v>
      </c>
      <c r="H43" s="114">
        <v>110</v>
      </c>
      <c r="I43" s="140">
        <v>172</v>
      </c>
      <c r="J43" s="115">
        <v>-52</v>
      </c>
      <c r="K43" s="116">
        <v>-30.232558139534884</v>
      </c>
    </row>
    <row r="44" spans="1:11" ht="14.1" customHeight="1" x14ac:dyDescent="0.2">
      <c r="A44" s="306">
        <v>53</v>
      </c>
      <c r="B44" s="307" t="s">
        <v>265</v>
      </c>
      <c r="C44" s="308"/>
      <c r="D44" s="113">
        <v>1.0483678818203479</v>
      </c>
      <c r="E44" s="115">
        <v>44</v>
      </c>
      <c r="F44" s="114">
        <v>36</v>
      </c>
      <c r="G44" s="114">
        <v>26</v>
      </c>
      <c r="H44" s="114">
        <v>23</v>
      </c>
      <c r="I44" s="140">
        <v>34</v>
      </c>
      <c r="J44" s="115">
        <v>10</v>
      </c>
      <c r="K44" s="116">
        <v>29.411764705882351</v>
      </c>
    </row>
    <row r="45" spans="1:11" ht="14.1" customHeight="1" x14ac:dyDescent="0.2">
      <c r="A45" s="306" t="s">
        <v>266</v>
      </c>
      <c r="B45" s="307" t="s">
        <v>267</v>
      </c>
      <c r="C45" s="308"/>
      <c r="D45" s="113">
        <v>1.0007147962830594</v>
      </c>
      <c r="E45" s="115">
        <v>42</v>
      </c>
      <c r="F45" s="114">
        <v>34</v>
      </c>
      <c r="G45" s="114">
        <v>26</v>
      </c>
      <c r="H45" s="114">
        <v>22</v>
      </c>
      <c r="I45" s="140">
        <v>32</v>
      </c>
      <c r="J45" s="115">
        <v>10</v>
      </c>
      <c r="K45" s="116">
        <v>31.25</v>
      </c>
    </row>
    <row r="46" spans="1:11" ht="14.1" customHeight="1" x14ac:dyDescent="0.2">
      <c r="A46" s="306">
        <v>54</v>
      </c>
      <c r="B46" s="307" t="s">
        <v>268</v>
      </c>
      <c r="C46" s="308"/>
      <c r="D46" s="113">
        <v>3.788420300214439</v>
      </c>
      <c r="E46" s="115">
        <v>159</v>
      </c>
      <c r="F46" s="114">
        <v>134</v>
      </c>
      <c r="G46" s="114">
        <v>156</v>
      </c>
      <c r="H46" s="114">
        <v>163</v>
      </c>
      <c r="I46" s="140">
        <v>155</v>
      </c>
      <c r="J46" s="115">
        <v>4</v>
      </c>
      <c r="K46" s="116">
        <v>2.5806451612903225</v>
      </c>
    </row>
    <row r="47" spans="1:11" ht="14.1" customHeight="1" x14ac:dyDescent="0.2">
      <c r="A47" s="306">
        <v>61</v>
      </c>
      <c r="B47" s="307" t="s">
        <v>269</v>
      </c>
      <c r="C47" s="308"/>
      <c r="D47" s="113">
        <v>2.2635215630212056</v>
      </c>
      <c r="E47" s="115">
        <v>95</v>
      </c>
      <c r="F47" s="114">
        <v>60</v>
      </c>
      <c r="G47" s="114">
        <v>127</v>
      </c>
      <c r="H47" s="114">
        <v>92</v>
      </c>
      <c r="I47" s="140">
        <v>74</v>
      </c>
      <c r="J47" s="115">
        <v>21</v>
      </c>
      <c r="K47" s="116">
        <v>28.378378378378379</v>
      </c>
    </row>
    <row r="48" spans="1:11" ht="14.1" customHeight="1" x14ac:dyDescent="0.2">
      <c r="A48" s="306">
        <v>62</v>
      </c>
      <c r="B48" s="307" t="s">
        <v>270</v>
      </c>
      <c r="C48" s="308"/>
      <c r="D48" s="113">
        <v>11.627352871098404</v>
      </c>
      <c r="E48" s="115">
        <v>488</v>
      </c>
      <c r="F48" s="114">
        <v>462</v>
      </c>
      <c r="G48" s="114">
        <v>738</v>
      </c>
      <c r="H48" s="114">
        <v>485</v>
      </c>
      <c r="I48" s="140">
        <v>480</v>
      </c>
      <c r="J48" s="115">
        <v>8</v>
      </c>
      <c r="K48" s="116">
        <v>1.6666666666666667</v>
      </c>
    </row>
    <row r="49" spans="1:11" ht="14.1" customHeight="1" x14ac:dyDescent="0.2">
      <c r="A49" s="306">
        <v>63</v>
      </c>
      <c r="B49" s="307" t="s">
        <v>271</v>
      </c>
      <c r="C49" s="308"/>
      <c r="D49" s="113">
        <v>6.4093400047653084</v>
      </c>
      <c r="E49" s="115">
        <v>269</v>
      </c>
      <c r="F49" s="114">
        <v>301</v>
      </c>
      <c r="G49" s="114">
        <v>291</v>
      </c>
      <c r="H49" s="114">
        <v>226</v>
      </c>
      <c r="I49" s="140">
        <v>273</v>
      </c>
      <c r="J49" s="115">
        <v>-4</v>
      </c>
      <c r="K49" s="116">
        <v>-1.4652014652014651</v>
      </c>
    </row>
    <row r="50" spans="1:11" ht="14.1" customHeight="1" x14ac:dyDescent="0.2">
      <c r="A50" s="306" t="s">
        <v>272</v>
      </c>
      <c r="B50" s="307" t="s">
        <v>273</v>
      </c>
      <c r="C50" s="308"/>
      <c r="D50" s="113">
        <v>1.0007147962830594</v>
      </c>
      <c r="E50" s="115">
        <v>42</v>
      </c>
      <c r="F50" s="114">
        <v>49</v>
      </c>
      <c r="G50" s="114">
        <v>44</v>
      </c>
      <c r="H50" s="114">
        <v>35</v>
      </c>
      <c r="I50" s="140">
        <v>46</v>
      </c>
      <c r="J50" s="115">
        <v>-4</v>
      </c>
      <c r="K50" s="116">
        <v>-8.695652173913043</v>
      </c>
    </row>
    <row r="51" spans="1:11" ht="14.1" customHeight="1" x14ac:dyDescent="0.2">
      <c r="A51" s="306" t="s">
        <v>274</v>
      </c>
      <c r="B51" s="307" t="s">
        <v>275</v>
      </c>
      <c r="C51" s="308"/>
      <c r="D51" s="113">
        <v>5.2418394091017397</v>
      </c>
      <c r="E51" s="115">
        <v>220</v>
      </c>
      <c r="F51" s="114">
        <v>241</v>
      </c>
      <c r="G51" s="114">
        <v>235</v>
      </c>
      <c r="H51" s="114">
        <v>180</v>
      </c>
      <c r="I51" s="140">
        <v>214</v>
      </c>
      <c r="J51" s="115">
        <v>6</v>
      </c>
      <c r="K51" s="116">
        <v>2.8037383177570092</v>
      </c>
    </row>
    <row r="52" spans="1:11" ht="14.1" customHeight="1" x14ac:dyDescent="0.2">
      <c r="A52" s="306">
        <v>71</v>
      </c>
      <c r="B52" s="307" t="s">
        <v>276</v>
      </c>
      <c r="C52" s="308"/>
      <c r="D52" s="113">
        <v>6.7429116035263279</v>
      </c>
      <c r="E52" s="115">
        <v>283</v>
      </c>
      <c r="F52" s="114">
        <v>226</v>
      </c>
      <c r="G52" s="114">
        <v>316</v>
      </c>
      <c r="H52" s="114">
        <v>280</v>
      </c>
      <c r="I52" s="140">
        <v>339</v>
      </c>
      <c r="J52" s="115">
        <v>-56</v>
      </c>
      <c r="K52" s="116">
        <v>-16.519174041297934</v>
      </c>
    </row>
    <row r="53" spans="1:11" ht="14.1" customHeight="1" x14ac:dyDescent="0.2">
      <c r="A53" s="306" t="s">
        <v>277</v>
      </c>
      <c r="B53" s="307" t="s">
        <v>278</v>
      </c>
      <c r="C53" s="308"/>
      <c r="D53" s="113">
        <v>2.0729092208720514</v>
      </c>
      <c r="E53" s="115">
        <v>87</v>
      </c>
      <c r="F53" s="114">
        <v>88</v>
      </c>
      <c r="G53" s="114">
        <v>132</v>
      </c>
      <c r="H53" s="114">
        <v>112</v>
      </c>
      <c r="I53" s="140">
        <v>103</v>
      </c>
      <c r="J53" s="115">
        <v>-16</v>
      </c>
      <c r="K53" s="116">
        <v>-15.533980582524272</v>
      </c>
    </row>
    <row r="54" spans="1:11" ht="14.1" customHeight="1" x14ac:dyDescent="0.2">
      <c r="A54" s="306" t="s">
        <v>279</v>
      </c>
      <c r="B54" s="307" t="s">
        <v>280</v>
      </c>
      <c r="C54" s="308"/>
      <c r="D54" s="113">
        <v>4.0028591851322375</v>
      </c>
      <c r="E54" s="115">
        <v>168</v>
      </c>
      <c r="F54" s="114">
        <v>123</v>
      </c>
      <c r="G54" s="114">
        <v>159</v>
      </c>
      <c r="H54" s="114">
        <v>141</v>
      </c>
      <c r="I54" s="140">
        <v>208</v>
      </c>
      <c r="J54" s="115">
        <v>-40</v>
      </c>
      <c r="K54" s="116">
        <v>-19.23076923076923</v>
      </c>
    </row>
    <row r="55" spans="1:11" ht="14.1" customHeight="1" x14ac:dyDescent="0.2">
      <c r="A55" s="306">
        <v>72</v>
      </c>
      <c r="B55" s="307" t="s">
        <v>281</v>
      </c>
      <c r="C55" s="308"/>
      <c r="D55" s="113">
        <v>1.6916845365737432</v>
      </c>
      <c r="E55" s="115">
        <v>71</v>
      </c>
      <c r="F55" s="114">
        <v>63</v>
      </c>
      <c r="G55" s="114">
        <v>94</v>
      </c>
      <c r="H55" s="114">
        <v>76</v>
      </c>
      <c r="I55" s="140">
        <v>87</v>
      </c>
      <c r="J55" s="115">
        <v>-16</v>
      </c>
      <c r="K55" s="116">
        <v>-18.390804597701148</v>
      </c>
    </row>
    <row r="56" spans="1:11" ht="14.1" customHeight="1" x14ac:dyDescent="0.2">
      <c r="A56" s="306" t="s">
        <v>282</v>
      </c>
      <c r="B56" s="307" t="s">
        <v>283</v>
      </c>
      <c r="C56" s="308"/>
      <c r="D56" s="113">
        <v>0.78627591136526087</v>
      </c>
      <c r="E56" s="115">
        <v>33</v>
      </c>
      <c r="F56" s="114">
        <v>28</v>
      </c>
      <c r="G56" s="114">
        <v>52</v>
      </c>
      <c r="H56" s="114">
        <v>42</v>
      </c>
      <c r="I56" s="140">
        <v>42</v>
      </c>
      <c r="J56" s="115">
        <v>-9</v>
      </c>
      <c r="K56" s="116">
        <v>-21.428571428571427</v>
      </c>
    </row>
    <row r="57" spans="1:11" ht="14.1" customHeight="1" x14ac:dyDescent="0.2">
      <c r="A57" s="306" t="s">
        <v>284</v>
      </c>
      <c r="B57" s="307" t="s">
        <v>285</v>
      </c>
      <c r="C57" s="308"/>
      <c r="D57" s="113">
        <v>0.52418394091017395</v>
      </c>
      <c r="E57" s="115">
        <v>22</v>
      </c>
      <c r="F57" s="114">
        <v>23</v>
      </c>
      <c r="G57" s="114">
        <v>15</v>
      </c>
      <c r="H57" s="114">
        <v>19</v>
      </c>
      <c r="I57" s="140">
        <v>19</v>
      </c>
      <c r="J57" s="115">
        <v>3</v>
      </c>
      <c r="K57" s="116">
        <v>15.789473684210526</v>
      </c>
    </row>
    <row r="58" spans="1:11" ht="14.1" customHeight="1" x14ac:dyDescent="0.2">
      <c r="A58" s="306">
        <v>73</v>
      </c>
      <c r="B58" s="307" t="s">
        <v>286</v>
      </c>
      <c r="C58" s="308"/>
      <c r="D58" s="113">
        <v>1.7869907076483202</v>
      </c>
      <c r="E58" s="115">
        <v>75</v>
      </c>
      <c r="F58" s="114">
        <v>55</v>
      </c>
      <c r="G58" s="114">
        <v>85</v>
      </c>
      <c r="H58" s="114">
        <v>68</v>
      </c>
      <c r="I58" s="140">
        <v>72</v>
      </c>
      <c r="J58" s="115">
        <v>3</v>
      </c>
      <c r="K58" s="116">
        <v>4.166666666666667</v>
      </c>
    </row>
    <row r="59" spans="1:11" ht="14.1" customHeight="1" x14ac:dyDescent="0.2">
      <c r="A59" s="306" t="s">
        <v>287</v>
      </c>
      <c r="B59" s="307" t="s">
        <v>288</v>
      </c>
      <c r="C59" s="308"/>
      <c r="D59" s="113">
        <v>1.5963783654991661</v>
      </c>
      <c r="E59" s="115">
        <v>67</v>
      </c>
      <c r="F59" s="114">
        <v>36</v>
      </c>
      <c r="G59" s="114">
        <v>72</v>
      </c>
      <c r="H59" s="114">
        <v>47</v>
      </c>
      <c r="I59" s="140">
        <v>65</v>
      </c>
      <c r="J59" s="115">
        <v>2</v>
      </c>
      <c r="K59" s="116">
        <v>3.0769230769230771</v>
      </c>
    </row>
    <row r="60" spans="1:11" ht="14.1" customHeight="1" x14ac:dyDescent="0.2">
      <c r="A60" s="306">
        <v>81</v>
      </c>
      <c r="B60" s="307" t="s">
        <v>289</v>
      </c>
      <c r="C60" s="308"/>
      <c r="D60" s="113">
        <v>6.4093400047653084</v>
      </c>
      <c r="E60" s="115">
        <v>269</v>
      </c>
      <c r="F60" s="114">
        <v>288</v>
      </c>
      <c r="G60" s="114">
        <v>412</v>
      </c>
      <c r="H60" s="114">
        <v>193</v>
      </c>
      <c r="I60" s="140">
        <v>286</v>
      </c>
      <c r="J60" s="115">
        <v>-17</v>
      </c>
      <c r="K60" s="116">
        <v>-5.9440559440559442</v>
      </c>
    </row>
    <row r="61" spans="1:11" ht="14.1" customHeight="1" x14ac:dyDescent="0.2">
      <c r="A61" s="306" t="s">
        <v>290</v>
      </c>
      <c r="B61" s="307" t="s">
        <v>291</v>
      </c>
      <c r="C61" s="308"/>
      <c r="D61" s="113">
        <v>2.4779604479390041</v>
      </c>
      <c r="E61" s="115">
        <v>104</v>
      </c>
      <c r="F61" s="114">
        <v>85</v>
      </c>
      <c r="G61" s="114">
        <v>224</v>
      </c>
      <c r="H61" s="114">
        <v>79</v>
      </c>
      <c r="I61" s="140">
        <v>100</v>
      </c>
      <c r="J61" s="115">
        <v>4</v>
      </c>
      <c r="K61" s="116">
        <v>4</v>
      </c>
    </row>
    <row r="62" spans="1:11" ht="14.1" customHeight="1" x14ac:dyDescent="0.2">
      <c r="A62" s="306" t="s">
        <v>292</v>
      </c>
      <c r="B62" s="307" t="s">
        <v>293</v>
      </c>
      <c r="C62" s="308"/>
      <c r="D62" s="113">
        <v>1.5248987371932332</v>
      </c>
      <c r="E62" s="115">
        <v>64</v>
      </c>
      <c r="F62" s="114">
        <v>95</v>
      </c>
      <c r="G62" s="114">
        <v>64</v>
      </c>
      <c r="H62" s="114">
        <v>46</v>
      </c>
      <c r="I62" s="140">
        <v>67</v>
      </c>
      <c r="J62" s="115">
        <v>-3</v>
      </c>
      <c r="K62" s="116">
        <v>-4.4776119402985071</v>
      </c>
    </row>
    <row r="63" spans="1:11" ht="14.1" customHeight="1" x14ac:dyDescent="0.2">
      <c r="A63" s="306"/>
      <c r="B63" s="307" t="s">
        <v>294</v>
      </c>
      <c r="C63" s="308"/>
      <c r="D63" s="113">
        <v>1.0960209673576364</v>
      </c>
      <c r="E63" s="115">
        <v>46</v>
      </c>
      <c r="F63" s="114">
        <v>70</v>
      </c>
      <c r="G63" s="114">
        <v>56</v>
      </c>
      <c r="H63" s="114">
        <v>39</v>
      </c>
      <c r="I63" s="140">
        <v>58</v>
      </c>
      <c r="J63" s="115">
        <v>-12</v>
      </c>
      <c r="K63" s="116">
        <v>-20.689655172413794</v>
      </c>
    </row>
    <row r="64" spans="1:11" ht="14.1" customHeight="1" x14ac:dyDescent="0.2">
      <c r="A64" s="306" t="s">
        <v>295</v>
      </c>
      <c r="B64" s="307" t="s">
        <v>296</v>
      </c>
      <c r="C64" s="308"/>
      <c r="D64" s="113">
        <v>1.0245413390517035</v>
      </c>
      <c r="E64" s="115">
        <v>43</v>
      </c>
      <c r="F64" s="114">
        <v>22</v>
      </c>
      <c r="G64" s="114">
        <v>48</v>
      </c>
      <c r="H64" s="114">
        <v>24</v>
      </c>
      <c r="I64" s="140">
        <v>36</v>
      </c>
      <c r="J64" s="115">
        <v>7</v>
      </c>
      <c r="K64" s="116">
        <v>19.444444444444443</v>
      </c>
    </row>
    <row r="65" spans="1:11" ht="14.1" customHeight="1" x14ac:dyDescent="0.2">
      <c r="A65" s="306" t="s">
        <v>297</v>
      </c>
      <c r="B65" s="307" t="s">
        <v>298</v>
      </c>
      <c r="C65" s="308"/>
      <c r="D65" s="113">
        <v>0.50035739814152969</v>
      </c>
      <c r="E65" s="115">
        <v>21</v>
      </c>
      <c r="F65" s="114">
        <v>43</v>
      </c>
      <c r="G65" s="114">
        <v>25</v>
      </c>
      <c r="H65" s="114">
        <v>23</v>
      </c>
      <c r="I65" s="140">
        <v>49</v>
      </c>
      <c r="J65" s="115">
        <v>-28</v>
      </c>
      <c r="K65" s="116">
        <v>-57.142857142857146</v>
      </c>
    </row>
    <row r="66" spans="1:11" ht="14.1" customHeight="1" x14ac:dyDescent="0.2">
      <c r="A66" s="306">
        <v>82</v>
      </c>
      <c r="B66" s="307" t="s">
        <v>299</v>
      </c>
      <c r="C66" s="308"/>
      <c r="D66" s="113">
        <v>4.1458184417441029</v>
      </c>
      <c r="E66" s="115">
        <v>174</v>
      </c>
      <c r="F66" s="114">
        <v>138</v>
      </c>
      <c r="G66" s="114">
        <v>228</v>
      </c>
      <c r="H66" s="114">
        <v>126</v>
      </c>
      <c r="I66" s="140">
        <v>176</v>
      </c>
      <c r="J66" s="115">
        <v>-2</v>
      </c>
      <c r="K66" s="116">
        <v>-1.1363636363636365</v>
      </c>
    </row>
    <row r="67" spans="1:11" ht="14.1" customHeight="1" x14ac:dyDescent="0.2">
      <c r="A67" s="306" t="s">
        <v>300</v>
      </c>
      <c r="B67" s="307" t="s">
        <v>301</v>
      </c>
      <c r="C67" s="308"/>
      <c r="D67" s="113">
        <v>2.1443888491779841</v>
      </c>
      <c r="E67" s="115">
        <v>90</v>
      </c>
      <c r="F67" s="114">
        <v>81</v>
      </c>
      <c r="G67" s="114">
        <v>127</v>
      </c>
      <c r="H67" s="114">
        <v>75</v>
      </c>
      <c r="I67" s="140">
        <v>72</v>
      </c>
      <c r="J67" s="115">
        <v>18</v>
      </c>
      <c r="K67" s="116">
        <v>25</v>
      </c>
    </row>
    <row r="68" spans="1:11" ht="14.1" customHeight="1" x14ac:dyDescent="0.2">
      <c r="A68" s="306" t="s">
        <v>302</v>
      </c>
      <c r="B68" s="307" t="s">
        <v>303</v>
      </c>
      <c r="C68" s="308"/>
      <c r="D68" s="113">
        <v>1.6202049082678103</v>
      </c>
      <c r="E68" s="115">
        <v>68</v>
      </c>
      <c r="F68" s="114">
        <v>48</v>
      </c>
      <c r="G68" s="114">
        <v>69</v>
      </c>
      <c r="H68" s="114">
        <v>39</v>
      </c>
      <c r="I68" s="140">
        <v>79</v>
      </c>
      <c r="J68" s="115">
        <v>-11</v>
      </c>
      <c r="K68" s="116">
        <v>-13.924050632911392</v>
      </c>
    </row>
    <row r="69" spans="1:11" ht="14.1" customHeight="1" x14ac:dyDescent="0.2">
      <c r="A69" s="306">
        <v>83</v>
      </c>
      <c r="B69" s="307" t="s">
        <v>304</v>
      </c>
      <c r="C69" s="308"/>
      <c r="D69" s="113">
        <v>4.4079104121991897</v>
      </c>
      <c r="E69" s="115">
        <v>185</v>
      </c>
      <c r="F69" s="114">
        <v>155</v>
      </c>
      <c r="G69" s="114">
        <v>334</v>
      </c>
      <c r="H69" s="114">
        <v>132</v>
      </c>
      <c r="I69" s="140">
        <v>157</v>
      </c>
      <c r="J69" s="115">
        <v>28</v>
      </c>
      <c r="K69" s="116">
        <v>17.834394904458598</v>
      </c>
    </row>
    <row r="70" spans="1:11" ht="14.1" customHeight="1" x14ac:dyDescent="0.2">
      <c r="A70" s="306" t="s">
        <v>305</v>
      </c>
      <c r="B70" s="307" t="s">
        <v>306</v>
      </c>
      <c r="C70" s="308"/>
      <c r="D70" s="113">
        <v>3.2642363593042649</v>
      </c>
      <c r="E70" s="115">
        <v>137</v>
      </c>
      <c r="F70" s="114">
        <v>119</v>
      </c>
      <c r="G70" s="114">
        <v>282</v>
      </c>
      <c r="H70" s="114">
        <v>96</v>
      </c>
      <c r="I70" s="140">
        <v>126</v>
      </c>
      <c r="J70" s="115">
        <v>11</v>
      </c>
      <c r="K70" s="116">
        <v>8.7301587301587293</v>
      </c>
    </row>
    <row r="71" spans="1:11" ht="14.1" customHeight="1" x14ac:dyDescent="0.2">
      <c r="A71" s="306"/>
      <c r="B71" s="307" t="s">
        <v>307</v>
      </c>
      <c r="C71" s="308"/>
      <c r="D71" s="113">
        <v>2.3111746485584943</v>
      </c>
      <c r="E71" s="115">
        <v>97</v>
      </c>
      <c r="F71" s="114">
        <v>74</v>
      </c>
      <c r="G71" s="114">
        <v>191</v>
      </c>
      <c r="H71" s="114">
        <v>69</v>
      </c>
      <c r="I71" s="140">
        <v>86</v>
      </c>
      <c r="J71" s="115">
        <v>11</v>
      </c>
      <c r="K71" s="116">
        <v>12.790697674418604</v>
      </c>
    </row>
    <row r="72" spans="1:11" ht="14.1" customHeight="1" x14ac:dyDescent="0.2">
      <c r="A72" s="306">
        <v>84</v>
      </c>
      <c r="B72" s="307" t="s">
        <v>308</v>
      </c>
      <c r="C72" s="308"/>
      <c r="D72" s="113">
        <v>0.78627591136526087</v>
      </c>
      <c r="E72" s="115">
        <v>33</v>
      </c>
      <c r="F72" s="114">
        <v>16</v>
      </c>
      <c r="G72" s="114">
        <v>189</v>
      </c>
      <c r="H72" s="114">
        <v>15</v>
      </c>
      <c r="I72" s="140">
        <v>40</v>
      </c>
      <c r="J72" s="115">
        <v>-7</v>
      </c>
      <c r="K72" s="116">
        <v>-17.5</v>
      </c>
    </row>
    <row r="73" spans="1:11" ht="14.1" customHeight="1" x14ac:dyDescent="0.2">
      <c r="A73" s="306" t="s">
        <v>309</v>
      </c>
      <c r="B73" s="307" t="s">
        <v>310</v>
      </c>
      <c r="C73" s="308"/>
      <c r="D73" s="113">
        <v>0.23826542768644271</v>
      </c>
      <c r="E73" s="115">
        <v>10</v>
      </c>
      <c r="F73" s="114">
        <v>5</v>
      </c>
      <c r="G73" s="114">
        <v>121</v>
      </c>
      <c r="H73" s="114" t="s">
        <v>513</v>
      </c>
      <c r="I73" s="140">
        <v>14</v>
      </c>
      <c r="J73" s="115">
        <v>-4</v>
      </c>
      <c r="K73" s="116">
        <v>-28.571428571428573</v>
      </c>
    </row>
    <row r="74" spans="1:11" ht="14.1" customHeight="1" x14ac:dyDescent="0.2">
      <c r="A74" s="306" t="s">
        <v>311</v>
      </c>
      <c r="B74" s="307" t="s">
        <v>312</v>
      </c>
      <c r="C74" s="308"/>
      <c r="D74" s="113">
        <v>0.14295925661186562</v>
      </c>
      <c r="E74" s="115">
        <v>6</v>
      </c>
      <c r="F74" s="114">
        <v>4</v>
      </c>
      <c r="G74" s="114">
        <v>41</v>
      </c>
      <c r="H74" s="114">
        <v>0</v>
      </c>
      <c r="I74" s="140">
        <v>6</v>
      </c>
      <c r="J74" s="115">
        <v>0</v>
      </c>
      <c r="K74" s="116">
        <v>0</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t="s">
        <v>513</v>
      </c>
      <c r="E76" s="115" t="s">
        <v>513</v>
      </c>
      <c r="F76" s="114" t="s">
        <v>513</v>
      </c>
      <c r="G76" s="114">
        <v>5</v>
      </c>
      <c r="H76" s="114" t="s">
        <v>513</v>
      </c>
      <c r="I76" s="140">
        <v>3</v>
      </c>
      <c r="J76" s="115" t="s">
        <v>513</v>
      </c>
      <c r="K76" s="116" t="s">
        <v>513</v>
      </c>
    </row>
    <row r="77" spans="1:11" ht="14.1" customHeight="1" x14ac:dyDescent="0.2">
      <c r="A77" s="306">
        <v>92</v>
      </c>
      <c r="B77" s="307" t="s">
        <v>316</v>
      </c>
      <c r="C77" s="308"/>
      <c r="D77" s="113">
        <v>0.4527043126042411</v>
      </c>
      <c r="E77" s="115">
        <v>19</v>
      </c>
      <c r="F77" s="114">
        <v>16</v>
      </c>
      <c r="G77" s="114">
        <v>20</v>
      </c>
      <c r="H77" s="114">
        <v>18</v>
      </c>
      <c r="I77" s="140">
        <v>16</v>
      </c>
      <c r="J77" s="115">
        <v>3</v>
      </c>
      <c r="K77" s="116">
        <v>18.75</v>
      </c>
    </row>
    <row r="78" spans="1:11" ht="14.1" customHeight="1" x14ac:dyDescent="0.2">
      <c r="A78" s="306">
        <v>93</v>
      </c>
      <c r="B78" s="307" t="s">
        <v>317</v>
      </c>
      <c r="C78" s="308"/>
      <c r="D78" s="113">
        <v>9.5306171074577076E-2</v>
      </c>
      <c r="E78" s="115">
        <v>4</v>
      </c>
      <c r="F78" s="114">
        <v>5</v>
      </c>
      <c r="G78" s="114">
        <v>14</v>
      </c>
      <c r="H78" s="114">
        <v>5</v>
      </c>
      <c r="I78" s="140">
        <v>9</v>
      </c>
      <c r="J78" s="115">
        <v>-5</v>
      </c>
      <c r="K78" s="116">
        <v>-55.555555555555557</v>
      </c>
    </row>
    <row r="79" spans="1:11" ht="14.1" customHeight="1" x14ac:dyDescent="0.2">
      <c r="A79" s="306">
        <v>94</v>
      </c>
      <c r="B79" s="307" t="s">
        <v>318</v>
      </c>
      <c r="C79" s="308"/>
      <c r="D79" s="113">
        <v>0</v>
      </c>
      <c r="E79" s="115">
        <v>0</v>
      </c>
      <c r="F79" s="114">
        <v>4</v>
      </c>
      <c r="G79" s="114" t="s">
        <v>513</v>
      </c>
      <c r="H79" s="114">
        <v>5</v>
      </c>
      <c r="I79" s="140">
        <v>8</v>
      </c>
      <c r="J79" s="115">
        <v>-8</v>
      </c>
      <c r="K79" s="116">
        <v>-100</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9.5306171074577076E-2</v>
      </c>
      <c r="E81" s="143">
        <v>4</v>
      </c>
      <c r="F81" s="144">
        <v>8</v>
      </c>
      <c r="G81" s="144">
        <v>26</v>
      </c>
      <c r="H81" s="144">
        <v>5</v>
      </c>
      <c r="I81" s="145">
        <v>6</v>
      </c>
      <c r="J81" s="143">
        <v>-2</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46109</v>
      </c>
      <c r="C10" s="114">
        <v>24042</v>
      </c>
      <c r="D10" s="114">
        <v>22067</v>
      </c>
      <c r="E10" s="114">
        <v>36568</v>
      </c>
      <c r="F10" s="114">
        <v>8663</v>
      </c>
      <c r="G10" s="114">
        <v>7180</v>
      </c>
      <c r="H10" s="114">
        <v>12409</v>
      </c>
      <c r="I10" s="115">
        <v>15950</v>
      </c>
      <c r="J10" s="114">
        <v>11681</v>
      </c>
      <c r="K10" s="114">
        <v>4269</v>
      </c>
      <c r="L10" s="423">
        <v>2993</v>
      </c>
      <c r="M10" s="424">
        <v>3048</v>
      </c>
    </row>
    <row r="11" spans="1:13" ht="11.1" customHeight="1" x14ac:dyDescent="0.2">
      <c r="A11" s="422" t="s">
        <v>387</v>
      </c>
      <c r="B11" s="115">
        <v>46661</v>
      </c>
      <c r="C11" s="114">
        <v>24493</v>
      </c>
      <c r="D11" s="114">
        <v>22168</v>
      </c>
      <c r="E11" s="114">
        <v>37061</v>
      </c>
      <c r="F11" s="114">
        <v>8737</v>
      </c>
      <c r="G11" s="114">
        <v>7160</v>
      </c>
      <c r="H11" s="114">
        <v>12680</v>
      </c>
      <c r="I11" s="115">
        <v>16322</v>
      </c>
      <c r="J11" s="114">
        <v>11867</v>
      </c>
      <c r="K11" s="114">
        <v>4455</v>
      </c>
      <c r="L11" s="423">
        <v>3105</v>
      </c>
      <c r="M11" s="424">
        <v>2681</v>
      </c>
    </row>
    <row r="12" spans="1:13" ht="11.1" customHeight="1" x14ac:dyDescent="0.2">
      <c r="A12" s="422" t="s">
        <v>388</v>
      </c>
      <c r="B12" s="115">
        <v>47466</v>
      </c>
      <c r="C12" s="114">
        <v>24926</v>
      </c>
      <c r="D12" s="114">
        <v>22540</v>
      </c>
      <c r="E12" s="114">
        <v>37765</v>
      </c>
      <c r="F12" s="114">
        <v>8844</v>
      </c>
      <c r="G12" s="114">
        <v>7730</v>
      </c>
      <c r="H12" s="114">
        <v>12896</v>
      </c>
      <c r="I12" s="115">
        <v>16503</v>
      </c>
      <c r="J12" s="114">
        <v>11896</v>
      </c>
      <c r="K12" s="114">
        <v>4607</v>
      </c>
      <c r="L12" s="423">
        <v>4719</v>
      </c>
      <c r="M12" s="424">
        <v>3973</v>
      </c>
    </row>
    <row r="13" spans="1:13" s="110" customFormat="1" ht="11.1" customHeight="1" x14ac:dyDescent="0.2">
      <c r="A13" s="422" t="s">
        <v>389</v>
      </c>
      <c r="B13" s="115">
        <v>46997</v>
      </c>
      <c r="C13" s="114">
        <v>24543</v>
      </c>
      <c r="D13" s="114">
        <v>22454</v>
      </c>
      <c r="E13" s="114">
        <v>37162</v>
      </c>
      <c r="F13" s="114">
        <v>8975</v>
      </c>
      <c r="G13" s="114">
        <v>7340</v>
      </c>
      <c r="H13" s="114">
        <v>13063</v>
      </c>
      <c r="I13" s="115">
        <v>16498</v>
      </c>
      <c r="J13" s="114">
        <v>11934</v>
      </c>
      <c r="K13" s="114">
        <v>4564</v>
      </c>
      <c r="L13" s="423">
        <v>3405</v>
      </c>
      <c r="M13" s="424">
        <v>3953</v>
      </c>
    </row>
    <row r="14" spans="1:13" ht="15" customHeight="1" x14ac:dyDescent="0.2">
      <c r="A14" s="422" t="s">
        <v>390</v>
      </c>
      <c r="B14" s="115">
        <v>47186</v>
      </c>
      <c r="C14" s="114">
        <v>24714</v>
      </c>
      <c r="D14" s="114">
        <v>22472</v>
      </c>
      <c r="E14" s="114">
        <v>35822</v>
      </c>
      <c r="F14" s="114">
        <v>10610</v>
      </c>
      <c r="G14" s="114">
        <v>7175</v>
      </c>
      <c r="H14" s="114">
        <v>13258</v>
      </c>
      <c r="I14" s="115">
        <v>16436</v>
      </c>
      <c r="J14" s="114">
        <v>11825</v>
      </c>
      <c r="K14" s="114">
        <v>4611</v>
      </c>
      <c r="L14" s="423">
        <v>3850</v>
      </c>
      <c r="M14" s="424">
        <v>3754</v>
      </c>
    </row>
    <row r="15" spans="1:13" ht="11.1" customHeight="1" x14ac:dyDescent="0.2">
      <c r="A15" s="422" t="s">
        <v>387</v>
      </c>
      <c r="B15" s="115">
        <v>47753</v>
      </c>
      <c r="C15" s="114">
        <v>25037</v>
      </c>
      <c r="D15" s="114">
        <v>22716</v>
      </c>
      <c r="E15" s="114">
        <v>36009</v>
      </c>
      <c r="F15" s="114">
        <v>11037</v>
      </c>
      <c r="G15" s="114">
        <v>7167</v>
      </c>
      <c r="H15" s="114">
        <v>13583</v>
      </c>
      <c r="I15" s="115">
        <v>16641</v>
      </c>
      <c r="J15" s="114">
        <v>11965</v>
      </c>
      <c r="K15" s="114">
        <v>4676</v>
      </c>
      <c r="L15" s="423">
        <v>3305</v>
      </c>
      <c r="M15" s="424">
        <v>2762</v>
      </c>
    </row>
    <row r="16" spans="1:13" ht="11.1" customHeight="1" x14ac:dyDescent="0.2">
      <c r="A16" s="422" t="s">
        <v>388</v>
      </c>
      <c r="B16" s="115">
        <v>48927</v>
      </c>
      <c r="C16" s="114">
        <v>25670</v>
      </c>
      <c r="D16" s="114">
        <v>23257</v>
      </c>
      <c r="E16" s="114">
        <v>37079</v>
      </c>
      <c r="F16" s="114">
        <v>11281</v>
      </c>
      <c r="G16" s="114">
        <v>7861</v>
      </c>
      <c r="H16" s="114">
        <v>13808</v>
      </c>
      <c r="I16" s="115">
        <v>16702</v>
      </c>
      <c r="J16" s="114">
        <v>11786</v>
      </c>
      <c r="K16" s="114">
        <v>4916</v>
      </c>
      <c r="L16" s="423">
        <v>5536</v>
      </c>
      <c r="M16" s="424">
        <v>4578</v>
      </c>
    </row>
    <row r="17" spans="1:13" s="110" customFormat="1" ht="11.1" customHeight="1" x14ac:dyDescent="0.2">
      <c r="A17" s="422" t="s">
        <v>389</v>
      </c>
      <c r="B17" s="115">
        <v>48681</v>
      </c>
      <c r="C17" s="114">
        <v>25342</v>
      </c>
      <c r="D17" s="114">
        <v>23339</v>
      </c>
      <c r="E17" s="114">
        <v>37221</v>
      </c>
      <c r="F17" s="114">
        <v>11427</v>
      </c>
      <c r="G17" s="114">
        <v>7591</v>
      </c>
      <c r="H17" s="114">
        <v>13952</v>
      </c>
      <c r="I17" s="115">
        <v>16826</v>
      </c>
      <c r="J17" s="114">
        <v>11902</v>
      </c>
      <c r="K17" s="114">
        <v>4924</v>
      </c>
      <c r="L17" s="423">
        <v>2855</v>
      </c>
      <c r="M17" s="424">
        <v>3110</v>
      </c>
    </row>
    <row r="18" spans="1:13" ht="15" customHeight="1" x14ac:dyDescent="0.2">
      <c r="A18" s="422" t="s">
        <v>391</v>
      </c>
      <c r="B18" s="115">
        <v>48665</v>
      </c>
      <c r="C18" s="114">
        <v>25127</v>
      </c>
      <c r="D18" s="114">
        <v>23538</v>
      </c>
      <c r="E18" s="114">
        <v>36736</v>
      </c>
      <c r="F18" s="114">
        <v>11870</v>
      </c>
      <c r="G18" s="114">
        <v>7471</v>
      </c>
      <c r="H18" s="114">
        <v>14017</v>
      </c>
      <c r="I18" s="115">
        <v>16639</v>
      </c>
      <c r="J18" s="114">
        <v>11740</v>
      </c>
      <c r="K18" s="114">
        <v>4899</v>
      </c>
      <c r="L18" s="423">
        <v>3946</v>
      </c>
      <c r="M18" s="424">
        <v>4083</v>
      </c>
    </row>
    <row r="19" spans="1:13" ht="11.1" customHeight="1" x14ac:dyDescent="0.2">
      <c r="A19" s="422" t="s">
        <v>387</v>
      </c>
      <c r="B19" s="115">
        <v>48948</v>
      </c>
      <c r="C19" s="114">
        <v>25197</v>
      </c>
      <c r="D19" s="114">
        <v>23751</v>
      </c>
      <c r="E19" s="114">
        <v>36758</v>
      </c>
      <c r="F19" s="114">
        <v>12111</v>
      </c>
      <c r="G19" s="114">
        <v>7312</v>
      </c>
      <c r="H19" s="114">
        <v>14289</v>
      </c>
      <c r="I19" s="115">
        <v>16863</v>
      </c>
      <c r="J19" s="114">
        <v>11892</v>
      </c>
      <c r="K19" s="114">
        <v>4971</v>
      </c>
      <c r="L19" s="423">
        <v>3178</v>
      </c>
      <c r="M19" s="424">
        <v>2944</v>
      </c>
    </row>
    <row r="20" spans="1:13" ht="11.1" customHeight="1" x14ac:dyDescent="0.2">
      <c r="A20" s="422" t="s">
        <v>388</v>
      </c>
      <c r="B20" s="115">
        <v>49646</v>
      </c>
      <c r="C20" s="114">
        <v>25466</v>
      </c>
      <c r="D20" s="114">
        <v>24180</v>
      </c>
      <c r="E20" s="114">
        <v>37300</v>
      </c>
      <c r="F20" s="114">
        <v>12268</v>
      </c>
      <c r="G20" s="114">
        <v>7880</v>
      </c>
      <c r="H20" s="114">
        <v>14504</v>
      </c>
      <c r="I20" s="115">
        <v>16907</v>
      </c>
      <c r="J20" s="114">
        <v>11711</v>
      </c>
      <c r="K20" s="114">
        <v>5196</v>
      </c>
      <c r="L20" s="423">
        <v>5322</v>
      </c>
      <c r="M20" s="424">
        <v>4791</v>
      </c>
    </row>
    <row r="21" spans="1:13" s="110" customFormat="1" ht="11.1" customHeight="1" x14ac:dyDescent="0.2">
      <c r="A21" s="422" t="s">
        <v>389</v>
      </c>
      <c r="B21" s="115">
        <v>49349</v>
      </c>
      <c r="C21" s="114">
        <v>25088</v>
      </c>
      <c r="D21" s="114">
        <v>24261</v>
      </c>
      <c r="E21" s="114">
        <v>36961</v>
      </c>
      <c r="F21" s="114">
        <v>12359</v>
      </c>
      <c r="G21" s="114">
        <v>7589</v>
      </c>
      <c r="H21" s="114">
        <v>14649</v>
      </c>
      <c r="I21" s="115">
        <v>17017</v>
      </c>
      <c r="J21" s="114">
        <v>11797</v>
      </c>
      <c r="K21" s="114">
        <v>5220</v>
      </c>
      <c r="L21" s="423">
        <v>3302</v>
      </c>
      <c r="M21" s="424">
        <v>3735</v>
      </c>
    </row>
    <row r="22" spans="1:13" ht="15" customHeight="1" x14ac:dyDescent="0.2">
      <c r="A22" s="422" t="s">
        <v>392</v>
      </c>
      <c r="B22" s="115">
        <v>49424</v>
      </c>
      <c r="C22" s="114">
        <v>25071</v>
      </c>
      <c r="D22" s="114">
        <v>24353</v>
      </c>
      <c r="E22" s="114">
        <v>36861</v>
      </c>
      <c r="F22" s="114">
        <v>12448</v>
      </c>
      <c r="G22" s="114">
        <v>7380</v>
      </c>
      <c r="H22" s="114">
        <v>14792</v>
      </c>
      <c r="I22" s="115">
        <v>16811</v>
      </c>
      <c r="J22" s="114">
        <v>11622</v>
      </c>
      <c r="K22" s="114">
        <v>5189</v>
      </c>
      <c r="L22" s="423">
        <v>3388</v>
      </c>
      <c r="M22" s="424">
        <v>3382</v>
      </c>
    </row>
    <row r="23" spans="1:13" ht="11.1" customHeight="1" x14ac:dyDescent="0.2">
      <c r="A23" s="422" t="s">
        <v>387</v>
      </c>
      <c r="B23" s="115">
        <v>49729</v>
      </c>
      <c r="C23" s="114">
        <v>25252</v>
      </c>
      <c r="D23" s="114">
        <v>24477</v>
      </c>
      <c r="E23" s="114">
        <v>36935</v>
      </c>
      <c r="F23" s="114">
        <v>12648</v>
      </c>
      <c r="G23" s="114">
        <v>7259</v>
      </c>
      <c r="H23" s="114">
        <v>15045</v>
      </c>
      <c r="I23" s="115">
        <v>17008</v>
      </c>
      <c r="J23" s="114">
        <v>11782</v>
      </c>
      <c r="K23" s="114">
        <v>5226</v>
      </c>
      <c r="L23" s="423">
        <v>3222</v>
      </c>
      <c r="M23" s="424">
        <v>3062</v>
      </c>
    </row>
    <row r="24" spans="1:13" ht="11.1" customHeight="1" x14ac:dyDescent="0.2">
      <c r="A24" s="422" t="s">
        <v>388</v>
      </c>
      <c r="B24" s="115">
        <v>50744</v>
      </c>
      <c r="C24" s="114">
        <v>25859</v>
      </c>
      <c r="D24" s="114">
        <v>24885</v>
      </c>
      <c r="E24" s="114">
        <v>37312</v>
      </c>
      <c r="F24" s="114">
        <v>12628</v>
      </c>
      <c r="G24" s="114">
        <v>7950</v>
      </c>
      <c r="H24" s="114">
        <v>15228</v>
      </c>
      <c r="I24" s="115">
        <v>16966</v>
      </c>
      <c r="J24" s="114">
        <v>11620</v>
      </c>
      <c r="K24" s="114">
        <v>5346</v>
      </c>
      <c r="L24" s="423">
        <v>5409</v>
      </c>
      <c r="M24" s="424">
        <v>4615</v>
      </c>
    </row>
    <row r="25" spans="1:13" s="110" customFormat="1" ht="11.1" customHeight="1" x14ac:dyDescent="0.2">
      <c r="A25" s="422" t="s">
        <v>389</v>
      </c>
      <c r="B25" s="115">
        <v>50472</v>
      </c>
      <c r="C25" s="114">
        <v>25603</v>
      </c>
      <c r="D25" s="114">
        <v>24869</v>
      </c>
      <c r="E25" s="114">
        <v>36886</v>
      </c>
      <c r="F25" s="114">
        <v>12786</v>
      </c>
      <c r="G25" s="114">
        <v>7715</v>
      </c>
      <c r="H25" s="114">
        <v>15399</v>
      </c>
      <c r="I25" s="115">
        <v>16934</v>
      </c>
      <c r="J25" s="114">
        <v>11611</v>
      </c>
      <c r="K25" s="114">
        <v>5323</v>
      </c>
      <c r="L25" s="423">
        <v>3094</v>
      </c>
      <c r="M25" s="424">
        <v>3372</v>
      </c>
    </row>
    <row r="26" spans="1:13" ht="15" customHeight="1" x14ac:dyDescent="0.2">
      <c r="A26" s="422" t="s">
        <v>393</v>
      </c>
      <c r="B26" s="115">
        <v>50814</v>
      </c>
      <c r="C26" s="114">
        <v>25805</v>
      </c>
      <c r="D26" s="114">
        <v>25009</v>
      </c>
      <c r="E26" s="114">
        <v>37087</v>
      </c>
      <c r="F26" s="114">
        <v>12926</v>
      </c>
      <c r="G26" s="114">
        <v>7514</v>
      </c>
      <c r="H26" s="114">
        <v>15707</v>
      </c>
      <c r="I26" s="115">
        <v>16617</v>
      </c>
      <c r="J26" s="114">
        <v>11383</v>
      </c>
      <c r="K26" s="114">
        <v>5234</v>
      </c>
      <c r="L26" s="423">
        <v>3575</v>
      </c>
      <c r="M26" s="424">
        <v>3530</v>
      </c>
    </row>
    <row r="27" spans="1:13" ht="11.1" customHeight="1" x14ac:dyDescent="0.2">
      <c r="A27" s="422" t="s">
        <v>387</v>
      </c>
      <c r="B27" s="115">
        <v>50956</v>
      </c>
      <c r="C27" s="114">
        <v>25910</v>
      </c>
      <c r="D27" s="114">
        <v>25046</v>
      </c>
      <c r="E27" s="114">
        <v>37093</v>
      </c>
      <c r="F27" s="114">
        <v>13067</v>
      </c>
      <c r="G27" s="114">
        <v>7365</v>
      </c>
      <c r="H27" s="114">
        <v>15836</v>
      </c>
      <c r="I27" s="115">
        <v>16939</v>
      </c>
      <c r="J27" s="114">
        <v>11551</v>
      </c>
      <c r="K27" s="114">
        <v>5388</v>
      </c>
      <c r="L27" s="423">
        <v>3815</v>
      </c>
      <c r="M27" s="424">
        <v>3699</v>
      </c>
    </row>
    <row r="28" spans="1:13" ht="11.1" customHeight="1" x14ac:dyDescent="0.2">
      <c r="A28" s="422" t="s">
        <v>388</v>
      </c>
      <c r="B28" s="115">
        <v>51624</v>
      </c>
      <c r="C28" s="114">
        <v>26153</v>
      </c>
      <c r="D28" s="114">
        <v>25471</v>
      </c>
      <c r="E28" s="114">
        <v>38318</v>
      </c>
      <c r="F28" s="114">
        <v>13250</v>
      </c>
      <c r="G28" s="114">
        <v>7898</v>
      </c>
      <c r="H28" s="114">
        <v>15974</v>
      </c>
      <c r="I28" s="115">
        <v>16967</v>
      </c>
      <c r="J28" s="114">
        <v>11382</v>
      </c>
      <c r="K28" s="114">
        <v>5585</v>
      </c>
      <c r="L28" s="423">
        <v>5260</v>
      </c>
      <c r="M28" s="424">
        <v>4755</v>
      </c>
    </row>
    <row r="29" spans="1:13" s="110" customFormat="1" ht="11.1" customHeight="1" x14ac:dyDescent="0.2">
      <c r="A29" s="422" t="s">
        <v>389</v>
      </c>
      <c r="B29" s="115">
        <v>51170</v>
      </c>
      <c r="C29" s="114">
        <v>25809</v>
      </c>
      <c r="D29" s="114">
        <v>25361</v>
      </c>
      <c r="E29" s="114">
        <v>37780</v>
      </c>
      <c r="F29" s="114">
        <v>13377</v>
      </c>
      <c r="G29" s="114">
        <v>7604</v>
      </c>
      <c r="H29" s="114">
        <v>16055</v>
      </c>
      <c r="I29" s="115">
        <v>17010</v>
      </c>
      <c r="J29" s="114">
        <v>11456</v>
      </c>
      <c r="K29" s="114">
        <v>5554</v>
      </c>
      <c r="L29" s="423">
        <v>2840</v>
      </c>
      <c r="M29" s="424">
        <v>3287</v>
      </c>
    </row>
    <row r="30" spans="1:13" ht="15" customHeight="1" x14ac:dyDescent="0.2">
      <c r="A30" s="422" t="s">
        <v>394</v>
      </c>
      <c r="B30" s="115">
        <v>51329</v>
      </c>
      <c r="C30" s="114">
        <v>25825</v>
      </c>
      <c r="D30" s="114">
        <v>25504</v>
      </c>
      <c r="E30" s="114">
        <v>37677</v>
      </c>
      <c r="F30" s="114">
        <v>13640</v>
      </c>
      <c r="G30" s="114">
        <v>7424</v>
      </c>
      <c r="H30" s="114">
        <v>16169</v>
      </c>
      <c r="I30" s="115">
        <v>16476</v>
      </c>
      <c r="J30" s="114">
        <v>11049</v>
      </c>
      <c r="K30" s="114">
        <v>5427</v>
      </c>
      <c r="L30" s="423">
        <v>4180</v>
      </c>
      <c r="M30" s="424">
        <v>4046</v>
      </c>
    </row>
    <row r="31" spans="1:13" ht="11.1" customHeight="1" x14ac:dyDescent="0.2">
      <c r="A31" s="422" t="s">
        <v>387</v>
      </c>
      <c r="B31" s="115">
        <v>51678</v>
      </c>
      <c r="C31" s="114">
        <v>25995</v>
      </c>
      <c r="D31" s="114">
        <v>25683</v>
      </c>
      <c r="E31" s="114">
        <v>37705</v>
      </c>
      <c r="F31" s="114">
        <v>13965</v>
      </c>
      <c r="G31" s="114">
        <v>7325</v>
      </c>
      <c r="H31" s="114">
        <v>16396</v>
      </c>
      <c r="I31" s="115">
        <v>16737</v>
      </c>
      <c r="J31" s="114">
        <v>11190</v>
      </c>
      <c r="K31" s="114">
        <v>5547</v>
      </c>
      <c r="L31" s="423">
        <v>3308</v>
      </c>
      <c r="M31" s="424">
        <v>2982</v>
      </c>
    </row>
    <row r="32" spans="1:13" ht="11.1" customHeight="1" x14ac:dyDescent="0.2">
      <c r="A32" s="422" t="s">
        <v>388</v>
      </c>
      <c r="B32" s="115">
        <v>52886</v>
      </c>
      <c r="C32" s="114">
        <v>26698</v>
      </c>
      <c r="D32" s="114">
        <v>26188</v>
      </c>
      <c r="E32" s="114">
        <v>38627</v>
      </c>
      <c r="F32" s="114">
        <v>14252</v>
      </c>
      <c r="G32" s="114">
        <v>7978</v>
      </c>
      <c r="H32" s="114">
        <v>16687</v>
      </c>
      <c r="I32" s="115">
        <v>16917</v>
      </c>
      <c r="J32" s="114">
        <v>11088</v>
      </c>
      <c r="K32" s="114">
        <v>5829</v>
      </c>
      <c r="L32" s="423">
        <v>5703</v>
      </c>
      <c r="M32" s="424">
        <v>4789</v>
      </c>
    </row>
    <row r="33" spans="1:13" s="110" customFormat="1" ht="11.1" customHeight="1" x14ac:dyDescent="0.2">
      <c r="A33" s="422" t="s">
        <v>389</v>
      </c>
      <c r="B33" s="115">
        <v>52552</v>
      </c>
      <c r="C33" s="114">
        <v>26382</v>
      </c>
      <c r="D33" s="114">
        <v>26170</v>
      </c>
      <c r="E33" s="114">
        <v>38157</v>
      </c>
      <c r="F33" s="114">
        <v>14388</v>
      </c>
      <c r="G33" s="114">
        <v>7747</v>
      </c>
      <c r="H33" s="114">
        <v>16750</v>
      </c>
      <c r="I33" s="115">
        <v>16809</v>
      </c>
      <c r="J33" s="114">
        <v>11099</v>
      </c>
      <c r="K33" s="114">
        <v>5710</v>
      </c>
      <c r="L33" s="423">
        <v>3372</v>
      </c>
      <c r="M33" s="424">
        <v>3686</v>
      </c>
    </row>
    <row r="34" spans="1:13" ht="15" customHeight="1" x14ac:dyDescent="0.2">
      <c r="A34" s="422" t="s">
        <v>395</v>
      </c>
      <c r="B34" s="115">
        <v>52782</v>
      </c>
      <c r="C34" s="114">
        <v>26550</v>
      </c>
      <c r="D34" s="114">
        <v>26232</v>
      </c>
      <c r="E34" s="114">
        <v>38290</v>
      </c>
      <c r="F34" s="114">
        <v>14489</v>
      </c>
      <c r="G34" s="114">
        <v>7526</v>
      </c>
      <c r="H34" s="114">
        <v>17085</v>
      </c>
      <c r="I34" s="115">
        <v>16619</v>
      </c>
      <c r="J34" s="114">
        <v>10961</v>
      </c>
      <c r="K34" s="114">
        <v>5658</v>
      </c>
      <c r="L34" s="423">
        <v>4259</v>
      </c>
      <c r="M34" s="424">
        <v>4073</v>
      </c>
    </row>
    <row r="35" spans="1:13" ht="11.1" customHeight="1" x14ac:dyDescent="0.2">
      <c r="A35" s="422" t="s">
        <v>387</v>
      </c>
      <c r="B35" s="115">
        <v>53151</v>
      </c>
      <c r="C35" s="114">
        <v>26856</v>
      </c>
      <c r="D35" s="114">
        <v>26295</v>
      </c>
      <c r="E35" s="114">
        <v>38443</v>
      </c>
      <c r="F35" s="114">
        <v>14707</v>
      </c>
      <c r="G35" s="114">
        <v>7306</v>
      </c>
      <c r="H35" s="114">
        <v>17326</v>
      </c>
      <c r="I35" s="115">
        <v>16993</v>
      </c>
      <c r="J35" s="114">
        <v>11195</v>
      </c>
      <c r="K35" s="114">
        <v>5798</v>
      </c>
      <c r="L35" s="423">
        <v>3509</v>
      </c>
      <c r="M35" s="424">
        <v>3245</v>
      </c>
    </row>
    <row r="36" spans="1:13" ht="11.1" customHeight="1" x14ac:dyDescent="0.2">
      <c r="A36" s="422" t="s">
        <v>388</v>
      </c>
      <c r="B36" s="115">
        <v>54244</v>
      </c>
      <c r="C36" s="114">
        <v>27383</v>
      </c>
      <c r="D36" s="114">
        <v>26861</v>
      </c>
      <c r="E36" s="114">
        <v>39253</v>
      </c>
      <c r="F36" s="114">
        <v>14990</v>
      </c>
      <c r="G36" s="114">
        <v>7970</v>
      </c>
      <c r="H36" s="114">
        <v>17485</v>
      </c>
      <c r="I36" s="115">
        <v>16981</v>
      </c>
      <c r="J36" s="114">
        <v>10951</v>
      </c>
      <c r="K36" s="114">
        <v>6030</v>
      </c>
      <c r="L36" s="423">
        <v>6149</v>
      </c>
      <c r="M36" s="424">
        <v>5218</v>
      </c>
    </row>
    <row r="37" spans="1:13" s="110" customFormat="1" ht="11.1" customHeight="1" x14ac:dyDescent="0.2">
      <c r="A37" s="422" t="s">
        <v>389</v>
      </c>
      <c r="B37" s="115">
        <v>53996</v>
      </c>
      <c r="C37" s="114">
        <v>27168</v>
      </c>
      <c r="D37" s="114">
        <v>26828</v>
      </c>
      <c r="E37" s="114">
        <v>38867</v>
      </c>
      <c r="F37" s="114">
        <v>15129</v>
      </c>
      <c r="G37" s="114">
        <v>7791</v>
      </c>
      <c r="H37" s="114">
        <v>17569</v>
      </c>
      <c r="I37" s="115">
        <v>16949</v>
      </c>
      <c r="J37" s="114">
        <v>11017</v>
      </c>
      <c r="K37" s="114">
        <v>5932</v>
      </c>
      <c r="L37" s="423">
        <v>3091</v>
      </c>
      <c r="M37" s="424">
        <v>3363</v>
      </c>
    </row>
    <row r="38" spans="1:13" ht="15" customHeight="1" x14ac:dyDescent="0.2">
      <c r="A38" s="425" t="s">
        <v>396</v>
      </c>
      <c r="B38" s="115">
        <v>54016</v>
      </c>
      <c r="C38" s="114">
        <v>27187</v>
      </c>
      <c r="D38" s="114">
        <v>26829</v>
      </c>
      <c r="E38" s="114">
        <v>38774</v>
      </c>
      <c r="F38" s="114">
        <v>15242</v>
      </c>
      <c r="G38" s="114">
        <v>7532</v>
      </c>
      <c r="H38" s="114">
        <v>17695</v>
      </c>
      <c r="I38" s="115">
        <v>16766</v>
      </c>
      <c r="J38" s="114">
        <v>10848</v>
      </c>
      <c r="K38" s="114">
        <v>5918</v>
      </c>
      <c r="L38" s="423">
        <v>3884</v>
      </c>
      <c r="M38" s="424">
        <v>3904</v>
      </c>
    </row>
    <row r="39" spans="1:13" ht="11.1" customHeight="1" x14ac:dyDescent="0.2">
      <c r="A39" s="422" t="s">
        <v>387</v>
      </c>
      <c r="B39" s="115">
        <v>54340</v>
      </c>
      <c r="C39" s="114">
        <v>27452</v>
      </c>
      <c r="D39" s="114">
        <v>26888</v>
      </c>
      <c r="E39" s="114">
        <v>38974</v>
      </c>
      <c r="F39" s="114">
        <v>15366</v>
      </c>
      <c r="G39" s="114">
        <v>7474</v>
      </c>
      <c r="H39" s="114">
        <v>17952</v>
      </c>
      <c r="I39" s="115">
        <v>16996</v>
      </c>
      <c r="J39" s="114">
        <v>10997</v>
      </c>
      <c r="K39" s="114">
        <v>5999</v>
      </c>
      <c r="L39" s="423">
        <v>3549</v>
      </c>
      <c r="M39" s="424">
        <v>3235</v>
      </c>
    </row>
    <row r="40" spans="1:13" ht="11.1" customHeight="1" x14ac:dyDescent="0.2">
      <c r="A40" s="425" t="s">
        <v>388</v>
      </c>
      <c r="B40" s="115">
        <v>55271</v>
      </c>
      <c r="C40" s="114">
        <v>27924</v>
      </c>
      <c r="D40" s="114">
        <v>27347</v>
      </c>
      <c r="E40" s="114">
        <v>39784</v>
      </c>
      <c r="F40" s="114">
        <v>15487</v>
      </c>
      <c r="G40" s="114">
        <v>8004</v>
      </c>
      <c r="H40" s="114">
        <v>18065</v>
      </c>
      <c r="I40" s="115">
        <v>16951</v>
      </c>
      <c r="J40" s="114">
        <v>10760</v>
      </c>
      <c r="K40" s="114">
        <v>6191</v>
      </c>
      <c r="L40" s="423">
        <v>5775</v>
      </c>
      <c r="M40" s="424">
        <v>5001</v>
      </c>
    </row>
    <row r="41" spans="1:13" s="110" customFormat="1" ht="11.1" customHeight="1" x14ac:dyDescent="0.2">
      <c r="A41" s="422" t="s">
        <v>389</v>
      </c>
      <c r="B41" s="115">
        <v>55101</v>
      </c>
      <c r="C41" s="114">
        <v>27750</v>
      </c>
      <c r="D41" s="114">
        <v>27351</v>
      </c>
      <c r="E41" s="114">
        <v>39459</v>
      </c>
      <c r="F41" s="114">
        <v>15642</v>
      </c>
      <c r="G41" s="114">
        <v>7805</v>
      </c>
      <c r="H41" s="114">
        <v>18181</v>
      </c>
      <c r="I41" s="115">
        <v>16983</v>
      </c>
      <c r="J41" s="114">
        <v>10745</v>
      </c>
      <c r="K41" s="114">
        <v>6238</v>
      </c>
      <c r="L41" s="423">
        <v>3545</v>
      </c>
      <c r="M41" s="424">
        <v>3773</v>
      </c>
    </row>
    <row r="42" spans="1:13" ht="15" customHeight="1" x14ac:dyDescent="0.2">
      <c r="A42" s="422" t="s">
        <v>397</v>
      </c>
      <c r="B42" s="115">
        <v>55021</v>
      </c>
      <c r="C42" s="114">
        <v>27696</v>
      </c>
      <c r="D42" s="114">
        <v>27325</v>
      </c>
      <c r="E42" s="114">
        <v>39319</v>
      </c>
      <c r="F42" s="114">
        <v>15702</v>
      </c>
      <c r="G42" s="114">
        <v>7574</v>
      </c>
      <c r="H42" s="114">
        <v>18308</v>
      </c>
      <c r="I42" s="115">
        <v>16796</v>
      </c>
      <c r="J42" s="114">
        <v>10610</v>
      </c>
      <c r="K42" s="114">
        <v>6186</v>
      </c>
      <c r="L42" s="423">
        <v>4340</v>
      </c>
      <c r="M42" s="424">
        <v>4456</v>
      </c>
    </row>
    <row r="43" spans="1:13" ht="11.1" customHeight="1" x14ac:dyDescent="0.2">
      <c r="A43" s="422" t="s">
        <v>387</v>
      </c>
      <c r="B43" s="115">
        <v>55152</v>
      </c>
      <c r="C43" s="114">
        <v>27796</v>
      </c>
      <c r="D43" s="114">
        <v>27356</v>
      </c>
      <c r="E43" s="114">
        <v>39344</v>
      </c>
      <c r="F43" s="114">
        <v>15808</v>
      </c>
      <c r="G43" s="114">
        <v>7409</v>
      </c>
      <c r="H43" s="114">
        <v>18474</v>
      </c>
      <c r="I43" s="115">
        <v>16966</v>
      </c>
      <c r="J43" s="114">
        <v>10756</v>
      </c>
      <c r="K43" s="114">
        <v>6210</v>
      </c>
      <c r="L43" s="423">
        <v>3669</v>
      </c>
      <c r="M43" s="424">
        <v>3626</v>
      </c>
    </row>
    <row r="44" spans="1:13" ht="11.1" customHeight="1" x14ac:dyDescent="0.2">
      <c r="A44" s="422" t="s">
        <v>388</v>
      </c>
      <c r="B44" s="115">
        <v>55925</v>
      </c>
      <c r="C44" s="114">
        <v>28183</v>
      </c>
      <c r="D44" s="114">
        <v>27742</v>
      </c>
      <c r="E44" s="114">
        <v>40030</v>
      </c>
      <c r="F44" s="114">
        <v>15895</v>
      </c>
      <c r="G44" s="114">
        <v>7956</v>
      </c>
      <c r="H44" s="114">
        <v>18636</v>
      </c>
      <c r="I44" s="115">
        <v>16857</v>
      </c>
      <c r="J44" s="114">
        <v>10490</v>
      </c>
      <c r="K44" s="114">
        <v>6367</v>
      </c>
      <c r="L44" s="423">
        <v>5628</v>
      </c>
      <c r="M44" s="424">
        <v>5163</v>
      </c>
    </row>
    <row r="45" spans="1:13" s="110" customFormat="1" ht="11.1" customHeight="1" x14ac:dyDescent="0.2">
      <c r="A45" s="422" t="s">
        <v>389</v>
      </c>
      <c r="B45" s="115">
        <v>55727</v>
      </c>
      <c r="C45" s="114">
        <v>28054</v>
      </c>
      <c r="D45" s="114">
        <v>27673</v>
      </c>
      <c r="E45" s="114">
        <v>39785</v>
      </c>
      <c r="F45" s="114">
        <v>15942</v>
      </c>
      <c r="G45" s="114">
        <v>7704</v>
      </c>
      <c r="H45" s="114">
        <v>18690</v>
      </c>
      <c r="I45" s="115">
        <v>16882</v>
      </c>
      <c r="J45" s="114">
        <v>10570</v>
      </c>
      <c r="K45" s="114">
        <v>6312</v>
      </c>
      <c r="L45" s="423">
        <v>3442</v>
      </c>
      <c r="M45" s="424">
        <v>3771</v>
      </c>
    </row>
    <row r="46" spans="1:13" ht="15" customHeight="1" x14ac:dyDescent="0.2">
      <c r="A46" s="422" t="s">
        <v>398</v>
      </c>
      <c r="B46" s="115">
        <v>55547</v>
      </c>
      <c r="C46" s="114">
        <v>27982</v>
      </c>
      <c r="D46" s="114">
        <v>27565</v>
      </c>
      <c r="E46" s="114">
        <v>39539</v>
      </c>
      <c r="F46" s="114">
        <v>16008</v>
      </c>
      <c r="G46" s="114">
        <v>7425</v>
      </c>
      <c r="H46" s="114">
        <v>18796</v>
      </c>
      <c r="I46" s="115">
        <v>16672</v>
      </c>
      <c r="J46" s="114">
        <v>10453</v>
      </c>
      <c r="K46" s="114">
        <v>6219</v>
      </c>
      <c r="L46" s="423">
        <v>4045</v>
      </c>
      <c r="M46" s="424">
        <v>4276</v>
      </c>
    </row>
    <row r="47" spans="1:13" ht="11.1" customHeight="1" x14ac:dyDescent="0.2">
      <c r="A47" s="422" t="s">
        <v>387</v>
      </c>
      <c r="B47" s="115">
        <v>55530</v>
      </c>
      <c r="C47" s="114">
        <v>27983</v>
      </c>
      <c r="D47" s="114">
        <v>27547</v>
      </c>
      <c r="E47" s="114">
        <v>39394</v>
      </c>
      <c r="F47" s="114">
        <v>16136</v>
      </c>
      <c r="G47" s="114">
        <v>7188</v>
      </c>
      <c r="H47" s="114">
        <v>18944</v>
      </c>
      <c r="I47" s="115">
        <v>16951</v>
      </c>
      <c r="J47" s="114">
        <v>10644</v>
      </c>
      <c r="K47" s="114">
        <v>6307</v>
      </c>
      <c r="L47" s="423">
        <v>3679</v>
      </c>
      <c r="M47" s="424">
        <v>3767</v>
      </c>
    </row>
    <row r="48" spans="1:13" ht="11.1" customHeight="1" x14ac:dyDescent="0.2">
      <c r="A48" s="422" t="s">
        <v>388</v>
      </c>
      <c r="B48" s="115">
        <v>56229</v>
      </c>
      <c r="C48" s="114">
        <v>28340</v>
      </c>
      <c r="D48" s="114">
        <v>27889</v>
      </c>
      <c r="E48" s="114">
        <v>39885</v>
      </c>
      <c r="F48" s="114">
        <v>16344</v>
      </c>
      <c r="G48" s="114">
        <v>7742</v>
      </c>
      <c r="H48" s="114">
        <v>19022</v>
      </c>
      <c r="I48" s="115">
        <v>16795</v>
      </c>
      <c r="J48" s="114">
        <v>10431</v>
      </c>
      <c r="K48" s="114">
        <v>6364</v>
      </c>
      <c r="L48" s="423">
        <v>5828</v>
      </c>
      <c r="M48" s="424">
        <v>5424</v>
      </c>
    </row>
    <row r="49" spans="1:17" s="110" customFormat="1" ht="11.1" customHeight="1" x14ac:dyDescent="0.2">
      <c r="A49" s="422" t="s">
        <v>389</v>
      </c>
      <c r="B49" s="115">
        <v>55578</v>
      </c>
      <c r="C49" s="114">
        <v>27915</v>
      </c>
      <c r="D49" s="114">
        <v>27663</v>
      </c>
      <c r="E49" s="114">
        <v>39218</v>
      </c>
      <c r="F49" s="114">
        <v>16360</v>
      </c>
      <c r="G49" s="114">
        <v>7479</v>
      </c>
      <c r="H49" s="114">
        <v>18945</v>
      </c>
      <c r="I49" s="115">
        <v>16691</v>
      </c>
      <c r="J49" s="114">
        <v>10357</v>
      </c>
      <c r="K49" s="114">
        <v>6334</v>
      </c>
      <c r="L49" s="423">
        <v>3073</v>
      </c>
      <c r="M49" s="424">
        <v>3677</v>
      </c>
    </row>
    <row r="50" spans="1:17" ht="15" customHeight="1" x14ac:dyDescent="0.2">
      <c r="A50" s="422" t="s">
        <v>399</v>
      </c>
      <c r="B50" s="143">
        <v>55540</v>
      </c>
      <c r="C50" s="144">
        <v>27816</v>
      </c>
      <c r="D50" s="144">
        <v>27724</v>
      </c>
      <c r="E50" s="144">
        <v>39047</v>
      </c>
      <c r="F50" s="144">
        <v>16493</v>
      </c>
      <c r="G50" s="144">
        <v>7256</v>
      </c>
      <c r="H50" s="144">
        <v>19031</v>
      </c>
      <c r="I50" s="143">
        <v>16031</v>
      </c>
      <c r="J50" s="144">
        <v>9941</v>
      </c>
      <c r="K50" s="144">
        <v>6090</v>
      </c>
      <c r="L50" s="426">
        <v>3933</v>
      </c>
      <c r="M50" s="427">
        <v>4197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-1.2601940698867626E-2</v>
      </c>
      <c r="C6" s="480">
        <f>'Tabelle 3.3'!J11</f>
        <v>-3.8447696737044148</v>
      </c>
      <c r="D6" s="481">
        <f t="shared" ref="D6:E9" si="0">IF(OR(AND(B6&gt;=-50,B6&lt;=50),ISNUMBER(B6)=FALSE),B6,"")</f>
        <v>-1.2601940698867626E-2</v>
      </c>
      <c r="E6" s="481">
        <f t="shared" si="0"/>
        <v>-3.8447696737044148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-1.2601940698867626E-2</v>
      </c>
      <c r="C14" s="480">
        <f>'Tabelle 3.3'!J11</f>
        <v>-3.8447696737044148</v>
      </c>
      <c r="D14" s="481">
        <f>IF(OR(AND(B14&gt;=-50,B14&lt;=50),ISNUMBER(B14)=FALSE),B14,"")</f>
        <v>-1.2601940698867626E-2</v>
      </c>
      <c r="E14" s="481">
        <f>IF(OR(AND(C14&gt;=-50,C14&lt;=50),ISNUMBER(C14)=FALSE),C14,"")</f>
        <v>-3.8447696737044148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10.447761194029852</v>
      </c>
      <c r="C15" s="480">
        <f>'Tabelle 3.3'!J12</f>
        <v>6.4814814814814818</v>
      </c>
      <c r="D15" s="481">
        <f t="shared" ref="D15:E45" si="3">IF(OR(AND(B15&gt;=-50,B15&lt;=50),ISNUMBER(B15)=FALSE),B15,"")</f>
        <v>10.447761194029852</v>
      </c>
      <c r="E15" s="481">
        <f t="shared" si="3"/>
        <v>6.4814814814814818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1.267427122940431</v>
      </c>
      <c r="C16" s="480">
        <f>'Tabelle 3.3'!J13</f>
        <v>2.0689655172413794</v>
      </c>
      <c r="D16" s="481">
        <f t="shared" si="3"/>
        <v>1.267427122940431</v>
      </c>
      <c r="E16" s="481">
        <f t="shared" si="3"/>
        <v>2.0689655172413794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-2.2123600715373914</v>
      </c>
      <c r="C17" s="480">
        <f>'Tabelle 3.3'!J14</f>
        <v>-9.4064949608062705</v>
      </c>
      <c r="D17" s="481">
        <f t="shared" si="3"/>
        <v>-2.2123600715373914</v>
      </c>
      <c r="E17" s="481">
        <f t="shared" si="3"/>
        <v>-9.4064949608062705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-9.2928112215078897</v>
      </c>
      <c r="C18" s="480">
        <f>'Tabelle 3.3'!J15</f>
        <v>-8.1037277147487838</v>
      </c>
      <c r="D18" s="481">
        <f t="shared" si="3"/>
        <v>-9.2928112215078897</v>
      </c>
      <c r="E18" s="481">
        <f t="shared" si="3"/>
        <v>-8.1037277147487838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0.59591733231900601</v>
      </c>
      <c r="C19" s="480">
        <f>'Tabelle 3.3'!J16</f>
        <v>-9.375</v>
      </c>
      <c r="D19" s="481">
        <f t="shared" si="3"/>
        <v>0.59591733231900601</v>
      </c>
      <c r="E19" s="481">
        <f t="shared" si="3"/>
        <v>-9.375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-1.6631467793030623</v>
      </c>
      <c r="C20" s="480">
        <f>'Tabelle 3.3'!J17</f>
        <v>-11.869436201780415</v>
      </c>
      <c r="D20" s="481">
        <f t="shared" si="3"/>
        <v>-1.6631467793030623</v>
      </c>
      <c r="E20" s="481">
        <f t="shared" si="3"/>
        <v>-11.869436201780415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2.0447696943607405</v>
      </c>
      <c r="C21" s="480">
        <f>'Tabelle 3.3'!J18</f>
        <v>1.5444015444015444</v>
      </c>
      <c r="D21" s="481">
        <f t="shared" si="3"/>
        <v>2.0447696943607405</v>
      </c>
      <c r="E21" s="481">
        <f t="shared" si="3"/>
        <v>1.5444015444015444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-0.28743891922966369</v>
      </c>
      <c r="C22" s="480">
        <f>'Tabelle 3.3'!J19</f>
        <v>-2.3071852340145025</v>
      </c>
      <c r="D22" s="481">
        <f t="shared" si="3"/>
        <v>-0.28743891922966369</v>
      </c>
      <c r="E22" s="481">
        <f t="shared" si="3"/>
        <v>-2.3071852340145025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2.8932140978432406</v>
      </c>
      <c r="C23" s="480">
        <f>'Tabelle 3.3'!J20</f>
        <v>-2.1244309559939301</v>
      </c>
      <c r="D23" s="481">
        <f t="shared" si="3"/>
        <v>2.8932140978432406</v>
      </c>
      <c r="E23" s="481">
        <f t="shared" si="3"/>
        <v>-2.1244309559939301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-5.7516858389527963</v>
      </c>
      <c r="C24" s="480">
        <f>'Tabelle 3.3'!J21</f>
        <v>-6.1205273069679853</v>
      </c>
      <c r="D24" s="481">
        <f t="shared" si="3"/>
        <v>-5.7516858389527963</v>
      </c>
      <c r="E24" s="481">
        <f t="shared" si="3"/>
        <v>-6.1205273069679853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-41.432225063938617</v>
      </c>
      <c r="C25" s="480">
        <f>'Tabelle 3.3'!J22</f>
        <v>-4.166666666666667</v>
      </c>
      <c r="D25" s="481">
        <f t="shared" si="3"/>
        <v>-41.432225063938617</v>
      </c>
      <c r="E25" s="481">
        <f t="shared" si="3"/>
        <v>-4.166666666666667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0.38402457757296465</v>
      </c>
      <c r="C26" s="480">
        <f>'Tabelle 3.3'!J23</f>
        <v>-4.5801526717557248</v>
      </c>
      <c r="D26" s="481">
        <f t="shared" si="3"/>
        <v>0.38402457757296465</v>
      </c>
      <c r="E26" s="481">
        <f t="shared" si="3"/>
        <v>-4.5801526717557248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10.352941176470589</v>
      </c>
      <c r="C27" s="480">
        <f>'Tabelle 3.3'!J24</f>
        <v>1.6832440703902065</v>
      </c>
      <c r="D27" s="481">
        <f t="shared" si="3"/>
        <v>10.352941176470589</v>
      </c>
      <c r="E27" s="481">
        <f t="shared" si="3"/>
        <v>1.6832440703902065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2.8637770897832819</v>
      </c>
      <c r="C28" s="480">
        <f>'Tabelle 3.3'!J25</f>
        <v>-5.7333333333333334</v>
      </c>
      <c r="D28" s="481">
        <f t="shared" si="3"/>
        <v>2.8637770897832819</v>
      </c>
      <c r="E28" s="481">
        <f t="shared" si="3"/>
        <v>-5.7333333333333334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-22.337278106508876</v>
      </c>
      <c r="C29" s="480">
        <f>'Tabelle 3.3'!J26</f>
        <v>-54.6875</v>
      </c>
      <c r="D29" s="481">
        <f t="shared" si="3"/>
        <v>-22.337278106508876</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-0.34759358288770054</v>
      </c>
      <c r="C30" s="480">
        <f>'Tabelle 3.3'!J27</f>
        <v>4.2735042735042734</v>
      </c>
      <c r="D30" s="481">
        <f t="shared" si="3"/>
        <v>-0.34759358288770054</v>
      </c>
      <c r="E30" s="481">
        <f t="shared" si="3"/>
        <v>4.2735042735042734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1.7857142857142858</v>
      </c>
      <c r="C31" s="480">
        <f>'Tabelle 3.3'!J28</f>
        <v>-13.229571984435797</v>
      </c>
      <c r="D31" s="481">
        <f t="shared" si="3"/>
        <v>1.7857142857142858</v>
      </c>
      <c r="E31" s="481">
        <f t="shared" si="3"/>
        <v>-13.229571984435797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5.9617271835132479</v>
      </c>
      <c r="C32" s="480">
        <f>'Tabelle 3.3'!J29</f>
        <v>-4.7619047619047619</v>
      </c>
      <c r="D32" s="481">
        <f t="shared" si="3"/>
        <v>5.9617271835132479</v>
      </c>
      <c r="E32" s="481">
        <f t="shared" si="3"/>
        <v>-4.7619047619047619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2.4150743099787686</v>
      </c>
      <c r="C33" s="480">
        <f>'Tabelle 3.3'!J30</f>
        <v>-3.1152647975077881</v>
      </c>
      <c r="D33" s="481">
        <f t="shared" si="3"/>
        <v>2.4150743099787686</v>
      </c>
      <c r="E33" s="481">
        <f t="shared" si="3"/>
        <v>-3.1152647975077881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3.7938844847112119</v>
      </c>
      <c r="C34" s="480">
        <f>'Tabelle 3.3'!J31</f>
        <v>-6.9376693766937674</v>
      </c>
      <c r="D34" s="481">
        <f t="shared" si="3"/>
        <v>3.7938844847112119</v>
      </c>
      <c r="E34" s="481">
        <f t="shared" si="3"/>
        <v>-6.9376693766937674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10.447761194029852</v>
      </c>
      <c r="C37" s="480">
        <f>'Tabelle 3.3'!J34</f>
        <v>6.4814814814814818</v>
      </c>
      <c r="D37" s="481">
        <f t="shared" si="3"/>
        <v>10.447761194029852</v>
      </c>
      <c r="E37" s="481">
        <f t="shared" si="3"/>
        <v>6.4814814814814818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-1.1153321644262615</v>
      </c>
      <c r="C38" s="480">
        <f>'Tabelle 3.3'!J35</f>
        <v>-5.0219076508257503</v>
      </c>
      <c r="D38" s="481">
        <f t="shared" si="3"/>
        <v>-1.1153321644262615</v>
      </c>
      <c r="E38" s="481">
        <f t="shared" si="3"/>
        <v>-5.0219076508257503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0.55833765037702177</v>
      </c>
      <c r="C39" s="480">
        <f>'Tabelle 3.3'!J36</f>
        <v>-3.8337941857858158</v>
      </c>
      <c r="D39" s="481">
        <f t="shared" si="3"/>
        <v>0.55833765037702177</v>
      </c>
      <c r="E39" s="481">
        <f t="shared" si="3"/>
        <v>-3.8337941857858158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0.55833765037702177</v>
      </c>
      <c r="C45" s="480">
        <f>'Tabelle 3.3'!J36</f>
        <v>-3.8337941857858158</v>
      </c>
      <c r="D45" s="481">
        <f t="shared" si="3"/>
        <v>0.55833765037702177</v>
      </c>
      <c r="E45" s="481">
        <f t="shared" si="3"/>
        <v>-3.8337941857858158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50814</v>
      </c>
      <c r="C51" s="487">
        <v>11383</v>
      </c>
      <c r="D51" s="487">
        <v>5234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50956</v>
      </c>
      <c r="C52" s="487">
        <v>11551</v>
      </c>
      <c r="D52" s="487">
        <v>5388</v>
      </c>
      <c r="E52" s="488">
        <f t="shared" ref="E52:G70" si="11">IF($A$51=37802,IF(COUNTBLANK(B$51:B$70)&gt;0,#N/A,B52/B$51*100),IF(COUNTBLANK(B$51:B$75)&gt;0,#N/A,B52/B$51*100))</f>
        <v>100.27945054512534</v>
      </c>
      <c r="F52" s="488">
        <f t="shared" si="11"/>
        <v>101.47588509180356</v>
      </c>
      <c r="G52" s="488">
        <f t="shared" si="11"/>
        <v>102.94230034390523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51624</v>
      </c>
      <c r="C53" s="487">
        <v>11382</v>
      </c>
      <c r="D53" s="487">
        <v>5585</v>
      </c>
      <c r="E53" s="488">
        <f t="shared" si="11"/>
        <v>101.59404888416579</v>
      </c>
      <c r="F53" s="488">
        <f t="shared" si="11"/>
        <v>99.99121496969164</v>
      </c>
      <c r="G53" s="488">
        <f t="shared" si="11"/>
        <v>106.70615208253726</v>
      </c>
      <c r="H53" s="489">
        <f>IF(ISERROR(L53)=TRUE,IF(MONTH(A53)=MONTH(MAX(A$51:A$75)),A53,""),"")</f>
        <v>41883</v>
      </c>
      <c r="I53" s="488">
        <f t="shared" si="12"/>
        <v>101.59404888416579</v>
      </c>
      <c r="J53" s="488">
        <f t="shared" si="10"/>
        <v>99.99121496969164</v>
      </c>
      <c r="K53" s="488">
        <f t="shared" si="10"/>
        <v>106.70615208253726</v>
      </c>
      <c r="L53" s="488" t="e">
        <f t="shared" si="13"/>
        <v>#N/A</v>
      </c>
    </row>
    <row r="54" spans="1:14" ht="15" customHeight="1" x14ac:dyDescent="0.2">
      <c r="A54" s="490" t="s">
        <v>462</v>
      </c>
      <c r="B54" s="487">
        <v>51170</v>
      </c>
      <c r="C54" s="487">
        <v>11456</v>
      </c>
      <c r="D54" s="487">
        <v>5554</v>
      </c>
      <c r="E54" s="488">
        <f t="shared" si="11"/>
        <v>100.70059432439879</v>
      </c>
      <c r="F54" s="488">
        <f t="shared" si="11"/>
        <v>100.64130721250987</v>
      </c>
      <c r="G54" s="488">
        <f t="shared" si="11"/>
        <v>106.11387084447841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51329</v>
      </c>
      <c r="C55" s="487">
        <v>11049</v>
      </c>
      <c r="D55" s="487">
        <v>5427</v>
      </c>
      <c r="E55" s="488">
        <f t="shared" si="11"/>
        <v>101.01350021647578</v>
      </c>
      <c r="F55" s="488">
        <f t="shared" si="11"/>
        <v>97.065799877009567</v>
      </c>
      <c r="G55" s="488">
        <f t="shared" si="11"/>
        <v>103.68742835307604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51678</v>
      </c>
      <c r="C56" s="487">
        <v>11190</v>
      </c>
      <c r="D56" s="487">
        <v>5547</v>
      </c>
      <c r="E56" s="488">
        <f t="shared" si="11"/>
        <v>101.70031880977683</v>
      </c>
      <c r="F56" s="488">
        <f t="shared" si="11"/>
        <v>98.304489150487569</v>
      </c>
      <c r="G56" s="488">
        <f t="shared" si="11"/>
        <v>105.98012991975546</v>
      </c>
      <c r="H56" s="489" t="str">
        <f t="shared" si="14"/>
        <v/>
      </c>
      <c r="I56" s="488" t="str">
        <f t="shared" si="12"/>
        <v/>
      </c>
      <c r="J56" s="488" t="str">
        <f t="shared" si="10"/>
        <v/>
      </c>
      <c r="K56" s="488" t="str">
        <f t="shared" si="10"/>
        <v/>
      </c>
      <c r="L56" s="488" t="e">
        <f t="shared" si="13"/>
        <v>#N/A</v>
      </c>
    </row>
    <row r="57" spans="1:14" ht="15" customHeight="1" x14ac:dyDescent="0.2">
      <c r="A57" s="490">
        <v>42248</v>
      </c>
      <c r="B57" s="487">
        <v>52886</v>
      </c>
      <c r="C57" s="487">
        <v>11088</v>
      </c>
      <c r="D57" s="487">
        <v>5829</v>
      </c>
      <c r="E57" s="488">
        <f t="shared" si="11"/>
        <v>104.07761640492778</v>
      </c>
      <c r="F57" s="488">
        <f t="shared" si="11"/>
        <v>97.408416059035403</v>
      </c>
      <c r="G57" s="488">
        <f t="shared" si="11"/>
        <v>111.36797860145205</v>
      </c>
      <c r="H57" s="489">
        <f t="shared" si="14"/>
        <v>42248</v>
      </c>
      <c r="I57" s="488">
        <f t="shared" si="12"/>
        <v>104.07761640492778</v>
      </c>
      <c r="J57" s="488">
        <f t="shared" si="10"/>
        <v>97.408416059035403</v>
      </c>
      <c r="K57" s="488">
        <f t="shared" si="10"/>
        <v>111.36797860145205</v>
      </c>
      <c r="L57" s="488" t="e">
        <f t="shared" si="13"/>
        <v>#N/A</v>
      </c>
    </row>
    <row r="58" spans="1:14" ht="15" customHeight="1" x14ac:dyDescent="0.2">
      <c r="A58" s="490" t="s">
        <v>465</v>
      </c>
      <c r="B58" s="487">
        <v>52552</v>
      </c>
      <c r="C58" s="487">
        <v>11099</v>
      </c>
      <c r="D58" s="487">
        <v>5710</v>
      </c>
      <c r="E58" s="488">
        <f t="shared" si="11"/>
        <v>103.42031723540757</v>
      </c>
      <c r="F58" s="488">
        <f t="shared" si="11"/>
        <v>97.505051392427305</v>
      </c>
      <c r="G58" s="488">
        <f t="shared" si="11"/>
        <v>109.09438288116165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52782</v>
      </c>
      <c r="C59" s="487">
        <v>10961</v>
      </c>
      <c r="D59" s="487">
        <v>5658</v>
      </c>
      <c r="E59" s="488">
        <f t="shared" si="11"/>
        <v>103.87294840004724</v>
      </c>
      <c r="F59" s="488">
        <f t="shared" si="11"/>
        <v>96.292717209874382</v>
      </c>
      <c r="G59" s="488">
        <f t="shared" si="11"/>
        <v>108.10087886893389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53151</v>
      </c>
      <c r="C60" s="487">
        <v>11195</v>
      </c>
      <c r="D60" s="487">
        <v>5798</v>
      </c>
      <c r="E60" s="488">
        <f t="shared" si="11"/>
        <v>104.5991262250561</v>
      </c>
      <c r="F60" s="488">
        <f t="shared" si="11"/>
        <v>98.34841430202934</v>
      </c>
      <c r="G60" s="488">
        <f t="shared" si="11"/>
        <v>110.77569736339319</v>
      </c>
      <c r="H60" s="489" t="str">
        <f t="shared" si="14"/>
        <v/>
      </c>
      <c r="I60" s="488" t="str">
        <f t="shared" si="12"/>
        <v/>
      </c>
      <c r="J60" s="488" t="str">
        <f t="shared" si="10"/>
        <v/>
      </c>
      <c r="K60" s="488" t="str">
        <f t="shared" si="10"/>
        <v/>
      </c>
      <c r="L60" s="488" t="e">
        <f t="shared" si="13"/>
        <v>#N/A</v>
      </c>
    </row>
    <row r="61" spans="1:14" ht="15" customHeight="1" x14ac:dyDescent="0.2">
      <c r="A61" s="490">
        <v>42614</v>
      </c>
      <c r="B61" s="487">
        <v>54244</v>
      </c>
      <c r="C61" s="487">
        <v>10951</v>
      </c>
      <c r="D61" s="487">
        <v>6030</v>
      </c>
      <c r="E61" s="488">
        <f t="shared" si="11"/>
        <v>106.7501082378872</v>
      </c>
      <c r="F61" s="488">
        <f t="shared" si="11"/>
        <v>96.204866906790826</v>
      </c>
      <c r="G61" s="488">
        <f t="shared" si="11"/>
        <v>115.20825372564005</v>
      </c>
      <c r="H61" s="489">
        <f t="shared" si="14"/>
        <v>42614</v>
      </c>
      <c r="I61" s="488">
        <f t="shared" si="12"/>
        <v>106.7501082378872</v>
      </c>
      <c r="J61" s="488">
        <f t="shared" si="10"/>
        <v>96.204866906790826</v>
      </c>
      <c r="K61" s="488">
        <f t="shared" si="10"/>
        <v>115.20825372564005</v>
      </c>
      <c r="L61" s="488" t="e">
        <f t="shared" si="13"/>
        <v>#N/A</v>
      </c>
    </row>
    <row r="62" spans="1:14" ht="15" customHeight="1" x14ac:dyDescent="0.2">
      <c r="A62" s="490" t="s">
        <v>468</v>
      </c>
      <c r="B62" s="487">
        <v>53996</v>
      </c>
      <c r="C62" s="487">
        <v>11017</v>
      </c>
      <c r="D62" s="487">
        <v>5932</v>
      </c>
      <c r="E62" s="488">
        <f t="shared" si="11"/>
        <v>106.26205376471052</v>
      </c>
      <c r="F62" s="488">
        <f t="shared" si="11"/>
        <v>96.784678907142236</v>
      </c>
      <c r="G62" s="488">
        <f t="shared" si="11"/>
        <v>113.33588077951853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54016</v>
      </c>
      <c r="C63" s="487">
        <v>10848</v>
      </c>
      <c r="D63" s="487">
        <v>5918</v>
      </c>
      <c r="E63" s="488">
        <f t="shared" si="11"/>
        <v>106.30141299641831</v>
      </c>
      <c r="F63" s="488">
        <f t="shared" si="11"/>
        <v>95.300008785030315</v>
      </c>
      <c r="G63" s="488">
        <f t="shared" si="11"/>
        <v>113.06839893007262</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54340</v>
      </c>
      <c r="C64" s="487">
        <v>10997</v>
      </c>
      <c r="D64" s="487">
        <v>5999</v>
      </c>
      <c r="E64" s="488">
        <f t="shared" si="11"/>
        <v>106.93903255008462</v>
      </c>
      <c r="F64" s="488">
        <f t="shared" si="11"/>
        <v>96.608978300975139</v>
      </c>
      <c r="G64" s="488">
        <f t="shared" si="11"/>
        <v>114.6159724875812</v>
      </c>
      <c r="H64" s="489" t="str">
        <f t="shared" si="14"/>
        <v/>
      </c>
      <c r="I64" s="488" t="str">
        <f t="shared" si="12"/>
        <v/>
      </c>
      <c r="J64" s="488" t="str">
        <f t="shared" si="10"/>
        <v/>
      </c>
      <c r="K64" s="488" t="str">
        <f t="shared" si="10"/>
        <v/>
      </c>
      <c r="L64" s="488" t="e">
        <f t="shared" si="13"/>
        <v>#N/A</v>
      </c>
    </row>
    <row r="65" spans="1:12" ht="15" customHeight="1" x14ac:dyDescent="0.2">
      <c r="A65" s="490">
        <v>42979</v>
      </c>
      <c r="B65" s="487">
        <v>55271</v>
      </c>
      <c r="C65" s="487">
        <v>10760</v>
      </c>
      <c r="D65" s="487">
        <v>6191</v>
      </c>
      <c r="E65" s="488">
        <f t="shared" si="11"/>
        <v>108.77120478608258</v>
      </c>
      <c r="F65" s="488">
        <f t="shared" si="11"/>
        <v>94.526926117895101</v>
      </c>
      <c r="G65" s="488">
        <f t="shared" si="11"/>
        <v>118.28429499426825</v>
      </c>
      <c r="H65" s="489">
        <f t="shared" si="14"/>
        <v>42979</v>
      </c>
      <c r="I65" s="488">
        <f t="shared" si="12"/>
        <v>108.77120478608258</v>
      </c>
      <c r="J65" s="488">
        <f t="shared" si="10"/>
        <v>94.526926117895101</v>
      </c>
      <c r="K65" s="488">
        <f t="shared" si="10"/>
        <v>118.28429499426825</v>
      </c>
      <c r="L65" s="488" t="e">
        <f t="shared" si="13"/>
        <v>#N/A</v>
      </c>
    </row>
    <row r="66" spans="1:12" ht="15" customHeight="1" x14ac:dyDescent="0.2">
      <c r="A66" s="490" t="s">
        <v>471</v>
      </c>
      <c r="B66" s="487">
        <v>55101</v>
      </c>
      <c r="C66" s="487">
        <v>10745</v>
      </c>
      <c r="D66" s="487">
        <v>6238</v>
      </c>
      <c r="E66" s="488">
        <f t="shared" si="11"/>
        <v>108.4366513165663</v>
      </c>
      <c r="F66" s="488">
        <f t="shared" si="11"/>
        <v>94.395150663269789</v>
      </c>
      <c r="G66" s="488">
        <f t="shared" si="11"/>
        <v>119.18226977455102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55021</v>
      </c>
      <c r="C67" s="487">
        <v>10610</v>
      </c>
      <c r="D67" s="487">
        <v>6186</v>
      </c>
      <c r="E67" s="488">
        <f t="shared" si="11"/>
        <v>108.27921438973512</v>
      </c>
      <c r="F67" s="488">
        <f t="shared" si="11"/>
        <v>93.209171571641917</v>
      </c>
      <c r="G67" s="488">
        <f t="shared" si="11"/>
        <v>118.18876576232327</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55152</v>
      </c>
      <c r="C68" s="487">
        <v>10756</v>
      </c>
      <c r="D68" s="487">
        <v>6210</v>
      </c>
      <c r="E68" s="488">
        <f t="shared" si="11"/>
        <v>108.53701735742118</v>
      </c>
      <c r="F68" s="488">
        <f t="shared" si="11"/>
        <v>94.49178599666169</v>
      </c>
      <c r="G68" s="488">
        <f t="shared" si="11"/>
        <v>118.64730607565915</v>
      </c>
      <c r="H68" s="489" t="str">
        <f t="shared" si="14"/>
        <v/>
      </c>
      <c r="I68" s="488" t="str">
        <f t="shared" si="12"/>
        <v/>
      </c>
      <c r="J68" s="488" t="str">
        <f t="shared" si="12"/>
        <v/>
      </c>
      <c r="K68" s="488" t="str">
        <f t="shared" si="12"/>
        <v/>
      </c>
      <c r="L68" s="488" t="e">
        <f t="shared" si="13"/>
        <v>#N/A</v>
      </c>
    </row>
    <row r="69" spans="1:12" ht="15" customHeight="1" x14ac:dyDescent="0.2">
      <c r="A69" s="490">
        <v>43344</v>
      </c>
      <c r="B69" s="487">
        <v>55925</v>
      </c>
      <c r="C69" s="487">
        <v>10490</v>
      </c>
      <c r="D69" s="487">
        <v>6367</v>
      </c>
      <c r="E69" s="488">
        <f t="shared" si="11"/>
        <v>110.05825166292753</v>
      </c>
      <c r="F69" s="488">
        <f t="shared" si="11"/>
        <v>92.154967934639373</v>
      </c>
      <c r="G69" s="488">
        <f t="shared" si="11"/>
        <v>121.64692395873138</v>
      </c>
      <c r="H69" s="489">
        <f t="shared" si="14"/>
        <v>43344</v>
      </c>
      <c r="I69" s="488">
        <f t="shared" si="12"/>
        <v>110.05825166292753</v>
      </c>
      <c r="J69" s="488">
        <f t="shared" si="12"/>
        <v>92.154967934639373</v>
      </c>
      <c r="K69" s="488">
        <f t="shared" si="12"/>
        <v>121.64692395873138</v>
      </c>
      <c r="L69" s="488" t="e">
        <f t="shared" si="13"/>
        <v>#N/A</v>
      </c>
    </row>
    <row r="70" spans="1:12" ht="15" customHeight="1" x14ac:dyDescent="0.2">
      <c r="A70" s="490" t="s">
        <v>474</v>
      </c>
      <c r="B70" s="487">
        <v>55727</v>
      </c>
      <c r="C70" s="487">
        <v>10570</v>
      </c>
      <c r="D70" s="487">
        <v>6312</v>
      </c>
      <c r="E70" s="488">
        <f t="shared" si="11"/>
        <v>109.66859526902036</v>
      </c>
      <c r="F70" s="488">
        <f t="shared" si="11"/>
        <v>92.857770359307736</v>
      </c>
      <c r="G70" s="488">
        <f t="shared" si="11"/>
        <v>120.59610240733664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55547</v>
      </c>
      <c r="C71" s="487">
        <v>10453</v>
      </c>
      <c r="D71" s="487">
        <v>6219</v>
      </c>
      <c r="E71" s="491">
        <f t="shared" ref="E71:G75" si="15">IF($A$51=37802,IF(COUNTBLANK(B$51:B$70)&gt;0,#N/A,IF(ISBLANK(B71)=FALSE,B71/B$51*100,#N/A)),IF(COUNTBLANK(B$51:B$75)&gt;0,#N/A,B71/B$51*100))</f>
        <v>109.31436218365019</v>
      </c>
      <c r="F71" s="491">
        <f t="shared" si="15"/>
        <v>91.829921813230257</v>
      </c>
      <c r="G71" s="491">
        <f t="shared" si="15"/>
        <v>118.81925869316009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55530</v>
      </c>
      <c r="C72" s="487">
        <v>10644</v>
      </c>
      <c r="D72" s="487">
        <v>6307</v>
      </c>
      <c r="E72" s="491">
        <f t="shared" si="15"/>
        <v>109.28090683669855</v>
      </c>
      <c r="F72" s="491">
        <f t="shared" si="15"/>
        <v>93.507862602125982</v>
      </c>
      <c r="G72" s="491">
        <f t="shared" si="15"/>
        <v>120.50057317539166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56229</v>
      </c>
      <c r="C73" s="487">
        <v>10431</v>
      </c>
      <c r="D73" s="487">
        <v>6364</v>
      </c>
      <c r="E73" s="491">
        <f t="shared" si="15"/>
        <v>110.65651198488607</v>
      </c>
      <c r="F73" s="491">
        <f t="shared" si="15"/>
        <v>91.636651146446454</v>
      </c>
      <c r="G73" s="491">
        <f t="shared" si="15"/>
        <v>121.58960641956438</v>
      </c>
      <c r="H73" s="492">
        <f>IF(A$51=37802,IF(ISERROR(L73)=TRUE,IF(ISBLANK(A73)=FALSE,IF(MONTH(A73)=MONTH(MAX(A$51:A$75)),A73,""),""),""),IF(ISERROR(L73)=TRUE,IF(MONTH(A73)=MONTH(MAX(A$51:A$75)),A73,""),""))</f>
        <v>43709</v>
      </c>
      <c r="I73" s="488">
        <f t="shared" si="12"/>
        <v>110.65651198488607</v>
      </c>
      <c r="J73" s="488">
        <f t="shared" si="12"/>
        <v>91.636651146446454</v>
      </c>
      <c r="K73" s="488">
        <f t="shared" si="12"/>
        <v>121.58960641956438</v>
      </c>
      <c r="L73" s="488" t="e">
        <f t="shared" si="13"/>
        <v>#N/A</v>
      </c>
    </row>
    <row r="74" spans="1:12" ht="15" customHeight="1" x14ac:dyDescent="0.2">
      <c r="A74" s="490" t="s">
        <v>477</v>
      </c>
      <c r="B74" s="487">
        <v>55578</v>
      </c>
      <c r="C74" s="487">
        <v>10357</v>
      </c>
      <c r="D74" s="487">
        <v>6334</v>
      </c>
      <c r="E74" s="491">
        <f t="shared" si="15"/>
        <v>109.37536899279725</v>
      </c>
      <c r="F74" s="491">
        <f t="shared" si="15"/>
        <v>90.986558903628222</v>
      </c>
      <c r="G74" s="491">
        <f t="shared" si="15"/>
        <v>121.01643102789454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55540</v>
      </c>
      <c r="C75" s="493">
        <v>9941</v>
      </c>
      <c r="D75" s="493">
        <v>6090</v>
      </c>
      <c r="E75" s="491">
        <f t="shared" si="15"/>
        <v>109.30058645255245</v>
      </c>
      <c r="F75" s="491">
        <f t="shared" si="15"/>
        <v>87.331986295352721</v>
      </c>
      <c r="G75" s="491">
        <f t="shared" si="15"/>
        <v>116.35460450897975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110.65651198488607</v>
      </c>
      <c r="J77" s="488">
        <f>IF(J75&lt;&gt;"",J75,IF(J74&lt;&gt;"",J74,IF(J73&lt;&gt;"",J73,IF(J72&lt;&gt;"",J72,IF(J71&lt;&gt;"",J71,IF(J70&lt;&gt;"",J70,""))))))</f>
        <v>91.636651146446454</v>
      </c>
      <c r="K77" s="488">
        <f>IF(K75&lt;&gt;"",K75,IF(K74&lt;&gt;"",K74,IF(K73&lt;&gt;"",K73,IF(K72&lt;&gt;"",K72,IF(K71&lt;&gt;"",K71,IF(K70&lt;&gt;"",K70,""))))))</f>
        <v>121.58960641956438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+10,7%</v>
      </c>
      <c r="J79" s="488" t="str">
        <f>"GeB - ausschließlich: "&amp;IF(J77&gt;100,"+","")&amp;TEXT(J77-100,"0,0")&amp;"%"</f>
        <v>GeB - ausschließlich: -8,4%</v>
      </c>
      <c r="K79" s="488" t="str">
        <f>"GeB - im Nebenjob: "&amp;IF(K77&gt;100,"+","")&amp;TEXT(K77-100,"0,0")&amp;"%"</f>
        <v>GeB - im Nebenjob: +21,6%</v>
      </c>
    </row>
    <row r="81" spans="9:9" ht="15" customHeight="1" x14ac:dyDescent="0.2">
      <c r="I81" s="488" t="str">
        <f>IF(ISERROR(HLOOKUP(1,I$78:K$79,2,FALSE)),"",HLOOKUP(1,I$78:K$79,2,FALSE))</f>
        <v>GeB - im Nebenjob: +21,6%</v>
      </c>
    </row>
    <row r="82" spans="9:9" ht="15" customHeight="1" x14ac:dyDescent="0.2">
      <c r="I82" s="488" t="str">
        <f>IF(ISERROR(HLOOKUP(2,I$78:K$79,2,FALSE)),"",HLOOKUP(2,I$78:K$79,2,FALSE))</f>
        <v>SvB: +10,7%</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55540</v>
      </c>
      <c r="E12" s="114">
        <v>55578</v>
      </c>
      <c r="F12" s="114">
        <v>56229</v>
      </c>
      <c r="G12" s="114">
        <v>55530</v>
      </c>
      <c r="H12" s="114">
        <v>55547</v>
      </c>
      <c r="I12" s="115">
        <v>-7</v>
      </c>
      <c r="J12" s="116">
        <v>-1.2601940698867626E-2</v>
      </c>
      <c r="N12" s="117"/>
    </row>
    <row r="13" spans="1:15" s="110" customFormat="1" ht="13.5" customHeight="1" x14ac:dyDescent="0.2">
      <c r="A13" s="118" t="s">
        <v>105</v>
      </c>
      <c r="B13" s="119" t="s">
        <v>106</v>
      </c>
      <c r="C13" s="113">
        <v>50.082823190493336</v>
      </c>
      <c r="D13" s="114">
        <v>27816</v>
      </c>
      <c r="E13" s="114">
        <v>27915</v>
      </c>
      <c r="F13" s="114">
        <v>28340</v>
      </c>
      <c r="G13" s="114">
        <v>27983</v>
      </c>
      <c r="H13" s="114">
        <v>27982</v>
      </c>
      <c r="I13" s="115">
        <v>-166</v>
      </c>
      <c r="J13" s="116">
        <v>-0.59323851047101706</v>
      </c>
    </row>
    <row r="14" spans="1:15" s="110" customFormat="1" ht="13.5" customHeight="1" x14ac:dyDescent="0.2">
      <c r="A14" s="120"/>
      <c r="B14" s="119" t="s">
        <v>107</v>
      </c>
      <c r="C14" s="113">
        <v>49.917176809506664</v>
      </c>
      <c r="D14" s="114">
        <v>27724</v>
      </c>
      <c r="E14" s="114">
        <v>27663</v>
      </c>
      <c r="F14" s="114">
        <v>27889</v>
      </c>
      <c r="G14" s="114">
        <v>27547</v>
      </c>
      <c r="H14" s="114">
        <v>27565</v>
      </c>
      <c r="I14" s="115">
        <v>159</v>
      </c>
      <c r="J14" s="116">
        <v>0.57681842916742243</v>
      </c>
    </row>
    <row r="15" spans="1:15" s="110" customFormat="1" ht="13.5" customHeight="1" x14ac:dyDescent="0.2">
      <c r="A15" s="118" t="s">
        <v>105</v>
      </c>
      <c r="B15" s="121" t="s">
        <v>108</v>
      </c>
      <c r="C15" s="113">
        <v>13.064458048253512</v>
      </c>
      <c r="D15" s="114">
        <v>7256</v>
      </c>
      <c r="E15" s="114">
        <v>7479</v>
      </c>
      <c r="F15" s="114">
        <v>7742</v>
      </c>
      <c r="G15" s="114">
        <v>7188</v>
      </c>
      <c r="H15" s="114">
        <v>7425</v>
      </c>
      <c r="I15" s="115">
        <v>-169</v>
      </c>
      <c r="J15" s="116">
        <v>-2.2760942760942759</v>
      </c>
    </row>
    <row r="16" spans="1:15" s="110" customFormat="1" ht="13.5" customHeight="1" x14ac:dyDescent="0.2">
      <c r="A16" s="118"/>
      <c r="B16" s="121" t="s">
        <v>109</v>
      </c>
      <c r="C16" s="113">
        <v>64.153763053655027</v>
      </c>
      <c r="D16" s="114">
        <v>35631</v>
      </c>
      <c r="E16" s="114">
        <v>35563</v>
      </c>
      <c r="F16" s="114">
        <v>35978</v>
      </c>
      <c r="G16" s="114">
        <v>35969</v>
      </c>
      <c r="H16" s="114">
        <v>35933</v>
      </c>
      <c r="I16" s="115">
        <v>-302</v>
      </c>
      <c r="J16" s="116">
        <v>-0.84045306542732312</v>
      </c>
    </row>
    <row r="17" spans="1:10" s="110" customFormat="1" ht="13.5" customHeight="1" x14ac:dyDescent="0.2">
      <c r="A17" s="118"/>
      <c r="B17" s="121" t="s">
        <v>110</v>
      </c>
      <c r="C17" s="113">
        <v>21.09290601368383</v>
      </c>
      <c r="D17" s="114">
        <v>11715</v>
      </c>
      <c r="E17" s="114">
        <v>11626</v>
      </c>
      <c r="F17" s="114">
        <v>11614</v>
      </c>
      <c r="G17" s="114">
        <v>11498</v>
      </c>
      <c r="H17" s="114">
        <v>11335</v>
      </c>
      <c r="I17" s="115">
        <v>380</v>
      </c>
      <c r="J17" s="116">
        <v>3.3524481693868551</v>
      </c>
    </row>
    <row r="18" spans="1:10" s="110" customFormat="1" ht="13.5" customHeight="1" x14ac:dyDescent="0.2">
      <c r="A18" s="120"/>
      <c r="B18" s="121" t="s">
        <v>111</v>
      </c>
      <c r="C18" s="113">
        <v>1.6888728844076342</v>
      </c>
      <c r="D18" s="114">
        <v>938</v>
      </c>
      <c r="E18" s="114">
        <v>910</v>
      </c>
      <c r="F18" s="114">
        <v>895</v>
      </c>
      <c r="G18" s="114">
        <v>875</v>
      </c>
      <c r="H18" s="114">
        <v>854</v>
      </c>
      <c r="I18" s="115">
        <v>84</v>
      </c>
      <c r="J18" s="116">
        <v>9.8360655737704921</v>
      </c>
    </row>
    <row r="19" spans="1:10" s="110" customFormat="1" ht="13.5" customHeight="1" x14ac:dyDescent="0.2">
      <c r="A19" s="120"/>
      <c r="B19" s="121" t="s">
        <v>112</v>
      </c>
      <c r="C19" s="113">
        <v>0.45912855599567881</v>
      </c>
      <c r="D19" s="114">
        <v>255</v>
      </c>
      <c r="E19" s="114">
        <v>208</v>
      </c>
      <c r="F19" s="114">
        <v>212</v>
      </c>
      <c r="G19" s="114">
        <v>179</v>
      </c>
      <c r="H19" s="114">
        <v>185</v>
      </c>
      <c r="I19" s="115">
        <v>70</v>
      </c>
      <c r="J19" s="116">
        <v>37.837837837837839</v>
      </c>
    </row>
    <row r="20" spans="1:10" s="110" customFormat="1" ht="13.5" customHeight="1" x14ac:dyDescent="0.2">
      <c r="A20" s="118" t="s">
        <v>113</v>
      </c>
      <c r="B20" s="122" t="s">
        <v>114</v>
      </c>
      <c r="C20" s="113">
        <v>70.304285199855954</v>
      </c>
      <c r="D20" s="114">
        <v>39047</v>
      </c>
      <c r="E20" s="114">
        <v>39218</v>
      </c>
      <c r="F20" s="114">
        <v>39885</v>
      </c>
      <c r="G20" s="114">
        <v>39394</v>
      </c>
      <c r="H20" s="114">
        <v>39539</v>
      </c>
      <c r="I20" s="115">
        <v>-492</v>
      </c>
      <c r="J20" s="116">
        <v>-1.2443410303750728</v>
      </c>
    </row>
    <row r="21" spans="1:10" s="110" customFormat="1" ht="13.5" customHeight="1" x14ac:dyDescent="0.2">
      <c r="A21" s="120"/>
      <c r="B21" s="122" t="s">
        <v>115</v>
      </c>
      <c r="C21" s="113">
        <v>29.695714800144039</v>
      </c>
      <c r="D21" s="114">
        <v>16493</v>
      </c>
      <c r="E21" s="114">
        <v>16360</v>
      </c>
      <c r="F21" s="114">
        <v>16344</v>
      </c>
      <c r="G21" s="114">
        <v>16136</v>
      </c>
      <c r="H21" s="114">
        <v>16008</v>
      </c>
      <c r="I21" s="115">
        <v>485</v>
      </c>
      <c r="J21" s="116">
        <v>3.0297351324337831</v>
      </c>
    </row>
    <row r="22" spans="1:10" s="110" customFormat="1" ht="13.5" customHeight="1" x14ac:dyDescent="0.2">
      <c r="A22" s="118" t="s">
        <v>113</v>
      </c>
      <c r="B22" s="122" t="s">
        <v>116</v>
      </c>
      <c r="C22" s="113">
        <v>82.482895210658981</v>
      </c>
      <c r="D22" s="114">
        <v>45811</v>
      </c>
      <c r="E22" s="114">
        <v>45918</v>
      </c>
      <c r="F22" s="114">
        <v>46346</v>
      </c>
      <c r="G22" s="114">
        <v>45781</v>
      </c>
      <c r="H22" s="114">
        <v>46018</v>
      </c>
      <c r="I22" s="115">
        <v>-207</v>
      </c>
      <c r="J22" s="116">
        <v>-0.44982398192011819</v>
      </c>
    </row>
    <row r="23" spans="1:10" s="110" customFormat="1" ht="13.5" customHeight="1" x14ac:dyDescent="0.2">
      <c r="A23" s="123"/>
      <c r="B23" s="124" t="s">
        <v>117</v>
      </c>
      <c r="C23" s="125">
        <v>17.4954987396471</v>
      </c>
      <c r="D23" s="114">
        <v>9717</v>
      </c>
      <c r="E23" s="114">
        <v>9647</v>
      </c>
      <c r="F23" s="114">
        <v>9869</v>
      </c>
      <c r="G23" s="114">
        <v>9734</v>
      </c>
      <c r="H23" s="114">
        <v>9513</v>
      </c>
      <c r="I23" s="115">
        <v>204</v>
      </c>
      <c r="J23" s="116">
        <v>2.1444339325134028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16031</v>
      </c>
      <c r="E26" s="114">
        <v>16691</v>
      </c>
      <c r="F26" s="114">
        <v>16795</v>
      </c>
      <c r="G26" s="114">
        <v>16951</v>
      </c>
      <c r="H26" s="140">
        <v>16672</v>
      </c>
      <c r="I26" s="115">
        <v>-641</v>
      </c>
      <c r="J26" s="116">
        <v>-3.8447696737044148</v>
      </c>
    </row>
    <row r="27" spans="1:10" s="110" customFormat="1" ht="13.5" customHeight="1" x14ac:dyDescent="0.2">
      <c r="A27" s="118" t="s">
        <v>105</v>
      </c>
      <c r="B27" s="119" t="s">
        <v>106</v>
      </c>
      <c r="C27" s="113">
        <v>38.431788409955708</v>
      </c>
      <c r="D27" s="115">
        <v>6161</v>
      </c>
      <c r="E27" s="114">
        <v>6392</v>
      </c>
      <c r="F27" s="114">
        <v>6447</v>
      </c>
      <c r="G27" s="114">
        <v>6506</v>
      </c>
      <c r="H27" s="140">
        <v>6364</v>
      </c>
      <c r="I27" s="115">
        <v>-203</v>
      </c>
      <c r="J27" s="116">
        <v>-3.1898177247014456</v>
      </c>
    </row>
    <row r="28" spans="1:10" s="110" customFormat="1" ht="13.5" customHeight="1" x14ac:dyDescent="0.2">
      <c r="A28" s="120"/>
      <c r="B28" s="119" t="s">
        <v>107</v>
      </c>
      <c r="C28" s="113">
        <v>61.568211590044292</v>
      </c>
      <c r="D28" s="115">
        <v>9870</v>
      </c>
      <c r="E28" s="114">
        <v>10299</v>
      </c>
      <c r="F28" s="114">
        <v>10348</v>
      </c>
      <c r="G28" s="114">
        <v>10445</v>
      </c>
      <c r="H28" s="140">
        <v>10308</v>
      </c>
      <c r="I28" s="115">
        <v>-438</v>
      </c>
      <c r="J28" s="116">
        <v>-4.2491268917345755</v>
      </c>
    </row>
    <row r="29" spans="1:10" s="110" customFormat="1" ht="13.5" customHeight="1" x14ac:dyDescent="0.2">
      <c r="A29" s="118" t="s">
        <v>105</v>
      </c>
      <c r="B29" s="121" t="s">
        <v>108</v>
      </c>
      <c r="C29" s="113">
        <v>15.345268542199488</v>
      </c>
      <c r="D29" s="115">
        <v>2460</v>
      </c>
      <c r="E29" s="114">
        <v>2609</v>
      </c>
      <c r="F29" s="114">
        <v>2590</v>
      </c>
      <c r="G29" s="114">
        <v>2697</v>
      </c>
      <c r="H29" s="140">
        <v>2524</v>
      </c>
      <c r="I29" s="115">
        <v>-64</v>
      </c>
      <c r="J29" s="116">
        <v>-2.5356576862123612</v>
      </c>
    </row>
    <row r="30" spans="1:10" s="110" customFormat="1" ht="13.5" customHeight="1" x14ac:dyDescent="0.2">
      <c r="A30" s="118"/>
      <c r="B30" s="121" t="s">
        <v>109</v>
      </c>
      <c r="C30" s="113">
        <v>47.102488927702574</v>
      </c>
      <c r="D30" s="115">
        <v>7551</v>
      </c>
      <c r="E30" s="114">
        <v>7917</v>
      </c>
      <c r="F30" s="114">
        <v>8012</v>
      </c>
      <c r="G30" s="114">
        <v>8062</v>
      </c>
      <c r="H30" s="140">
        <v>8053</v>
      </c>
      <c r="I30" s="115">
        <v>-502</v>
      </c>
      <c r="J30" s="116">
        <v>-6.2337017260648206</v>
      </c>
    </row>
    <row r="31" spans="1:10" s="110" customFormat="1" ht="13.5" customHeight="1" x14ac:dyDescent="0.2">
      <c r="A31" s="118"/>
      <c r="B31" s="121" t="s">
        <v>110</v>
      </c>
      <c r="C31" s="113">
        <v>19.543384692158941</v>
      </c>
      <c r="D31" s="115">
        <v>3133</v>
      </c>
      <c r="E31" s="114">
        <v>3221</v>
      </c>
      <c r="F31" s="114">
        <v>3247</v>
      </c>
      <c r="G31" s="114">
        <v>3254</v>
      </c>
      <c r="H31" s="140">
        <v>3203</v>
      </c>
      <c r="I31" s="115">
        <v>-70</v>
      </c>
      <c r="J31" s="116">
        <v>-2.1854511395566658</v>
      </c>
    </row>
    <row r="32" spans="1:10" s="110" customFormat="1" ht="13.5" customHeight="1" x14ac:dyDescent="0.2">
      <c r="A32" s="120"/>
      <c r="B32" s="121" t="s">
        <v>111</v>
      </c>
      <c r="C32" s="113">
        <v>18.008857837938994</v>
      </c>
      <c r="D32" s="115">
        <v>2887</v>
      </c>
      <c r="E32" s="114">
        <v>2944</v>
      </c>
      <c r="F32" s="114">
        <v>2946</v>
      </c>
      <c r="G32" s="114">
        <v>2938</v>
      </c>
      <c r="H32" s="140">
        <v>2892</v>
      </c>
      <c r="I32" s="115">
        <v>-5</v>
      </c>
      <c r="J32" s="116">
        <v>-0.17289073305670816</v>
      </c>
    </row>
    <row r="33" spans="1:10" s="110" customFormat="1" ht="13.5" customHeight="1" x14ac:dyDescent="0.2">
      <c r="A33" s="120"/>
      <c r="B33" s="121" t="s">
        <v>112</v>
      </c>
      <c r="C33" s="113">
        <v>1.5282889401784043</v>
      </c>
      <c r="D33" s="115">
        <v>245</v>
      </c>
      <c r="E33" s="114">
        <v>250</v>
      </c>
      <c r="F33" s="114">
        <v>262</v>
      </c>
      <c r="G33" s="114">
        <v>230</v>
      </c>
      <c r="H33" s="140">
        <v>232</v>
      </c>
      <c r="I33" s="115">
        <v>13</v>
      </c>
      <c r="J33" s="116">
        <v>5.6034482758620694</v>
      </c>
    </row>
    <row r="34" spans="1:10" s="110" customFormat="1" ht="13.5" customHeight="1" x14ac:dyDescent="0.2">
      <c r="A34" s="118" t="s">
        <v>113</v>
      </c>
      <c r="B34" s="122" t="s">
        <v>116</v>
      </c>
      <c r="C34" s="113">
        <v>83.375959079283888</v>
      </c>
      <c r="D34" s="115">
        <v>13366</v>
      </c>
      <c r="E34" s="114">
        <v>13879</v>
      </c>
      <c r="F34" s="114">
        <v>13970</v>
      </c>
      <c r="G34" s="114">
        <v>14134</v>
      </c>
      <c r="H34" s="140">
        <v>13946</v>
      </c>
      <c r="I34" s="115">
        <v>-580</v>
      </c>
      <c r="J34" s="116">
        <v>-4.1588986089201203</v>
      </c>
    </row>
    <row r="35" spans="1:10" s="110" customFormat="1" ht="13.5" customHeight="1" x14ac:dyDescent="0.2">
      <c r="A35" s="118"/>
      <c r="B35" s="119" t="s">
        <v>117</v>
      </c>
      <c r="C35" s="113">
        <v>16.461855155635956</v>
      </c>
      <c r="D35" s="115">
        <v>2639</v>
      </c>
      <c r="E35" s="114">
        <v>2790</v>
      </c>
      <c r="F35" s="114">
        <v>2803</v>
      </c>
      <c r="G35" s="114">
        <v>2795</v>
      </c>
      <c r="H35" s="140">
        <v>2707</v>
      </c>
      <c r="I35" s="115">
        <v>-68</v>
      </c>
      <c r="J35" s="116">
        <v>-2.5120059106021424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9941</v>
      </c>
      <c r="E37" s="114">
        <v>10357</v>
      </c>
      <c r="F37" s="114">
        <v>10431</v>
      </c>
      <c r="G37" s="114">
        <v>10644</v>
      </c>
      <c r="H37" s="140">
        <v>10453</v>
      </c>
      <c r="I37" s="115">
        <v>-512</v>
      </c>
      <c r="J37" s="116">
        <v>-4.8981153735769638</v>
      </c>
    </row>
    <row r="38" spans="1:10" s="110" customFormat="1" ht="13.5" customHeight="1" x14ac:dyDescent="0.2">
      <c r="A38" s="118" t="s">
        <v>105</v>
      </c>
      <c r="B38" s="119" t="s">
        <v>106</v>
      </c>
      <c r="C38" s="113">
        <v>36.213660597525397</v>
      </c>
      <c r="D38" s="115">
        <v>3600</v>
      </c>
      <c r="E38" s="114">
        <v>3739</v>
      </c>
      <c r="F38" s="114">
        <v>3754</v>
      </c>
      <c r="G38" s="114">
        <v>3824</v>
      </c>
      <c r="H38" s="140">
        <v>3720</v>
      </c>
      <c r="I38" s="115">
        <v>-120</v>
      </c>
      <c r="J38" s="116">
        <v>-3.225806451612903</v>
      </c>
    </row>
    <row r="39" spans="1:10" s="110" customFormat="1" ht="13.5" customHeight="1" x14ac:dyDescent="0.2">
      <c r="A39" s="120"/>
      <c r="B39" s="119" t="s">
        <v>107</v>
      </c>
      <c r="C39" s="113">
        <v>63.786339402474603</v>
      </c>
      <c r="D39" s="115">
        <v>6341</v>
      </c>
      <c r="E39" s="114">
        <v>6618</v>
      </c>
      <c r="F39" s="114">
        <v>6677</v>
      </c>
      <c r="G39" s="114">
        <v>6820</v>
      </c>
      <c r="H39" s="140">
        <v>6733</v>
      </c>
      <c r="I39" s="115">
        <v>-392</v>
      </c>
      <c r="J39" s="116">
        <v>-5.8220703995247289</v>
      </c>
    </row>
    <row r="40" spans="1:10" s="110" customFormat="1" ht="13.5" customHeight="1" x14ac:dyDescent="0.2">
      <c r="A40" s="118" t="s">
        <v>105</v>
      </c>
      <c r="B40" s="121" t="s">
        <v>108</v>
      </c>
      <c r="C40" s="113">
        <v>16.98018308017302</v>
      </c>
      <c r="D40" s="115">
        <v>1688</v>
      </c>
      <c r="E40" s="114">
        <v>1740</v>
      </c>
      <c r="F40" s="114">
        <v>1700</v>
      </c>
      <c r="G40" s="114">
        <v>1893</v>
      </c>
      <c r="H40" s="140">
        <v>1720</v>
      </c>
      <c r="I40" s="115">
        <v>-32</v>
      </c>
      <c r="J40" s="116">
        <v>-1.8604651162790697</v>
      </c>
    </row>
    <row r="41" spans="1:10" s="110" customFormat="1" ht="13.5" customHeight="1" x14ac:dyDescent="0.2">
      <c r="A41" s="118"/>
      <c r="B41" s="121" t="s">
        <v>109</v>
      </c>
      <c r="C41" s="113">
        <v>35.046775978271803</v>
      </c>
      <c r="D41" s="115">
        <v>3484</v>
      </c>
      <c r="E41" s="114">
        <v>3720</v>
      </c>
      <c r="F41" s="114">
        <v>3812</v>
      </c>
      <c r="G41" s="114">
        <v>3836</v>
      </c>
      <c r="H41" s="140">
        <v>3856</v>
      </c>
      <c r="I41" s="115">
        <v>-372</v>
      </c>
      <c r="J41" s="116">
        <v>-9.6473029045643148</v>
      </c>
    </row>
    <row r="42" spans="1:10" s="110" customFormat="1" ht="13.5" customHeight="1" x14ac:dyDescent="0.2">
      <c r="A42" s="118"/>
      <c r="B42" s="121" t="s">
        <v>110</v>
      </c>
      <c r="C42" s="113">
        <v>19.796801126647217</v>
      </c>
      <c r="D42" s="115">
        <v>1968</v>
      </c>
      <c r="E42" s="114">
        <v>2036</v>
      </c>
      <c r="F42" s="114">
        <v>2059</v>
      </c>
      <c r="G42" s="114">
        <v>2067</v>
      </c>
      <c r="H42" s="140">
        <v>2063</v>
      </c>
      <c r="I42" s="115">
        <v>-95</v>
      </c>
      <c r="J42" s="116">
        <v>-4.6049442559379541</v>
      </c>
    </row>
    <row r="43" spans="1:10" s="110" customFormat="1" ht="13.5" customHeight="1" x14ac:dyDescent="0.2">
      <c r="A43" s="120"/>
      <c r="B43" s="121" t="s">
        <v>111</v>
      </c>
      <c r="C43" s="113">
        <v>28.176239814907959</v>
      </c>
      <c r="D43" s="115">
        <v>2801</v>
      </c>
      <c r="E43" s="114">
        <v>2861</v>
      </c>
      <c r="F43" s="114">
        <v>2860</v>
      </c>
      <c r="G43" s="114">
        <v>2848</v>
      </c>
      <c r="H43" s="140">
        <v>2814</v>
      </c>
      <c r="I43" s="115">
        <v>-13</v>
      </c>
      <c r="J43" s="116">
        <v>-0.46197583511016349</v>
      </c>
    </row>
    <row r="44" spans="1:10" s="110" customFormat="1" ht="13.5" customHeight="1" x14ac:dyDescent="0.2">
      <c r="A44" s="120"/>
      <c r="B44" s="121" t="s">
        <v>112</v>
      </c>
      <c r="C44" s="113">
        <v>2.243235087013379</v>
      </c>
      <c r="D44" s="115">
        <v>223</v>
      </c>
      <c r="E44" s="114">
        <v>228</v>
      </c>
      <c r="F44" s="114">
        <v>241</v>
      </c>
      <c r="G44" s="114">
        <v>211</v>
      </c>
      <c r="H44" s="140">
        <v>217</v>
      </c>
      <c r="I44" s="115">
        <v>6</v>
      </c>
      <c r="J44" s="116">
        <v>2.7649769585253456</v>
      </c>
    </row>
    <row r="45" spans="1:10" s="110" customFormat="1" ht="13.5" customHeight="1" x14ac:dyDescent="0.2">
      <c r="A45" s="118" t="s">
        <v>113</v>
      </c>
      <c r="B45" s="122" t="s">
        <v>116</v>
      </c>
      <c r="C45" s="113">
        <v>84.951212151695003</v>
      </c>
      <c r="D45" s="115">
        <v>8445</v>
      </c>
      <c r="E45" s="114">
        <v>8736</v>
      </c>
      <c r="F45" s="114">
        <v>8787</v>
      </c>
      <c r="G45" s="114">
        <v>8992</v>
      </c>
      <c r="H45" s="140">
        <v>8858</v>
      </c>
      <c r="I45" s="115">
        <v>-413</v>
      </c>
      <c r="J45" s="116">
        <v>-4.6624520207721831</v>
      </c>
    </row>
    <row r="46" spans="1:10" s="110" customFormat="1" ht="13.5" customHeight="1" x14ac:dyDescent="0.2">
      <c r="A46" s="118"/>
      <c r="B46" s="119" t="s">
        <v>117</v>
      </c>
      <c r="C46" s="113">
        <v>14.787244743989538</v>
      </c>
      <c r="D46" s="115">
        <v>1470</v>
      </c>
      <c r="E46" s="114">
        <v>1599</v>
      </c>
      <c r="F46" s="114">
        <v>1622</v>
      </c>
      <c r="G46" s="114">
        <v>1630</v>
      </c>
      <c r="H46" s="140">
        <v>1576</v>
      </c>
      <c r="I46" s="115">
        <v>-106</v>
      </c>
      <c r="J46" s="116">
        <v>-6.7258883248730967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6090</v>
      </c>
      <c r="E48" s="114">
        <v>6334</v>
      </c>
      <c r="F48" s="114">
        <v>6364</v>
      </c>
      <c r="G48" s="114">
        <v>6307</v>
      </c>
      <c r="H48" s="140">
        <v>6219</v>
      </c>
      <c r="I48" s="115">
        <v>-129</v>
      </c>
      <c r="J48" s="116">
        <v>-2.0742884708152438</v>
      </c>
    </row>
    <row r="49" spans="1:12" s="110" customFormat="1" ht="13.5" customHeight="1" x14ac:dyDescent="0.2">
      <c r="A49" s="118" t="s">
        <v>105</v>
      </c>
      <c r="B49" s="119" t="s">
        <v>106</v>
      </c>
      <c r="C49" s="113">
        <v>42.052545155993435</v>
      </c>
      <c r="D49" s="115">
        <v>2561</v>
      </c>
      <c r="E49" s="114">
        <v>2653</v>
      </c>
      <c r="F49" s="114">
        <v>2693</v>
      </c>
      <c r="G49" s="114">
        <v>2682</v>
      </c>
      <c r="H49" s="140">
        <v>2644</v>
      </c>
      <c r="I49" s="115">
        <v>-83</v>
      </c>
      <c r="J49" s="116">
        <v>-3.1391830559757943</v>
      </c>
    </row>
    <row r="50" spans="1:12" s="110" customFormat="1" ht="13.5" customHeight="1" x14ac:dyDescent="0.2">
      <c r="A50" s="120"/>
      <c r="B50" s="119" t="s">
        <v>107</v>
      </c>
      <c r="C50" s="113">
        <v>57.947454844006565</v>
      </c>
      <c r="D50" s="115">
        <v>3529</v>
      </c>
      <c r="E50" s="114">
        <v>3681</v>
      </c>
      <c r="F50" s="114">
        <v>3671</v>
      </c>
      <c r="G50" s="114">
        <v>3625</v>
      </c>
      <c r="H50" s="140">
        <v>3575</v>
      </c>
      <c r="I50" s="115">
        <v>-46</v>
      </c>
      <c r="J50" s="116">
        <v>-1.2867132867132867</v>
      </c>
    </row>
    <row r="51" spans="1:12" s="110" customFormat="1" ht="13.5" customHeight="1" x14ac:dyDescent="0.2">
      <c r="A51" s="118" t="s">
        <v>105</v>
      </c>
      <c r="B51" s="121" t="s">
        <v>108</v>
      </c>
      <c r="C51" s="113">
        <v>12.676518883415435</v>
      </c>
      <c r="D51" s="115">
        <v>772</v>
      </c>
      <c r="E51" s="114">
        <v>869</v>
      </c>
      <c r="F51" s="114">
        <v>890</v>
      </c>
      <c r="G51" s="114">
        <v>804</v>
      </c>
      <c r="H51" s="140">
        <v>804</v>
      </c>
      <c r="I51" s="115">
        <v>-32</v>
      </c>
      <c r="J51" s="116">
        <v>-3.9800995024875623</v>
      </c>
    </row>
    <row r="52" spans="1:12" s="110" customFormat="1" ht="13.5" customHeight="1" x14ac:dyDescent="0.2">
      <c r="A52" s="118"/>
      <c r="B52" s="121" t="s">
        <v>109</v>
      </c>
      <c r="C52" s="113">
        <v>66.781609195402297</v>
      </c>
      <c r="D52" s="115">
        <v>4067</v>
      </c>
      <c r="E52" s="114">
        <v>4197</v>
      </c>
      <c r="F52" s="114">
        <v>4200</v>
      </c>
      <c r="G52" s="114">
        <v>4226</v>
      </c>
      <c r="H52" s="140">
        <v>4197</v>
      </c>
      <c r="I52" s="115">
        <v>-130</v>
      </c>
      <c r="J52" s="116">
        <v>-3.0974505599237552</v>
      </c>
    </row>
    <row r="53" spans="1:12" s="110" customFormat="1" ht="13.5" customHeight="1" x14ac:dyDescent="0.2">
      <c r="A53" s="118"/>
      <c r="B53" s="121" t="s">
        <v>110</v>
      </c>
      <c r="C53" s="113">
        <v>19.129720853858785</v>
      </c>
      <c r="D53" s="115">
        <v>1165</v>
      </c>
      <c r="E53" s="114">
        <v>1185</v>
      </c>
      <c r="F53" s="114">
        <v>1188</v>
      </c>
      <c r="G53" s="114">
        <v>1187</v>
      </c>
      <c r="H53" s="140">
        <v>1140</v>
      </c>
      <c r="I53" s="115">
        <v>25</v>
      </c>
      <c r="J53" s="116">
        <v>2.192982456140351</v>
      </c>
    </row>
    <row r="54" spans="1:12" s="110" customFormat="1" ht="13.5" customHeight="1" x14ac:dyDescent="0.2">
      <c r="A54" s="120"/>
      <c r="B54" s="121" t="s">
        <v>111</v>
      </c>
      <c r="C54" s="113">
        <v>1.4121510673234812</v>
      </c>
      <c r="D54" s="115">
        <v>86</v>
      </c>
      <c r="E54" s="114">
        <v>83</v>
      </c>
      <c r="F54" s="114">
        <v>86</v>
      </c>
      <c r="G54" s="114">
        <v>90</v>
      </c>
      <c r="H54" s="140">
        <v>78</v>
      </c>
      <c r="I54" s="115">
        <v>8</v>
      </c>
      <c r="J54" s="116">
        <v>10.256410256410257</v>
      </c>
    </row>
    <row r="55" spans="1:12" s="110" customFormat="1" ht="13.5" customHeight="1" x14ac:dyDescent="0.2">
      <c r="A55" s="120"/>
      <c r="B55" s="121" t="s">
        <v>112</v>
      </c>
      <c r="C55" s="113">
        <v>0.36124794745484401</v>
      </c>
      <c r="D55" s="115">
        <v>22</v>
      </c>
      <c r="E55" s="114">
        <v>22</v>
      </c>
      <c r="F55" s="114">
        <v>21</v>
      </c>
      <c r="G55" s="114">
        <v>19</v>
      </c>
      <c r="H55" s="140">
        <v>15</v>
      </c>
      <c r="I55" s="115">
        <v>7</v>
      </c>
      <c r="J55" s="116">
        <v>46.666666666666664</v>
      </c>
    </row>
    <row r="56" spans="1:12" s="110" customFormat="1" ht="13.5" customHeight="1" x14ac:dyDescent="0.2">
      <c r="A56" s="118" t="s">
        <v>113</v>
      </c>
      <c r="B56" s="122" t="s">
        <v>116</v>
      </c>
      <c r="C56" s="113">
        <v>80.804597701149419</v>
      </c>
      <c r="D56" s="115">
        <v>4921</v>
      </c>
      <c r="E56" s="114">
        <v>5143</v>
      </c>
      <c r="F56" s="114">
        <v>5183</v>
      </c>
      <c r="G56" s="114">
        <v>5142</v>
      </c>
      <c r="H56" s="140">
        <v>5088</v>
      </c>
      <c r="I56" s="115">
        <v>-167</v>
      </c>
      <c r="J56" s="116">
        <v>-3.2822327044025159</v>
      </c>
    </row>
    <row r="57" spans="1:12" s="110" customFormat="1" ht="13.5" customHeight="1" x14ac:dyDescent="0.2">
      <c r="A57" s="142"/>
      <c r="B57" s="124" t="s">
        <v>117</v>
      </c>
      <c r="C57" s="125">
        <v>19.195402298850574</v>
      </c>
      <c r="D57" s="143">
        <v>1169</v>
      </c>
      <c r="E57" s="144">
        <v>1191</v>
      </c>
      <c r="F57" s="144">
        <v>1181</v>
      </c>
      <c r="G57" s="144">
        <v>1165</v>
      </c>
      <c r="H57" s="145">
        <v>1131</v>
      </c>
      <c r="I57" s="143">
        <v>38</v>
      </c>
      <c r="J57" s="146">
        <v>3.3598585322723253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55540</v>
      </c>
      <c r="E12" s="236">
        <v>55578</v>
      </c>
      <c r="F12" s="114">
        <v>56229</v>
      </c>
      <c r="G12" s="114">
        <v>55530</v>
      </c>
      <c r="H12" s="140">
        <v>55547</v>
      </c>
      <c r="I12" s="115">
        <v>-7</v>
      </c>
      <c r="J12" s="116">
        <v>-1.2601940698867626E-2</v>
      </c>
    </row>
    <row r="13" spans="1:15" s="110" customFormat="1" ht="12" customHeight="1" x14ac:dyDescent="0.2">
      <c r="A13" s="118" t="s">
        <v>105</v>
      </c>
      <c r="B13" s="119" t="s">
        <v>106</v>
      </c>
      <c r="C13" s="113">
        <v>50.082823190493336</v>
      </c>
      <c r="D13" s="115">
        <v>27816</v>
      </c>
      <c r="E13" s="114">
        <v>27915</v>
      </c>
      <c r="F13" s="114">
        <v>28340</v>
      </c>
      <c r="G13" s="114">
        <v>27983</v>
      </c>
      <c r="H13" s="140">
        <v>27982</v>
      </c>
      <c r="I13" s="115">
        <v>-166</v>
      </c>
      <c r="J13" s="116">
        <v>-0.59323851047101706</v>
      </c>
    </row>
    <row r="14" spans="1:15" s="110" customFormat="1" ht="12" customHeight="1" x14ac:dyDescent="0.2">
      <c r="A14" s="118"/>
      <c r="B14" s="119" t="s">
        <v>107</v>
      </c>
      <c r="C14" s="113">
        <v>49.917176809506664</v>
      </c>
      <c r="D14" s="115">
        <v>27724</v>
      </c>
      <c r="E14" s="114">
        <v>27663</v>
      </c>
      <c r="F14" s="114">
        <v>27889</v>
      </c>
      <c r="G14" s="114">
        <v>27547</v>
      </c>
      <c r="H14" s="140">
        <v>27565</v>
      </c>
      <c r="I14" s="115">
        <v>159</v>
      </c>
      <c r="J14" s="116">
        <v>0.57681842916742243</v>
      </c>
    </row>
    <row r="15" spans="1:15" s="110" customFormat="1" ht="12" customHeight="1" x14ac:dyDescent="0.2">
      <c r="A15" s="118" t="s">
        <v>105</v>
      </c>
      <c r="B15" s="121" t="s">
        <v>108</v>
      </c>
      <c r="C15" s="113">
        <v>13.064458048253512</v>
      </c>
      <c r="D15" s="115">
        <v>7256</v>
      </c>
      <c r="E15" s="114">
        <v>7479</v>
      </c>
      <c r="F15" s="114">
        <v>7742</v>
      </c>
      <c r="G15" s="114">
        <v>7188</v>
      </c>
      <c r="H15" s="140">
        <v>7425</v>
      </c>
      <c r="I15" s="115">
        <v>-169</v>
      </c>
      <c r="J15" s="116">
        <v>-2.2760942760942759</v>
      </c>
    </row>
    <row r="16" spans="1:15" s="110" customFormat="1" ht="12" customHeight="1" x14ac:dyDescent="0.2">
      <c r="A16" s="118"/>
      <c r="B16" s="121" t="s">
        <v>109</v>
      </c>
      <c r="C16" s="113">
        <v>64.153763053655027</v>
      </c>
      <c r="D16" s="115">
        <v>35631</v>
      </c>
      <c r="E16" s="114">
        <v>35563</v>
      </c>
      <c r="F16" s="114">
        <v>35978</v>
      </c>
      <c r="G16" s="114">
        <v>35969</v>
      </c>
      <c r="H16" s="140">
        <v>35933</v>
      </c>
      <c r="I16" s="115">
        <v>-302</v>
      </c>
      <c r="J16" s="116">
        <v>-0.84045306542732312</v>
      </c>
    </row>
    <row r="17" spans="1:10" s="110" customFormat="1" ht="12" customHeight="1" x14ac:dyDescent="0.2">
      <c r="A17" s="118"/>
      <c r="B17" s="121" t="s">
        <v>110</v>
      </c>
      <c r="C17" s="113">
        <v>21.09290601368383</v>
      </c>
      <c r="D17" s="115">
        <v>11715</v>
      </c>
      <c r="E17" s="114">
        <v>11626</v>
      </c>
      <c r="F17" s="114">
        <v>11614</v>
      </c>
      <c r="G17" s="114">
        <v>11498</v>
      </c>
      <c r="H17" s="140">
        <v>11335</v>
      </c>
      <c r="I17" s="115">
        <v>380</v>
      </c>
      <c r="J17" s="116">
        <v>3.3524481693868551</v>
      </c>
    </row>
    <row r="18" spans="1:10" s="110" customFormat="1" ht="12" customHeight="1" x14ac:dyDescent="0.2">
      <c r="A18" s="120"/>
      <c r="B18" s="121" t="s">
        <v>111</v>
      </c>
      <c r="C18" s="113">
        <v>1.6888728844076342</v>
      </c>
      <c r="D18" s="115">
        <v>938</v>
      </c>
      <c r="E18" s="114">
        <v>910</v>
      </c>
      <c r="F18" s="114">
        <v>895</v>
      </c>
      <c r="G18" s="114">
        <v>875</v>
      </c>
      <c r="H18" s="140">
        <v>854</v>
      </c>
      <c r="I18" s="115">
        <v>84</v>
      </c>
      <c r="J18" s="116">
        <v>9.8360655737704921</v>
      </c>
    </row>
    <row r="19" spans="1:10" s="110" customFormat="1" ht="12" customHeight="1" x14ac:dyDescent="0.2">
      <c r="A19" s="120"/>
      <c r="B19" s="121" t="s">
        <v>112</v>
      </c>
      <c r="C19" s="113">
        <v>0.45912855599567881</v>
      </c>
      <c r="D19" s="115">
        <v>255</v>
      </c>
      <c r="E19" s="114">
        <v>208</v>
      </c>
      <c r="F19" s="114">
        <v>212</v>
      </c>
      <c r="G19" s="114">
        <v>179</v>
      </c>
      <c r="H19" s="140">
        <v>185</v>
      </c>
      <c r="I19" s="115">
        <v>70</v>
      </c>
      <c r="J19" s="116">
        <v>37.837837837837839</v>
      </c>
    </row>
    <row r="20" spans="1:10" s="110" customFormat="1" ht="12" customHeight="1" x14ac:dyDescent="0.2">
      <c r="A20" s="118" t="s">
        <v>113</v>
      </c>
      <c r="B20" s="119" t="s">
        <v>181</v>
      </c>
      <c r="C20" s="113">
        <v>70.304285199855954</v>
      </c>
      <c r="D20" s="115">
        <v>39047</v>
      </c>
      <c r="E20" s="114">
        <v>39218</v>
      </c>
      <c r="F20" s="114">
        <v>39885</v>
      </c>
      <c r="G20" s="114">
        <v>39394</v>
      </c>
      <c r="H20" s="140">
        <v>39539</v>
      </c>
      <c r="I20" s="115">
        <v>-492</v>
      </c>
      <c r="J20" s="116">
        <v>-1.2443410303750728</v>
      </c>
    </row>
    <row r="21" spans="1:10" s="110" customFormat="1" ht="12" customHeight="1" x14ac:dyDescent="0.2">
      <c r="A21" s="118"/>
      <c r="B21" s="119" t="s">
        <v>182</v>
      </c>
      <c r="C21" s="113">
        <v>29.695714800144039</v>
      </c>
      <c r="D21" s="115">
        <v>16493</v>
      </c>
      <c r="E21" s="114">
        <v>16360</v>
      </c>
      <c r="F21" s="114">
        <v>16344</v>
      </c>
      <c r="G21" s="114">
        <v>16136</v>
      </c>
      <c r="H21" s="140">
        <v>16008</v>
      </c>
      <c r="I21" s="115">
        <v>485</v>
      </c>
      <c r="J21" s="116">
        <v>3.0297351324337831</v>
      </c>
    </row>
    <row r="22" spans="1:10" s="110" customFormat="1" ht="12" customHeight="1" x14ac:dyDescent="0.2">
      <c r="A22" s="118" t="s">
        <v>113</v>
      </c>
      <c r="B22" s="119" t="s">
        <v>116</v>
      </c>
      <c r="C22" s="113">
        <v>82.482895210658981</v>
      </c>
      <c r="D22" s="115">
        <v>45811</v>
      </c>
      <c r="E22" s="114">
        <v>45918</v>
      </c>
      <c r="F22" s="114">
        <v>46346</v>
      </c>
      <c r="G22" s="114">
        <v>45781</v>
      </c>
      <c r="H22" s="140">
        <v>46018</v>
      </c>
      <c r="I22" s="115">
        <v>-207</v>
      </c>
      <c r="J22" s="116">
        <v>-0.44982398192011819</v>
      </c>
    </row>
    <row r="23" spans="1:10" s="110" customFormat="1" ht="12" customHeight="1" x14ac:dyDescent="0.2">
      <c r="A23" s="118"/>
      <c r="B23" s="119" t="s">
        <v>117</v>
      </c>
      <c r="C23" s="113">
        <v>17.4954987396471</v>
      </c>
      <c r="D23" s="115">
        <v>9717</v>
      </c>
      <c r="E23" s="114">
        <v>9647</v>
      </c>
      <c r="F23" s="114">
        <v>9869</v>
      </c>
      <c r="G23" s="114">
        <v>9734</v>
      </c>
      <c r="H23" s="140">
        <v>9513</v>
      </c>
      <c r="I23" s="115">
        <v>204</v>
      </c>
      <c r="J23" s="116">
        <v>2.1444339325134028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57037</v>
      </c>
      <c r="E64" s="236">
        <v>57257</v>
      </c>
      <c r="F64" s="236">
        <v>57832</v>
      </c>
      <c r="G64" s="236">
        <v>57084</v>
      </c>
      <c r="H64" s="140">
        <v>56978</v>
      </c>
      <c r="I64" s="115">
        <v>59</v>
      </c>
      <c r="J64" s="116">
        <v>0.10354873810944575</v>
      </c>
    </row>
    <row r="65" spans="1:12" s="110" customFormat="1" ht="12" customHeight="1" x14ac:dyDescent="0.2">
      <c r="A65" s="118" t="s">
        <v>105</v>
      </c>
      <c r="B65" s="119" t="s">
        <v>106</v>
      </c>
      <c r="C65" s="113">
        <v>49.783473885372651</v>
      </c>
      <c r="D65" s="235">
        <v>28395</v>
      </c>
      <c r="E65" s="236">
        <v>28515</v>
      </c>
      <c r="F65" s="236">
        <v>28930</v>
      </c>
      <c r="G65" s="236">
        <v>28555</v>
      </c>
      <c r="H65" s="140">
        <v>28472</v>
      </c>
      <c r="I65" s="115">
        <v>-77</v>
      </c>
      <c r="J65" s="116">
        <v>-0.27044113515032314</v>
      </c>
    </row>
    <row r="66" spans="1:12" s="110" customFormat="1" ht="12" customHeight="1" x14ac:dyDescent="0.2">
      <c r="A66" s="118"/>
      <c r="B66" s="119" t="s">
        <v>107</v>
      </c>
      <c r="C66" s="113">
        <v>50.216526114627349</v>
      </c>
      <c r="D66" s="235">
        <v>28642</v>
      </c>
      <c r="E66" s="236">
        <v>28742</v>
      </c>
      <c r="F66" s="236">
        <v>28902</v>
      </c>
      <c r="G66" s="236">
        <v>28529</v>
      </c>
      <c r="H66" s="140">
        <v>28506</v>
      </c>
      <c r="I66" s="115">
        <v>136</v>
      </c>
      <c r="J66" s="116">
        <v>0.47709254192099909</v>
      </c>
    </row>
    <row r="67" spans="1:12" s="110" customFormat="1" ht="12" customHeight="1" x14ac:dyDescent="0.2">
      <c r="A67" s="118" t="s">
        <v>105</v>
      </c>
      <c r="B67" s="121" t="s">
        <v>108</v>
      </c>
      <c r="C67" s="113">
        <v>13.88221680663429</v>
      </c>
      <c r="D67" s="235">
        <v>7918</v>
      </c>
      <c r="E67" s="236">
        <v>8200</v>
      </c>
      <c r="F67" s="236">
        <v>8473</v>
      </c>
      <c r="G67" s="236">
        <v>7871</v>
      </c>
      <c r="H67" s="140">
        <v>8093</v>
      </c>
      <c r="I67" s="115">
        <v>-175</v>
      </c>
      <c r="J67" s="116">
        <v>-2.1623625355245273</v>
      </c>
    </row>
    <row r="68" spans="1:12" s="110" customFormat="1" ht="12" customHeight="1" x14ac:dyDescent="0.2">
      <c r="A68" s="118"/>
      <c r="B68" s="121" t="s">
        <v>109</v>
      </c>
      <c r="C68" s="113">
        <v>63.965496081490961</v>
      </c>
      <c r="D68" s="235">
        <v>36484</v>
      </c>
      <c r="E68" s="236">
        <v>36469</v>
      </c>
      <c r="F68" s="236">
        <v>36810</v>
      </c>
      <c r="G68" s="236">
        <v>36785</v>
      </c>
      <c r="H68" s="140">
        <v>36662</v>
      </c>
      <c r="I68" s="115">
        <v>-178</v>
      </c>
      <c r="J68" s="116">
        <v>-0.48551633844307457</v>
      </c>
    </row>
    <row r="69" spans="1:12" s="110" customFormat="1" ht="12" customHeight="1" x14ac:dyDescent="0.2">
      <c r="A69" s="118"/>
      <c r="B69" s="121" t="s">
        <v>110</v>
      </c>
      <c r="C69" s="113">
        <v>20.518260076792259</v>
      </c>
      <c r="D69" s="235">
        <v>11703</v>
      </c>
      <c r="E69" s="236">
        <v>11679</v>
      </c>
      <c r="F69" s="236">
        <v>11649</v>
      </c>
      <c r="G69" s="236">
        <v>11544</v>
      </c>
      <c r="H69" s="140">
        <v>11373</v>
      </c>
      <c r="I69" s="115">
        <v>330</v>
      </c>
      <c r="J69" s="116">
        <v>2.9016090741229226</v>
      </c>
    </row>
    <row r="70" spans="1:12" s="110" customFormat="1" ht="12" customHeight="1" x14ac:dyDescent="0.2">
      <c r="A70" s="120"/>
      <c r="B70" s="121" t="s">
        <v>111</v>
      </c>
      <c r="C70" s="113">
        <v>1.6340270350824904</v>
      </c>
      <c r="D70" s="235">
        <v>932</v>
      </c>
      <c r="E70" s="236">
        <v>909</v>
      </c>
      <c r="F70" s="236">
        <v>900</v>
      </c>
      <c r="G70" s="236">
        <v>884</v>
      </c>
      <c r="H70" s="140">
        <v>850</v>
      </c>
      <c r="I70" s="115">
        <v>82</v>
      </c>
      <c r="J70" s="116">
        <v>9.6470588235294112</v>
      </c>
    </row>
    <row r="71" spans="1:12" s="110" customFormat="1" ht="12" customHeight="1" x14ac:dyDescent="0.2">
      <c r="A71" s="120"/>
      <c r="B71" s="121" t="s">
        <v>112</v>
      </c>
      <c r="C71" s="113">
        <v>0.43831197292985258</v>
      </c>
      <c r="D71" s="235">
        <v>250</v>
      </c>
      <c r="E71" s="236">
        <v>208</v>
      </c>
      <c r="F71" s="236">
        <v>209</v>
      </c>
      <c r="G71" s="236">
        <v>181</v>
      </c>
      <c r="H71" s="140">
        <v>177</v>
      </c>
      <c r="I71" s="115">
        <v>73</v>
      </c>
      <c r="J71" s="116">
        <v>41.242937853107343</v>
      </c>
    </row>
    <row r="72" spans="1:12" s="110" customFormat="1" ht="12" customHeight="1" x14ac:dyDescent="0.2">
      <c r="A72" s="118" t="s">
        <v>113</v>
      </c>
      <c r="B72" s="119" t="s">
        <v>181</v>
      </c>
      <c r="C72" s="113">
        <v>69.965110366954789</v>
      </c>
      <c r="D72" s="235">
        <v>39906</v>
      </c>
      <c r="E72" s="236">
        <v>40150</v>
      </c>
      <c r="F72" s="236">
        <v>40760</v>
      </c>
      <c r="G72" s="236">
        <v>40204</v>
      </c>
      <c r="H72" s="140">
        <v>40236</v>
      </c>
      <c r="I72" s="115">
        <v>-330</v>
      </c>
      <c r="J72" s="116">
        <v>-0.82016104980614379</v>
      </c>
    </row>
    <row r="73" spans="1:12" s="110" customFormat="1" ht="12" customHeight="1" x14ac:dyDescent="0.2">
      <c r="A73" s="118"/>
      <c r="B73" s="119" t="s">
        <v>182</v>
      </c>
      <c r="C73" s="113">
        <v>30.034889633045218</v>
      </c>
      <c r="D73" s="115">
        <v>17131</v>
      </c>
      <c r="E73" s="114">
        <v>17107</v>
      </c>
      <c r="F73" s="114">
        <v>17072</v>
      </c>
      <c r="G73" s="114">
        <v>16880</v>
      </c>
      <c r="H73" s="140">
        <v>16742</v>
      </c>
      <c r="I73" s="115">
        <v>389</v>
      </c>
      <c r="J73" s="116">
        <v>2.3234977899892484</v>
      </c>
    </row>
    <row r="74" spans="1:12" s="110" customFormat="1" ht="12" customHeight="1" x14ac:dyDescent="0.2">
      <c r="A74" s="118" t="s">
        <v>113</v>
      </c>
      <c r="B74" s="119" t="s">
        <v>116</v>
      </c>
      <c r="C74" s="113">
        <v>82.262391079474725</v>
      </c>
      <c r="D74" s="115">
        <v>46920</v>
      </c>
      <c r="E74" s="114">
        <v>47211</v>
      </c>
      <c r="F74" s="114">
        <v>47568</v>
      </c>
      <c r="G74" s="114">
        <v>46999</v>
      </c>
      <c r="H74" s="140">
        <v>47140</v>
      </c>
      <c r="I74" s="115">
        <v>-220</v>
      </c>
      <c r="J74" s="116">
        <v>-0.46669495120916421</v>
      </c>
    </row>
    <row r="75" spans="1:12" s="110" customFormat="1" ht="12" customHeight="1" x14ac:dyDescent="0.2">
      <c r="A75" s="142"/>
      <c r="B75" s="124" t="s">
        <v>117</v>
      </c>
      <c r="C75" s="125">
        <v>17.71131020214948</v>
      </c>
      <c r="D75" s="143">
        <v>10102</v>
      </c>
      <c r="E75" s="144">
        <v>10030</v>
      </c>
      <c r="F75" s="144">
        <v>10247</v>
      </c>
      <c r="G75" s="144">
        <v>10067</v>
      </c>
      <c r="H75" s="145">
        <v>9821</v>
      </c>
      <c r="I75" s="143">
        <v>281</v>
      </c>
      <c r="J75" s="146">
        <v>2.861215762142348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55540</v>
      </c>
      <c r="G11" s="114">
        <v>55578</v>
      </c>
      <c r="H11" s="114">
        <v>56229</v>
      </c>
      <c r="I11" s="114">
        <v>55530</v>
      </c>
      <c r="J11" s="140">
        <v>55547</v>
      </c>
      <c r="K11" s="114">
        <v>-7</v>
      </c>
      <c r="L11" s="116">
        <v>-1.2601940698867626E-2</v>
      </c>
    </row>
    <row r="12" spans="1:17" s="110" customFormat="1" ht="24.95" customHeight="1" x14ac:dyDescent="0.2">
      <c r="A12" s="604" t="s">
        <v>185</v>
      </c>
      <c r="B12" s="605"/>
      <c r="C12" s="605"/>
      <c r="D12" s="606"/>
      <c r="E12" s="113">
        <v>50.082823190493336</v>
      </c>
      <c r="F12" s="115">
        <v>27816</v>
      </c>
      <c r="G12" s="114">
        <v>27915</v>
      </c>
      <c r="H12" s="114">
        <v>28340</v>
      </c>
      <c r="I12" s="114">
        <v>27983</v>
      </c>
      <c r="J12" s="140">
        <v>27982</v>
      </c>
      <c r="K12" s="114">
        <v>-166</v>
      </c>
      <c r="L12" s="116">
        <v>-0.59323851047101706</v>
      </c>
    </row>
    <row r="13" spans="1:17" s="110" customFormat="1" ht="15" customHeight="1" x14ac:dyDescent="0.2">
      <c r="A13" s="120"/>
      <c r="B13" s="612" t="s">
        <v>107</v>
      </c>
      <c r="C13" s="612"/>
      <c r="E13" s="113">
        <v>49.917176809506664</v>
      </c>
      <c r="F13" s="115">
        <v>27724</v>
      </c>
      <c r="G13" s="114">
        <v>27663</v>
      </c>
      <c r="H13" s="114">
        <v>27889</v>
      </c>
      <c r="I13" s="114">
        <v>27547</v>
      </c>
      <c r="J13" s="140">
        <v>27565</v>
      </c>
      <c r="K13" s="114">
        <v>159</v>
      </c>
      <c r="L13" s="116">
        <v>0.57681842916742243</v>
      </c>
    </row>
    <row r="14" spans="1:17" s="110" customFormat="1" ht="24.95" customHeight="1" x14ac:dyDescent="0.2">
      <c r="A14" s="604" t="s">
        <v>186</v>
      </c>
      <c r="B14" s="605"/>
      <c r="C14" s="605"/>
      <c r="D14" s="606"/>
      <c r="E14" s="113">
        <v>13.064458048253512</v>
      </c>
      <c r="F14" s="115">
        <v>7256</v>
      </c>
      <c r="G14" s="114">
        <v>7479</v>
      </c>
      <c r="H14" s="114">
        <v>7742</v>
      </c>
      <c r="I14" s="114">
        <v>7188</v>
      </c>
      <c r="J14" s="140">
        <v>7425</v>
      </c>
      <c r="K14" s="114">
        <v>-169</v>
      </c>
      <c r="L14" s="116">
        <v>-2.2760942760942759</v>
      </c>
    </row>
    <row r="15" spans="1:17" s="110" customFormat="1" ht="15" customHeight="1" x14ac:dyDescent="0.2">
      <c r="A15" s="120"/>
      <c r="B15" s="119"/>
      <c r="C15" s="258" t="s">
        <v>106</v>
      </c>
      <c r="E15" s="113">
        <v>56.656560088202866</v>
      </c>
      <c r="F15" s="115">
        <v>4111</v>
      </c>
      <c r="G15" s="114">
        <v>4280</v>
      </c>
      <c r="H15" s="114">
        <v>4412</v>
      </c>
      <c r="I15" s="114">
        <v>4072</v>
      </c>
      <c r="J15" s="140">
        <v>4177</v>
      </c>
      <c r="K15" s="114">
        <v>-66</v>
      </c>
      <c r="L15" s="116">
        <v>-1.5800813981326312</v>
      </c>
    </row>
    <row r="16" spans="1:17" s="110" customFormat="1" ht="15" customHeight="1" x14ac:dyDescent="0.2">
      <c r="A16" s="120"/>
      <c r="B16" s="119"/>
      <c r="C16" s="258" t="s">
        <v>107</v>
      </c>
      <c r="E16" s="113">
        <v>43.343439911797134</v>
      </c>
      <c r="F16" s="115">
        <v>3145</v>
      </c>
      <c r="G16" s="114">
        <v>3199</v>
      </c>
      <c r="H16" s="114">
        <v>3330</v>
      </c>
      <c r="I16" s="114">
        <v>3116</v>
      </c>
      <c r="J16" s="140">
        <v>3248</v>
      </c>
      <c r="K16" s="114">
        <v>-103</v>
      </c>
      <c r="L16" s="116">
        <v>-3.1711822660098523</v>
      </c>
    </row>
    <row r="17" spans="1:12" s="110" customFormat="1" ht="15" customHeight="1" x14ac:dyDescent="0.2">
      <c r="A17" s="120"/>
      <c r="B17" s="121" t="s">
        <v>109</v>
      </c>
      <c r="C17" s="258"/>
      <c r="E17" s="113">
        <v>64.153763053655027</v>
      </c>
      <c r="F17" s="115">
        <v>35631</v>
      </c>
      <c r="G17" s="114">
        <v>35563</v>
      </c>
      <c r="H17" s="114">
        <v>35978</v>
      </c>
      <c r="I17" s="114">
        <v>35969</v>
      </c>
      <c r="J17" s="140">
        <v>35933</v>
      </c>
      <c r="K17" s="114">
        <v>-302</v>
      </c>
      <c r="L17" s="116">
        <v>-0.84045306542732312</v>
      </c>
    </row>
    <row r="18" spans="1:12" s="110" customFormat="1" ht="15" customHeight="1" x14ac:dyDescent="0.2">
      <c r="A18" s="120"/>
      <c r="B18" s="119"/>
      <c r="C18" s="258" t="s">
        <v>106</v>
      </c>
      <c r="E18" s="113">
        <v>49.386769947517614</v>
      </c>
      <c r="F18" s="115">
        <v>17597</v>
      </c>
      <c r="G18" s="114">
        <v>17563</v>
      </c>
      <c r="H18" s="114">
        <v>17840</v>
      </c>
      <c r="I18" s="114">
        <v>17898</v>
      </c>
      <c r="J18" s="140">
        <v>17869</v>
      </c>
      <c r="K18" s="114">
        <v>-272</v>
      </c>
      <c r="L18" s="116">
        <v>-1.5221892663271588</v>
      </c>
    </row>
    <row r="19" spans="1:12" s="110" customFormat="1" ht="15" customHeight="1" x14ac:dyDescent="0.2">
      <c r="A19" s="120"/>
      <c r="B19" s="119"/>
      <c r="C19" s="258" t="s">
        <v>107</v>
      </c>
      <c r="E19" s="113">
        <v>50.613230052482386</v>
      </c>
      <c r="F19" s="115">
        <v>18034</v>
      </c>
      <c r="G19" s="114">
        <v>18000</v>
      </c>
      <c r="H19" s="114">
        <v>18138</v>
      </c>
      <c r="I19" s="114">
        <v>18071</v>
      </c>
      <c r="J19" s="140">
        <v>18064</v>
      </c>
      <c r="K19" s="114">
        <v>-30</v>
      </c>
      <c r="L19" s="116">
        <v>-0.16607617360496013</v>
      </c>
    </row>
    <row r="20" spans="1:12" s="110" customFormat="1" ht="15" customHeight="1" x14ac:dyDescent="0.2">
      <c r="A20" s="120"/>
      <c r="B20" s="121" t="s">
        <v>110</v>
      </c>
      <c r="C20" s="258"/>
      <c r="E20" s="113">
        <v>21.09290601368383</v>
      </c>
      <c r="F20" s="115">
        <v>11715</v>
      </c>
      <c r="G20" s="114">
        <v>11626</v>
      </c>
      <c r="H20" s="114">
        <v>11614</v>
      </c>
      <c r="I20" s="114">
        <v>11498</v>
      </c>
      <c r="J20" s="140">
        <v>11335</v>
      </c>
      <c r="K20" s="114">
        <v>380</v>
      </c>
      <c r="L20" s="116">
        <v>3.3524481693868551</v>
      </c>
    </row>
    <row r="21" spans="1:12" s="110" customFormat="1" ht="15" customHeight="1" x14ac:dyDescent="0.2">
      <c r="A21" s="120"/>
      <c r="B21" s="119"/>
      <c r="C21" s="258" t="s">
        <v>106</v>
      </c>
      <c r="E21" s="113">
        <v>47.656850192061462</v>
      </c>
      <c r="F21" s="115">
        <v>5583</v>
      </c>
      <c r="G21" s="114">
        <v>5567</v>
      </c>
      <c r="H21" s="114">
        <v>5598</v>
      </c>
      <c r="I21" s="114">
        <v>5514</v>
      </c>
      <c r="J21" s="140">
        <v>5459</v>
      </c>
      <c r="K21" s="114">
        <v>124</v>
      </c>
      <c r="L21" s="116">
        <v>2.2714782927276058</v>
      </c>
    </row>
    <row r="22" spans="1:12" s="110" customFormat="1" ht="15" customHeight="1" x14ac:dyDescent="0.2">
      <c r="A22" s="120"/>
      <c r="B22" s="119"/>
      <c r="C22" s="258" t="s">
        <v>107</v>
      </c>
      <c r="E22" s="113">
        <v>52.343149807938538</v>
      </c>
      <c r="F22" s="115">
        <v>6132</v>
      </c>
      <c r="G22" s="114">
        <v>6059</v>
      </c>
      <c r="H22" s="114">
        <v>6016</v>
      </c>
      <c r="I22" s="114">
        <v>5984</v>
      </c>
      <c r="J22" s="140">
        <v>5876</v>
      </c>
      <c r="K22" s="114">
        <v>256</v>
      </c>
      <c r="L22" s="116">
        <v>4.3567052416609942</v>
      </c>
    </row>
    <row r="23" spans="1:12" s="110" customFormat="1" ht="15" customHeight="1" x14ac:dyDescent="0.2">
      <c r="A23" s="120"/>
      <c r="B23" s="121" t="s">
        <v>111</v>
      </c>
      <c r="C23" s="258"/>
      <c r="E23" s="113">
        <v>1.6888728844076342</v>
      </c>
      <c r="F23" s="115">
        <v>938</v>
      </c>
      <c r="G23" s="114">
        <v>910</v>
      </c>
      <c r="H23" s="114">
        <v>895</v>
      </c>
      <c r="I23" s="114">
        <v>875</v>
      </c>
      <c r="J23" s="140">
        <v>854</v>
      </c>
      <c r="K23" s="114">
        <v>84</v>
      </c>
      <c r="L23" s="116">
        <v>9.8360655737704921</v>
      </c>
    </row>
    <row r="24" spans="1:12" s="110" customFormat="1" ht="15" customHeight="1" x14ac:dyDescent="0.2">
      <c r="A24" s="120"/>
      <c r="B24" s="119"/>
      <c r="C24" s="258" t="s">
        <v>106</v>
      </c>
      <c r="E24" s="113">
        <v>55.970149253731343</v>
      </c>
      <c r="F24" s="115">
        <v>525</v>
      </c>
      <c r="G24" s="114">
        <v>505</v>
      </c>
      <c r="H24" s="114">
        <v>490</v>
      </c>
      <c r="I24" s="114">
        <v>499</v>
      </c>
      <c r="J24" s="140">
        <v>477</v>
      </c>
      <c r="K24" s="114">
        <v>48</v>
      </c>
      <c r="L24" s="116">
        <v>10.062893081761006</v>
      </c>
    </row>
    <row r="25" spans="1:12" s="110" customFormat="1" ht="15" customHeight="1" x14ac:dyDescent="0.2">
      <c r="A25" s="120"/>
      <c r="B25" s="119"/>
      <c r="C25" s="258" t="s">
        <v>107</v>
      </c>
      <c r="E25" s="113">
        <v>44.029850746268657</v>
      </c>
      <c r="F25" s="115">
        <v>413</v>
      </c>
      <c r="G25" s="114">
        <v>405</v>
      </c>
      <c r="H25" s="114">
        <v>405</v>
      </c>
      <c r="I25" s="114">
        <v>376</v>
      </c>
      <c r="J25" s="140">
        <v>377</v>
      </c>
      <c r="K25" s="114">
        <v>36</v>
      </c>
      <c r="L25" s="116">
        <v>9.5490716180371358</v>
      </c>
    </row>
    <row r="26" spans="1:12" s="110" customFormat="1" ht="15" customHeight="1" x14ac:dyDescent="0.2">
      <c r="A26" s="120"/>
      <c r="C26" s="121" t="s">
        <v>187</v>
      </c>
      <c r="D26" s="110" t="s">
        <v>188</v>
      </c>
      <c r="E26" s="113">
        <v>0.45912855599567881</v>
      </c>
      <c r="F26" s="115">
        <v>255</v>
      </c>
      <c r="G26" s="114">
        <v>208</v>
      </c>
      <c r="H26" s="114">
        <v>212</v>
      </c>
      <c r="I26" s="114">
        <v>179</v>
      </c>
      <c r="J26" s="140">
        <v>185</v>
      </c>
      <c r="K26" s="114">
        <v>70</v>
      </c>
      <c r="L26" s="116">
        <v>37.837837837837839</v>
      </c>
    </row>
    <row r="27" spans="1:12" s="110" customFormat="1" ht="15" customHeight="1" x14ac:dyDescent="0.2">
      <c r="A27" s="120"/>
      <c r="B27" s="119"/>
      <c r="D27" s="259" t="s">
        <v>106</v>
      </c>
      <c r="E27" s="113">
        <v>50.980392156862742</v>
      </c>
      <c r="F27" s="115">
        <v>130</v>
      </c>
      <c r="G27" s="114">
        <v>102</v>
      </c>
      <c r="H27" s="114">
        <v>93</v>
      </c>
      <c r="I27" s="114">
        <v>90</v>
      </c>
      <c r="J27" s="140">
        <v>87</v>
      </c>
      <c r="K27" s="114">
        <v>43</v>
      </c>
      <c r="L27" s="116">
        <v>49.425287356321839</v>
      </c>
    </row>
    <row r="28" spans="1:12" s="110" customFormat="1" ht="15" customHeight="1" x14ac:dyDescent="0.2">
      <c r="A28" s="120"/>
      <c r="B28" s="119"/>
      <c r="D28" s="259" t="s">
        <v>107</v>
      </c>
      <c r="E28" s="113">
        <v>49.019607843137258</v>
      </c>
      <c r="F28" s="115">
        <v>125</v>
      </c>
      <c r="G28" s="114">
        <v>106</v>
      </c>
      <c r="H28" s="114">
        <v>119</v>
      </c>
      <c r="I28" s="114">
        <v>89</v>
      </c>
      <c r="J28" s="140">
        <v>98</v>
      </c>
      <c r="K28" s="114">
        <v>27</v>
      </c>
      <c r="L28" s="116">
        <v>27.551020408163264</v>
      </c>
    </row>
    <row r="29" spans="1:12" s="110" customFormat="1" ht="24.95" customHeight="1" x14ac:dyDescent="0.2">
      <c r="A29" s="604" t="s">
        <v>189</v>
      </c>
      <c r="B29" s="605"/>
      <c r="C29" s="605"/>
      <c r="D29" s="606"/>
      <c r="E29" s="113">
        <v>82.482895210658981</v>
      </c>
      <c r="F29" s="115">
        <v>45811</v>
      </c>
      <c r="G29" s="114">
        <v>45918</v>
      </c>
      <c r="H29" s="114">
        <v>46346</v>
      </c>
      <c r="I29" s="114">
        <v>45781</v>
      </c>
      <c r="J29" s="140">
        <v>46018</v>
      </c>
      <c r="K29" s="114">
        <v>-207</v>
      </c>
      <c r="L29" s="116">
        <v>-0.44982398192011819</v>
      </c>
    </row>
    <row r="30" spans="1:12" s="110" customFormat="1" ht="15" customHeight="1" x14ac:dyDescent="0.2">
      <c r="A30" s="120"/>
      <c r="B30" s="119"/>
      <c r="C30" s="258" t="s">
        <v>106</v>
      </c>
      <c r="E30" s="113">
        <v>48.060509484621598</v>
      </c>
      <c r="F30" s="115">
        <v>22017</v>
      </c>
      <c r="G30" s="114">
        <v>22170</v>
      </c>
      <c r="H30" s="114">
        <v>22429</v>
      </c>
      <c r="I30" s="114">
        <v>22142</v>
      </c>
      <c r="J30" s="140">
        <v>22259</v>
      </c>
      <c r="K30" s="114">
        <v>-242</v>
      </c>
      <c r="L30" s="116">
        <v>-1.0872006828698504</v>
      </c>
    </row>
    <row r="31" spans="1:12" s="110" customFormat="1" ht="15" customHeight="1" x14ac:dyDescent="0.2">
      <c r="A31" s="120"/>
      <c r="B31" s="119"/>
      <c r="C31" s="258" t="s">
        <v>107</v>
      </c>
      <c r="E31" s="113">
        <v>51.939490515378402</v>
      </c>
      <c r="F31" s="115">
        <v>23794</v>
      </c>
      <c r="G31" s="114">
        <v>23748</v>
      </c>
      <c r="H31" s="114">
        <v>23917</v>
      </c>
      <c r="I31" s="114">
        <v>23639</v>
      </c>
      <c r="J31" s="140">
        <v>23759</v>
      </c>
      <c r="K31" s="114">
        <v>35</v>
      </c>
      <c r="L31" s="116">
        <v>0.14731259733153751</v>
      </c>
    </row>
    <row r="32" spans="1:12" s="110" customFormat="1" ht="15" customHeight="1" x14ac:dyDescent="0.2">
      <c r="A32" s="120"/>
      <c r="B32" s="119" t="s">
        <v>117</v>
      </c>
      <c r="C32" s="258"/>
      <c r="E32" s="113">
        <v>17.4954987396471</v>
      </c>
      <c r="F32" s="115">
        <v>9717</v>
      </c>
      <c r="G32" s="114">
        <v>9647</v>
      </c>
      <c r="H32" s="114">
        <v>9869</v>
      </c>
      <c r="I32" s="114">
        <v>9734</v>
      </c>
      <c r="J32" s="140">
        <v>9513</v>
      </c>
      <c r="K32" s="114">
        <v>204</v>
      </c>
      <c r="L32" s="116">
        <v>2.1444339325134028</v>
      </c>
    </row>
    <row r="33" spans="1:12" s="110" customFormat="1" ht="15" customHeight="1" x14ac:dyDescent="0.2">
      <c r="A33" s="120"/>
      <c r="B33" s="119"/>
      <c r="C33" s="258" t="s">
        <v>106</v>
      </c>
      <c r="E33" s="113">
        <v>59.576000823299374</v>
      </c>
      <c r="F33" s="115">
        <v>5789</v>
      </c>
      <c r="G33" s="114">
        <v>5734</v>
      </c>
      <c r="H33" s="114">
        <v>5900</v>
      </c>
      <c r="I33" s="114">
        <v>5830</v>
      </c>
      <c r="J33" s="140">
        <v>5711</v>
      </c>
      <c r="K33" s="114">
        <v>78</v>
      </c>
      <c r="L33" s="116">
        <v>1.3657853265627735</v>
      </c>
    </row>
    <row r="34" spans="1:12" s="110" customFormat="1" ht="15" customHeight="1" x14ac:dyDescent="0.2">
      <c r="A34" s="120"/>
      <c r="B34" s="119"/>
      <c r="C34" s="258" t="s">
        <v>107</v>
      </c>
      <c r="E34" s="113">
        <v>40.423999176700626</v>
      </c>
      <c r="F34" s="115">
        <v>3928</v>
      </c>
      <c r="G34" s="114">
        <v>3913</v>
      </c>
      <c r="H34" s="114">
        <v>3969</v>
      </c>
      <c r="I34" s="114">
        <v>3904</v>
      </c>
      <c r="J34" s="140">
        <v>3802</v>
      </c>
      <c r="K34" s="114">
        <v>126</v>
      </c>
      <c r="L34" s="116">
        <v>3.3140452393477116</v>
      </c>
    </row>
    <row r="35" spans="1:12" s="110" customFormat="1" ht="24.95" customHeight="1" x14ac:dyDescent="0.2">
      <c r="A35" s="604" t="s">
        <v>190</v>
      </c>
      <c r="B35" s="605"/>
      <c r="C35" s="605"/>
      <c r="D35" s="606"/>
      <c r="E35" s="113">
        <v>70.304285199855954</v>
      </c>
      <c r="F35" s="115">
        <v>39047</v>
      </c>
      <c r="G35" s="114">
        <v>39218</v>
      </c>
      <c r="H35" s="114">
        <v>39885</v>
      </c>
      <c r="I35" s="114">
        <v>39394</v>
      </c>
      <c r="J35" s="140">
        <v>39539</v>
      </c>
      <c r="K35" s="114">
        <v>-492</v>
      </c>
      <c r="L35" s="116">
        <v>-1.2443410303750728</v>
      </c>
    </row>
    <row r="36" spans="1:12" s="110" customFormat="1" ht="15" customHeight="1" x14ac:dyDescent="0.2">
      <c r="A36" s="120"/>
      <c r="B36" s="119"/>
      <c r="C36" s="258" t="s">
        <v>106</v>
      </c>
      <c r="E36" s="113">
        <v>65.19835070555996</v>
      </c>
      <c r="F36" s="115">
        <v>25458</v>
      </c>
      <c r="G36" s="114">
        <v>25602</v>
      </c>
      <c r="H36" s="114">
        <v>26020</v>
      </c>
      <c r="I36" s="114">
        <v>25713</v>
      </c>
      <c r="J36" s="140">
        <v>25754</v>
      </c>
      <c r="K36" s="114">
        <v>-296</v>
      </c>
      <c r="L36" s="116">
        <v>-1.1493360254717713</v>
      </c>
    </row>
    <row r="37" spans="1:12" s="110" customFormat="1" ht="15" customHeight="1" x14ac:dyDescent="0.2">
      <c r="A37" s="120"/>
      <c r="B37" s="119"/>
      <c r="C37" s="258" t="s">
        <v>107</v>
      </c>
      <c r="E37" s="113">
        <v>34.801649294440033</v>
      </c>
      <c r="F37" s="115">
        <v>13589</v>
      </c>
      <c r="G37" s="114">
        <v>13616</v>
      </c>
      <c r="H37" s="114">
        <v>13865</v>
      </c>
      <c r="I37" s="114">
        <v>13681</v>
      </c>
      <c r="J37" s="140">
        <v>13785</v>
      </c>
      <c r="K37" s="114">
        <v>-196</v>
      </c>
      <c r="L37" s="116">
        <v>-1.42183532825535</v>
      </c>
    </row>
    <row r="38" spans="1:12" s="110" customFormat="1" ht="15" customHeight="1" x14ac:dyDescent="0.2">
      <c r="A38" s="120"/>
      <c r="B38" s="119" t="s">
        <v>182</v>
      </c>
      <c r="C38" s="258"/>
      <c r="E38" s="113">
        <v>29.695714800144039</v>
      </c>
      <c r="F38" s="115">
        <v>16493</v>
      </c>
      <c r="G38" s="114">
        <v>16360</v>
      </c>
      <c r="H38" s="114">
        <v>16344</v>
      </c>
      <c r="I38" s="114">
        <v>16136</v>
      </c>
      <c r="J38" s="140">
        <v>16008</v>
      </c>
      <c r="K38" s="114">
        <v>485</v>
      </c>
      <c r="L38" s="116">
        <v>3.0297351324337831</v>
      </c>
    </row>
    <row r="39" spans="1:12" s="110" customFormat="1" ht="15" customHeight="1" x14ac:dyDescent="0.2">
      <c r="A39" s="120"/>
      <c r="B39" s="119"/>
      <c r="C39" s="258" t="s">
        <v>106</v>
      </c>
      <c r="E39" s="113">
        <v>14.296974474019281</v>
      </c>
      <c r="F39" s="115">
        <v>2358</v>
      </c>
      <c r="G39" s="114">
        <v>2313</v>
      </c>
      <c r="H39" s="114">
        <v>2320</v>
      </c>
      <c r="I39" s="114">
        <v>2270</v>
      </c>
      <c r="J39" s="140">
        <v>2228</v>
      </c>
      <c r="K39" s="114">
        <v>130</v>
      </c>
      <c r="L39" s="116">
        <v>5.8348294434470374</v>
      </c>
    </row>
    <row r="40" spans="1:12" s="110" customFormat="1" ht="15" customHeight="1" x14ac:dyDescent="0.2">
      <c r="A40" s="120"/>
      <c r="B40" s="119"/>
      <c r="C40" s="258" t="s">
        <v>107</v>
      </c>
      <c r="E40" s="113">
        <v>85.703025525980721</v>
      </c>
      <c r="F40" s="115">
        <v>14135</v>
      </c>
      <c r="G40" s="114">
        <v>14047</v>
      </c>
      <c r="H40" s="114">
        <v>14024</v>
      </c>
      <c r="I40" s="114">
        <v>13866</v>
      </c>
      <c r="J40" s="140">
        <v>13780</v>
      </c>
      <c r="K40" s="114">
        <v>355</v>
      </c>
      <c r="L40" s="116">
        <v>2.5761973875181421</v>
      </c>
    </row>
    <row r="41" spans="1:12" s="110" customFormat="1" ht="24.75" customHeight="1" x14ac:dyDescent="0.2">
      <c r="A41" s="604" t="s">
        <v>518</v>
      </c>
      <c r="B41" s="605"/>
      <c r="C41" s="605"/>
      <c r="D41" s="606"/>
      <c r="E41" s="113">
        <v>6.1127115592365859</v>
      </c>
      <c r="F41" s="115">
        <v>3395</v>
      </c>
      <c r="G41" s="114">
        <v>3703</v>
      </c>
      <c r="H41" s="114">
        <v>3772</v>
      </c>
      <c r="I41" s="114">
        <v>3371</v>
      </c>
      <c r="J41" s="140">
        <v>3484</v>
      </c>
      <c r="K41" s="114">
        <v>-89</v>
      </c>
      <c r="L41" s="116">
        <v>-2.5545350172215846</v>
      </c>
    </row>
    <row r="42" spans="1:12" s="110" customFormat="1" ht="15" customHeight="1" x14ac:dyDescent="0.2">
      <c r="A42" s="120"/>
      <c r="B42" s="119"/>
      <c r="C42" s="258" t="s">
        <v>106</v>
      </c>
      <c r="E42" s="113">
        <v>56.789396170839467</v>
      </c>
      <c r="F42" s="115">
        <v>1928</v>
      </c>
      <c r="G42" s="114">
        <v>2185</v>
      </c>
      <c r="H42" s="114">
        <v>2216</v>
      </c>
      <c r="I42" s="114">
        <v>1926</v>
      </c>
      <c r="J42" s="140">
        <v>1972</v>
      </c>
      <c r="K42" s="114">
        <v>-44</v>
      </c>
      <c r="L42" s="116">
        <v>-2.2312373225152129</v>
      </c>
    </row>
    <row r="43" spans="1:12" s="110" customFormat="1" ht="15" customHeight="1" x14ac:dyDescent="0.2">
      <c r="A43" s="123"/>
      <c r="B43" s="124"/>
      <c r="C43" s="260" t="s">
        <v>107</v>
      </c>
      <c r="D43" s="261"/>
      <c r="E43" s="125">
        <v>43.210603829160533</v>
      </c>
      <c r="F43" s="143">
        <v>1467</v>
      </c>
      <c r="G43" s="144">
        <v>1518</v>
      </c>
      <c r="H43" s="144">
        <v>1556</v>
      </c>
      <c r="I43" s="144">
        <v>1445</v>
      </c>
      <c r="J43" s="145">
        <v>1512</v>
      </c>
      <c r="K43" s="144">
        <v>-45</v>
      </c>
      <c r="L43" s="146">
        <v>-2.9761904761904763</v>
      </c>
    </row>
    <row r="44" spans="1:12" s="110" customFormat="1" ht="45.75" customHeight="1" x14ac:dyDescent="0.2">
      <c r="A44" s="604" t="s">
        <v>191</v>
      </c>
      <c r="B44" s="605"/>
      <c r="C44" s="605"/>
      <c r="D44" s="606"/>
      <c r="E44" s="113">
        <v>1.2495498739647102</v>
      </c>
      <c r="F44" s="115">
        <v>694</v>
      </c>
      <c r="G44" s="114">
        <v>697</v>
      </c>
      <c r="H44" s="114">
        <v>703</v>
      </c>
      <c r="I44" s="114">
        <v>704</v>
      </c>
      <c r="J44" s="140">
        <v>708</v>
      </c>
      <c r="K44" s="114">
        <v>-14</v>
      </c>
      <c r="L44" s="116">
        <v>-1.9774011299435028</v>
      </c>
    </row>
    <row r="45" spans="1:12" s="110" customFormat="1" ht="15" customHeight="1" x14ac:dyDescent="0.2">
      <c r="A45" s="120"/>
      <c r="B45" s="119"/>
      <c r="C45" s="258" t="s">
        <v>106</v>
      </c>
      <c r="E45" s="113">
        <v>61.527377521613836</v>
      </c>
      <c r="F45" s="115">
        <v>427</v>
      </c>
      <c r="G45" s="114">
        <v>429</v>
      </c>
      <c r="H45" s="114">
        <v>431</v>
      </c>
      <c r="I45" s="114">
        <v>430</v>
      </c>
      <c r="J45" s="140">
        <v>432</v>
      </c>
      <c r="K45" s="114">
        <v>-5</v>
      </c>
      <c r="L45" s="116">
        <v>-1.1574074074074074</v>
      </c>
    </row>
    <row r="46" spans="1:12" s="110" customFormat="1" ht="15" customHeight="1" x14ac:dyDescent="0.2">
      <c r="A46" s="123"/>
      <c r="B46" s="124"/>
      <c r="C46" s="260" t="s">
        <v>107</v>
      </c>
      <c r="D46" s="261"/>
      <c r="E46" s="125">
        <v>38.472622478386164</v>
      </c>
      <c r="F46" s="143">
        <v>267</v>
      </c>
      <c r="G46" s="144">
        <v>268</v>
      </c>
      <c r="H46" s="144">
        <v>272</v>
      </c>
      <c r="I46" s="144">
        <v>274</v>
      </c>
      <c r="J46" s="145">
        <v>276</v>
      </c>
      <c r="K46" s="144">
        <v>-9</v>
      </c>
      <c r="L46" s="146">
        <v>-3.2608695652173911</v>
      </c>
    </row>
    <row r="47" spans="1:12" s="110" customFormat="1" ht="39" customHeight="1" x14ac:dyDescent="0.2">
      <c r="A47" s="604" t="s">
        <v>519</v>
      </c>
      <c r="B47" s="607"/>
      <c r="C47" s="607"/>
      <c r="D47" s="608"/>
      <c r="E47" s="113">
        <v>8.8224702916816708E-2</v>
      </c>
      <c r="F47" s="115">
        <v>49</v>
      </c>
      <c r="G47" s="114">
        <v>50</v>
      </c>
      <c r="H47" s="114">
        <v>47</v>
      </c>
      <c r="I47" s="114">
        <v>54</v>
      </c>
      <c r="J47" s="140">
        <v>60</v>
      </c>
      <c r="K47" s="114">
        <v>-11</v>
      </c>
      <c r="L47" s="116">
        <v>-18.333333333333332</v>
      </c>
    </row>
    <row r="48" spans="1:12" s="110" customFormat="1" ht="15" customHeight="1" x14ac:dyDescent="0.2">
      <c r="A48" s="120"/>
      <c r="B48" s="119"/>
      <c r="C48" s="258" t="s">
        <v>106</v>
      </c>
      <c r="E48" s="113">
        <v>26.530612244897959</v>
      </c>
      <c r="F48" s="115">
        <v>13</v>
      </c>
      <c r="G48" s="114">
        <v>13</v>
      </c>
      <c r="H48" s="114">
        <v>12</v>
      </c>
      <c r="I48" s="114">
        <v>12</v>
      </c>
      <c r="J48" s="140">
        <v>13</v>
      </c>
      <c r="K48" s="114">
        <v>0</v>
      </c>
      <c r="L48" s="116">
        <v>0</v>
      </c>
    </row>
    <row r="49" spans="1:12" s="110" customFormat="1" ht="15" customHeight="1" x14ac:dyDescent="0.2">
      <c r="A49" s="123"/>
      <c r="B49" s="124"/>
      <c r="C49" s="260" t="s">
        <v>107</v>
      </c>
      <c r="D49" s="261"/>
      <c r="E49" s="125">
        <v>73.469387755102048</v>
      </c>
      <c r="F49" s="143">
        <v>36</v>
      </c>
      <c r="G49" s="144">
        <v>37</v>
      </c>
      <c r="H49" s="144">
        <v>35</v>
      </c>
      <c r="I49" s="144">
        <v>42</v>
      </c>
      <c r="J49" s="145">
        <v>47</v>
      </c>
      <c r="K49" s="144">
        <v>-11</v>
      </c>
      <c r="L49" s="146">
        <v>-23.404255319148938</v>
      </c>
    </row>
    <row r="50" spans="1:12" s="110" customFormat="1" ht="24.95" customHeight="1" x14ac:dyDescent="0.2">
      <c r="A50" s="609" t="s">
        <v>192</v>
      </c>
      <c r="B50" s="610"/>
      <c r="C50" s="610"/>
      <c r="D50" s="611"/>
      <c r="E50" s="262">
        <v>16.876125315088224</v>
      </c>
      <c r="F50" s="263">
        <v>9373</v>
      </c>
      <c r="G50" s="264">
        <v>9735</v>
      </c>
      <c r="H50" s="264">
        <v>9912</v>
      </c>
      <c r="I50" s="264">
        <v>9321</v>
      </c>
      <c r="J50" s="265">
        <v>9581</v>
      </c>
      <c r="K50" s="263">
        <v>-208</v>
      </c>
      <c r="L50" s="266">
        <v>-2.1709633649932156</v>
      </c>
    </row>
    <row r="51" spans="1:12" s="110" customFormat="1" ht="15" customHeight="1" x14ac:dyDescent="0.2">
      <c r="A51" s="120"/>
      <c r="B51" s="119"/>
      <c r="C51" s="258" t="s">
        <v>106</v>
      </c>
      <c r="E51" s="113">
        <v>54.753013976314946</v>
      </c>
      <c r="F51" s="115">
        <v>5132</v>
      </c>
      <c r="G51" s="114">
        <v>5356</v>
      </c>
      <c r="H51" s="114">
        <v>5464</v>
      </c>
      <c r="I51" s="114">
        <v>5144</v>
      </c>
      <c r="J51" s="140">
        <v>5255</v>
      </c>
      <c r="K51" s="114">
        <v>-123</v>
      </c>
      <c r="L51" s="116">
        <v>-2.3406279733587061</v>
      </c>
    </row>
    <row r="52" spans="1:12" s="110" customFormat="1" ht="15" customHeight="1" x14ac:dyDescent="0.2">
      <c r="A52" s="120"/>
      <c r="B52" s="119"/>
      <c r="C52" s="258" t="s">
        <v>107</v>
      </c>
      <c r="E52" s="113">
        <v>45.246986023685054</v>
      </c>
      <c r="F52" s="115">
        <v>4241</v>
      </c>
      <c r="G52" s="114">
        <v>4379</v>
      </c>
      <c r="H52" s="114">
        <v>4448</v>
      </c>
      <c r="I52" s="114">
        <v>4177</v>
      </c>
      <c r="J52" s="140">
        <v>4326</v>
      </c>
      <c r="K52" s="114">
        <v>-85</v>
      </c>
      <c r="L52" s="116">
        <v>-1.9648636153490522</v>
      </c>
    </row>
    <row r="53" spans="1:12" s="110" customFormat="1" ht="15" customHeight="1" x14ac:dyDescent="0.2">
      <c r="A53" s="120"/>
      <c r="B53" s="119"/>
      <c r="C53" s="258" t="s">
        <v>187</v>
      </c>
      <c r="D53" s="110" t="s">
        <v>193</v>
      </c>
      <c r="E53" s="113">
        <v>27.141790248586364</v>
      </c>
      <c r="F53" s="115">
        <v>2544</v>
      </c>
      <c r="G53" s="114">
        <v>2939</v>
      </c>
      <c r="H53" s="114">
        <v>3008</v>
      </c>
      <c r="I53" s="114">
        <v>2336</v>
      </c>
      <c r="J53" s="140">
        <v>2539</v>
      </c>
      <c r="K53" s="114">
        <v>5</v>
      </c>
      <c r="L53" s="116">
        <v>0.19692792437967704</v>
      </c>
    </row>
    <row r="54" spans="1:12" s="110" customFormat="1" ht="15" customHeight="1" x14ac:dyDescent="0.2">
      <c r="A54" s="120"/>
      <c r="B54" s="119"/>
      <c r="D54" s="267" t="s">
        <v>194</v>
      </c>
      <c r="E54" s="113">
        <v>58.647798742138363</v>
      </c>
      <c r="F54" s="115">
        <v>1492</v>
      </c>
      <c r="G54" s="114">
        <v>1722</v>
      </c>
      <c r="H54" s="114">
        <v>1784</v>
      </c>
      <c r="I54" s="114">
        <v>1390</v>
      </c>
      <c r="J54" s="140">
        <v>1488</v>
      </c>
      <c r="K54" s="114">
        <v>4</v>
      </c>
      <c r="L54" s="116">
        <v>0.26881720430107525</v>
      </c>
    </row>
    <row r="55" spans="1:12" s="110" customFormat="1" ht="15" customHeight="1" x14ac:dyDescent="0.2">
      <c r="A55" s="120"/>
      <c r="B55" s="119"/>
      <c r="D55" s="267" t="s">
        <v>195</v>
      </c>
      <c r="E55" s="113">
        <v>41.352201257861637</v>
      </c>
      <c r="F55" s="115">
        <v>1052</v>
      </c>
      <c r="G55" s="114">
        <v>1217</v>
      </c>
      <c r="H55" s="114">
        <v>1224</v>
      </c>
      <c r="I55" s="114">
        <v>946</v>
      </c>
      <c r="J55" s="140">
        <v>1051</v>
      </c>
      <c r="K55" s="114">
        <v>1</v>
      </c>
      <c r="L55" s="116">
        <v>9.5147478591817311E-2</v>
      </c>
    </row>
    <row r="56" spans="1:12" s="110" customFormat="1" ht="15" customHeight="1" x14ac:dyDescent="0.2">
      <c r="A56" s="120"/>
      <c r="B56" s="119" t="s">
        <v>196</v>
      </c>
      <c r="C56" s="258"/>
      <c r="E56" s="113">
        <v>67.254231184731722</v>
      </c>
      <c r="F56" s="115">
        <v>37353</v>
      </c>
      <c r="G56" s="114">
        <v>37146</v>
      </c>
      <c r="H56" s="114">
        <v>37525</v>
      </c>
      <c r="I56" s="114">
        <v>37478</v>
      </c>
      <c r="J56" s="140">
        <v>37392</v>
      </c>
      <c r="K56" s="114">
        <v>-39</v>
      </c>
      <c r="L56" s="116">
        <v>-0.10430038510911425</v>
      </c>
    </row>
    <row r="57" spans="1:12" s="110" customFormat="1" ht="15" customHeight="1" x14ac:dyDescent="0.2">
      <c r="A57" s="120"/>
      <c r="B57" s="119"/>
      <c r="C57" s="258" t="s">
        <v>106</v>
      </c>
      <c r="E57" s="113">
        <v>48.231735068133752</v>
      </c>
      <c r="F57" s="115">
        <v>18016</v>
      </c>
      <c r="G57" s="114">
        <v>17977</v>
      </c>
      <c r="H57" s="114">
        <v>18215</v>
      </c>
      <c r="I57" s="114">
        <v>18242</v>
      </c>
      <c r="J57" s="140">
        <v>18192</v>
      </c>
      <c r="K57" s="114">
        <v>-176</v>
      </c>
      <c r="L57" s="116">
        <v>-0.96745822339489884</v>
      </c>
    </row>
    <row r="58" spans="1:12" s="110" customFormat="1" ht="15" customHeight="1" x14ac:dyDescent="0.2">
      <c r="A58" s="120"/>
      <c r="B58" s="119"/>
      <c r="C58" s="258" t="s">
        <v>107</v>
      </c>
      <c r="E58" s="113">
        <v>51.768264931866248</v>
      </c>
      <c r="F58" s="115">
        <v>19337</v>
      </c>
      <c r="G58" s="114">
        <v>19169</v>
      </c>
      <c r="H58" s="114">
        <v>19310</v>
      </c>
      <c r="I58" s="114">
        <v>19236</v>
      </c>
      <c r="J58" s="140">
        <v>19200</v>
      </c>
      <c r="K58" s="114">
        <v>137</v>
      </c>
      <c r="L58" s="116">
        <v>0.71354166666666663</v>
      </c>
    </row>
    <row r="59" spans="1:12" s="110" customFormat="1" ht="15" customHeight="1" x14ac:dyDescent="0.2">
      <c r="A59" s="120"/>
      <c r="B59" s="119"/>
      <c r="C59" s="258" t="s">
        <v>105</v>
      </c>
      <c r="D59" s="110" t="s">
        <v>197</v>
      </c>
      <c r="E59" s="113">
        <v>92.525366101785664</v>
      </c>
      <c r="F59" s="115">
        <v>34561</v>
      </c>
      <c r="G59" s="114">
        <v>34356</v>
      </c>
      <c r="H59" s="114">
        <v>34711</v>
      </c>
      <c r="I59" s="114">
        <v>34688</v>
      </c>
      <c r="J59" s="140">
        <v>34672</v>
      </c>
      <c r="K59" s="114">
        <v>-111</v>
      </c>
      <c r="L59" s="116">
        <v>-0.32014305491462852</v>
      </c>
    </row>
    <row r="60" spans="1:12" s="110" customFormat="1" ht="15" customHeight="1" x14ac:dyDescent="0.2">
      <c r="A60" s="120"/>
      <c r="B60" s="119"/>
      <c r="C60" s="258"/>
      <c r="D60" s="267" t="s">
        <v>198</v>
      </c>
      <c r="E60" s="113">
        <v>46.176325916495472</v>
      </c>
      <c r="F60" s="115">
        <v>15959</v>
      </c>
      <c r="G60" s="114">
        <v>15913</v>
      </c>
      <c r="H60" s="114">
        <v>16131</v>
      </c>
      <c r="I60" s="114">
        <v>16174</v>
      </c>
      <c r="J60" s="140">
        <v>16170</v>
      </c>
      <c r="K60" s="114">
        <v>-211</v>
      </c>
      <c r="L60" s="116">
        <v>-1.3048855905998764</v>
      </c>
    </row>
    <row r="61" spans="1:12" s="110" customFormat="1" ht="15" customHeight="1" x14ac:dyDescent="0.2">
      <c r="A61" s="120"/>
      <c r="B61" s="119"/>
      <c r="C61" s="258"/>
      <c r="D61" s="267" t="s">
        <v>199</v>
      </c>
      <c r="E61" s="113">
        <v>53.823674083504528</v>
      </c>
      <c r="F61" s="115">
        <v>18602</v>
      </c>
      <c r="G61" s="114">
        <v>18443</v>
      </c>
      <c r="H61" s="114">
        <v>18580</v>
      </c>
      <c r="I61" s="114">
        <v>18514</v>
      </c>
      <c r="J61" s="140">
        <v>18502</v>
      </c>
      <c r="K61" s="114">
        <v>100</v>
      </c>
      <c r="L61" s="116">
        <v>0.54048211004215763</v>
      </c>
    </row>
    <row r="62" spans="1:12" s="110" customFormat="1" ht="15" customHeight="1" x14ac:dyDescent="0.2">
      <c r="A62" s="120"/>
      <c r="B62" s="119"/>
      <c r="C62" s="258"/>
      <c r="D62" s="258" t="s">
        <v>200</v>
      </c>
      <c r="E62" s="113">
        <v>7.4746338982143339</v>
      </c>
      <c r="F62" s="115">
        <v>2792</v>
      </c>
      <c r="G62" s="114">
        <v>2790</v>
      </c>
      <c r="H62" s="114">
        <v>2814</v>
      </c>
      <c r="I62" s="114">
        <v>2790</v>
      </c>
      <c r="J62" s="140">
        <v>2720</v>
      </c>
      <c r="K62" s="114">
        <v>72</v>
      </c>
      <c r="L62" s="116">
        <v>2.6470588235294117</v>
      </c>
    </row>
    <row r="63" spans="1:12" s="110" customFormat="1" ht="15" customHeight="1" x14ac:dyDescent="0.2">
      <c r="A63" s="120"/>
      <c r="B63" s="119"/>
      <c r="C63" s="258"/>
      <c r="D63" s="267" t="s">
        <v>198</v>
      </c>
      <c r="E63" s="113">
        <v>73.674785100286527</v>
      </c>
      <c r="F63" s="115">
        <v>2057</v>
      </c>
      <c r="G63" s="114">
        <v>2064</v>
      </c>
      <c r="H63" s="114">
        <v>2084</v>
      </c>
      <c r="I63" s="114">
        <v>2068</v>
      </c>
      <c r="J63" s="140">
        <v>2022</v>
      </c>
      <c r="K63" s="114">
        <v>35</v>
      </c>
      <c r="L63" s="116">
        <v>1.7309594460929774</v>
      </c>
    </row>
    <row r="64" spans="1:12" s="110" customFormat="1" ht="15" customHeight="1" x14ac:dyDescent="0.2">
      <c r="A64" s="120"/>
      <c r="B64" s="119"/>
      <c r="C64" s="258"/>
      <c r="D64" s="267" t="s">
        <v>199</v>
      </c>
      <c r="E64" s="113">
        <v>26.325214899713465</v>
      </c>
      <c r="F64" s="115">
        <v>735</v>
      </c>
      <c r="G64" s="114">
        <v>726</v>
      </c>
      <c r="H64" s="114">
        <v>730</v>
      </c>
      <c r="I64" s="114">
        <v>722</v>
      </c>
      <c r="J64" s="140">
        <v>698</v>
      </c>
      <c r="K64" s="114">
        <v>37</v>
      </c>
      <c r="L64" s="116">
        <v>5.3008595988538678</v>
      </c>
    </row>
    <row r="65" spans="1:12" s="110" customFormat="1" ht="15" customHeight="1" x14ac:dyDescent="0.2">
      <c r="A65" s="120"/>
      <c r="B65" s="119" t="s">
        <v>201</v>
      </c>
      <c r="C65" s="258"/>
      <c r="E65" s="113">
        <v>9.6362981634857761</v>
      </c>
      <c r="F65" s="115">
        <v>5352</v>
      </c>
      <c r="G65" s="114">
        <v>5232</v>
      </c>
      <c r="H65" s="114">
        <v>5231</v>
      </c>
      <c r="I65" s="114">
        <v>5200</v>
      </c>
      <c r="J65" s="140">
        <v>5060</v>
      </c>
      <c r="K65" s="114">
        <v>292</v>
      </c>
      <c r="L65" s="116">
        <v>5.7707509881422929</v>
      </c>
    </row>
    <row r="66" spans="1:12" s="110" customFormat="1" ht="15" customHeight="1" x14ac:dyDescent="0.2">
      <c r="A66" s="120"/>
      <c r="B66" s="119"/>
      <c r="C66" s="258" t="s">
        <v>106</v>
      </c>
      <c r="E66" s="113">
        <v>50.224215246636774</v>
      </c>
      <c r="F66" s="115">
        <v>2688</v>
      </c>
      <c r="G66" s="114">
        <v>2615</v>
      </c>
      <c r="H66" s="114">
        <v>2612</v>
      </c>
      <c r="I66" s="114">
        <v>2580</v>
      </c>
      <c r="J66" s="140">
        <v>2541</v>
      </c>
      <c r="K66" s="114">
        <v>147</v>
      </c>
      <c r="L66" s="116">
        <v>5.785123966942149</v>
      </c>
    </row>
    <row r="67" spans="1:12" s="110" customFormat="1" ht="15" customHeight="1" x14ac:dyDescent="0.2">
      <c r="A67" s="120"/>
      <c r="B67" s="119"/>
      <c r="C67" s="258" t="s">
        <v>107</v>
      </c>
      <c r="E67" s="113">
        <v>49.775784753363226</v>
      </c>
      <c r="F67" s="115">
        <v>2664</v>
      </c>
      <c r="G67" s="114">
        <v>2617</v>
      </c>
      <c r="H67" s="114">
        <v>2619</v>
      </c>
      <c r="I67" s="114">
        <v>2620</v>
      </c>
      <c r="J67" s="140">
        <v>2519</v>
      </c>
      <c r="K67" s="114">
        <v>145</v>
      </c>
      <c r="L67" s="116">
        <v>5.7562524811433109</v>
      </c>
    </row>
    <row r="68" spans="1:12" s="110" customFormat="1" ht="15" customHeight="1" x14ac:dyDescent="0.2">
      <c r="A68" s="120"/>
      <c r="B68" s="119"/>
      <c r="C68" s="258" t="s">
        <v>105</v>
      </c>
      <c r="D68" s="110" t="s">
        <v>202</v>
      </c>
      <c r="E68" s="113">
        <v>23.262331838565022</v>
      </c>
      <c r="F68" s="115">
        <v>1245</v>
      </c>
      <c r="G68" s="114">
        <v>1196</v>
      </c>
      <c r="H68" s="114">
        <v>1200</v>
      </c>
      <c r="I68" s="114">
        <v>1172</v>
      </c>
      <c r="J68" s="140">
        <v>1099</v>
      </c>
      <c r="K68" s="114">
        <v>146</v>
      </c>
      <c r="L68" s="116">
        <v>13.284804367606915</v>
      </c>
    </row>
    <row r="69" spans="1:12" s="110" customFormat="1" ht="15" customHeight="1" x14ac:dyDescent="0.2">
      <c r="A69" s="120"/>
      <c r="B69" s="119"/>
      <c r="C69" s="258"/>
      <c r="D69" s="267" t="s">
        <v>198</v>
      </c>
      <c r="E69" s="113">
        <v>49.156626506024097</v>
      </c>
      <c r="F69" s="115">
        <v>612</v>
      </c>
      <c r="G69" s="114">
        <v>572</v>
      </c>
      <c r="H69" s="114">
        <v>571</v>
      </c>
      <c r="I69" s="114">
        <v>561</v>
      </c>
      <c r="J69" s="140">
        <v>527</v>
      </c>
      <c r="K69" s="114">
        <v>85</v>
      </c>
      <c r="L69" s="116">
        <v>16.129032258064516</v>
      </c>
    </row>
    <row r="70" spans="1:12" s="110" customFormat="1" ht="15" customHeight="1" x14ac:dyDescent="0.2">
      <c r="A70" s="120"/>
      <c r="B70" s="119"/>
      <c r="C70" s="258"/>
      <c r="D70" s="267" t="s">
        <v>199</v>
      </c>
      <c r="E70" s="113">
        <v>50.843373493975903</v>
      </c>
      <c r="F70" s="115">
        <v>633</v>
      </c>
      <c r="G70" s="114">
        <v>624</v>
      </c>
      <c r="H70" s="114">
        <v>629</v>
      </c>
      <c r="I70" s="114">
        <v>611</v>
      </c>
      <c r="J70" s="140">
        <v>572</v>
      </c>
      <c r="K70" s="114">
        <v>61</v>
      </c>
      <c r="L70" s="116">
        <v>10.664335664335665</v>
      </c>
    </row>
    <row r="71" spans="1:12" s="110" customFormat="1" ht="15" customHeight="1" x14ac:dyDescent="0.2">
      <c r="A71" s="120"/>
      <c r="B71" s="119"/>
      <c r="C71" s="258"/>
      <c r="D71" s="110" t="s">
        <v>203</v>
      </c>
      <c r="E71" s="113">
        <v>70.085949177877424</v>
      </c>
      <c r="F71" s="115">
        <v>3751</v>
      </c>
      <c r="G71" s="114">
        <v>3696</v>
      </c>
      <c r="H71" s="114">
        <v>3698</v>
      </c>
      <c r="I71" s="114">
        <v>3689</v>
      </c>
      <c r="J71" s="140">
        <v>3640</v>
      </c>
      <c r="K71" s="114">
        <v>111</v>
      </c>
      <c r="L71" s="116">
        <v>3.0494505494505493</v>
      </c>
    </row>
    <row r="72" spans="1:12" s="110" customFormat="1" ht="15" customHeight="1" x14ac:dyDescent="0.2">
      <c r="A72" s="120"/>
      <c r="B72" s="119"/>
      <c r="C72" s="258"/>
      <c r="D72" s="267" t="s">
        <v>198</v>
      </c>
      <c r="E72" s="113">
        <v>50.039989336177022</v>
      </c>
      <c r="F72" s="115">
        <v>1877</v>
      </c>
      <c r="G72" s="114">
        <v>1853</v>
      </c>
      <c r="H72" s="114">
        <v>1856</v>
      </c>
      <c r="I72" s="114">
        <v>1834</v>
      </c>
      <c r="J72" s="140">
        <v>1837</v>
      </c>
      <c r="K72" s="114">
        <v>40</v>
      </c>
      <c r="L72" s="116">
        <v>2.1774632553075666</v>
      </c>
    </row>
    <row r="73" spans="1:12" s="110" customFormat="1" ht="15" customHeight="1" x14ac:dyDescent="0.2">
      <c r="A73" s="120"/>
      <c r="B73" s="119"/>
      <c r="C73" s="258"/>
      <c r="D73" s="267" t="s">
        <v>199</v>
      </c>
      <c r="E73" s="113">
        <v>49.960010663822978</v>
      </c>
      <c r="F73" s="115">
        <v>1874</v>
      </c>
      <c r="G73" s="114">
        <v>1843</v>
      </c>
      <c r="H73" s="114">
        <v>1842</v>
      </c>
      <c r="I73" s="114">
        <v>1855</v>
      </c>
      <c r="J73" s="140">
        <v>1803</v>
      </c>
      <c r="K73" s="114">
        <v>71</v>
      </c>
      <c r="L73" s="116">
        <v>3.9378813089295619</v>
      </c>
    </row>
    <row r="74" spans="1:12" s="110" customFormat="1" ht="15" customHeight="1" x14ac:dyDescent="0.2">
      <c r="A74" s="120"/>
      <c r="B74" s="119"/>
      <c r="C74" s="258"/>
      <c r="D74" s="110" t="s">
        <v>204</v>
      </c>
      <c r="E74" s="113">
        <v>6.651718983557549</v>
      </c>
      <c r="F74" s="115">
        <v>356</v>
      </c>
      <c r="G74" s="114">
        <v>340</v>
      </c>
      <c r="H74" s="114">
        <v>333</v>
      </c>
      <c r="I74" s="114">
        <v>339</v>
      </c>
      <c r="J74" s="140">
        <v>321</v>
      </c>
      <c r="K74" s="114">
        <v>35</v>
      </c>
      <c r="L74" s="116">
        <v>10.903426791277258</v>
      </c>
    </row>
    <row r="75" spans="1:12" s="110" customFormat="1" ht="15" customHeight="1" x14ac:dyDescent="0.2">
      <c r="A75" s="120"/>
      <c r="B75" s="119"/>
      <c r="C75" s="258"/>
      <c r="D75" s="267" t="s">
        <v>198</v>
      </c>
      <c r="E75" s="113">
        <v>55.898876404494381</v>
      </c>
      <c r="F75" s="115">
        <v>199</v>
      </c>
      <c r="G75" s="114">
        <v>190</v>
      </c>
      <c r="H75" s="114">
        <v>185</v>
      </c>
      <c r="I75" s="114">
        <v>185</v>
      </c>
      <c r="J75" s="140">
        <v>177</v>
      </c>
      <c r="K75" s="114">
        <v>22</v>
      </c>
      <c r="L75" s="116">
        <v>12.429378531073446</v>
      </c>
    </row>
    <row r="76" spans="1:12" s="110" customFormat="1" ht="15" customHeight="1" x14ac:dyDescent="0.2">
      <c r="A76" s="120"/>
      <c r="B76" s="119"/>
      <c r="C76" s="258"/>
      <c r="D76" s="267" t="s">
        <v>199</v>
      </c>
      <c r="E76" s="113">
        <v>44.101123595505619</v>
      </c>
      <c r="F76" s="115">
        <v>157</v>
      </c>
      <c r="G76" s="114">
        <v>150</v>
      </c>
      <c r="H76" s="114">
        <v>148</v>
      </c>
      <c r="I76" s="114">
        <v>154</v>
      </c>
      <c r="J76" s="140">
        <v>144</v>
      </c>
      <c r="K76" s="114">
        <v>13</v>
      </c>
      <c r="L76" s="116">
        <v>9.0277777777777786</v>
      </c>
    </row>
    <row r="77" spans="1:12" s="110" customFormat="1" ht="15" customHeight="1" x14ac:dyDescent="0.2">
      <c r="A77" s="534"/>
      <c r="B77" s="119" t="s">
        <v>205</v>
      </c>
      <c r="C77" s="268"/>
      <c r="D77" s="182"/>
      <c r="E77" s="113">
        <v>6.2333453366942742</v>
      </c>
      <c r="F77" s="115">
        <v>3462</v>
      </c>
      <c r="G77" s="114">
        <v>3465</v>
      </c>
      <c r="H77" s="114">
        <v>3561</v>
      </c>
      <c r="I77" s="114">
        <v>3531</v>
      </c>
      <c r="J77" s="140">
        <v>3514</v>
      </c>
      <c r="K77" s="114">
        <v>-52</v>
      </c>
      <c r="L77" s="116">
        <v>-1.4797951052931133</v>
      </c>
    </row>
    <row r="78" spans="1:12" s="110" customFormat="1" ht="15" customHeight="1" x14ac:dyDescent="0.2">
      <c r="A78" s="120"/>
      <c r="B78" s="119"/>
      <c r="C78" s="268" t="s">
        <v>106</v>
      </c>
      <c r="D78" s="182"/>
      <c r="E78" s="113">
        <v>57.192374350086652</v>
      </c>
      <c r="F78" s="115">
        <v>1980</v>
      </c>
      <c r="G78" s="114">
        <v>1967</v>
      </c>
      <c r="H78" s="114">
        <v>2049</v>
      </c>
      <c r="I78" s="114">
        <v>2017</v>
      </c>
      <c r="J78" s="140">
        <v>1994</v>
      </c>
      <c r="K78" s="114">
        <v>-14</v>
      </c>
      <c r="L78" s="116">
        <v>-0.70210631895687059</v>
      </c>
    </row>
    <row r="79" spans="1:12" s="110" customFormat="1" ht="15" customHeight="1" x14ac:dyDescent="0.2">
      <c r="A79" s="123"/>
      <c r="B79" s="124"/>
      <c r="C79" s="260" t="s">
        <v>107</v>
      </c>
      <c r="D79" s="261"/>
      <c r="E79" s="125">
        <v>42.807625649913348</v>
      </c>
      <c r="F79" s="143">
        <v>1482</v>
      </c>
      <c r="G79" s="144">
        <v>1498</v>
      </c>
      <c r="H79" s="144">
        <v>1512</v>
      </c>
      <c r="I79" s="144">
        <v>1514</v>
      </c>
      <c r="J79" s="145">
        <v>1520</v>
      </c>
      <c r="K79" s="144">
        <v>-38</v>
      </c>
      <c r="L79" s="146">
        <v>-2.5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55540</v>
      </c>
      <c r="E11" s="114">
        <v>55578</v>
      </c>
      <c r="F11" s="114">
        <v>56229</v>
      </c>
      <c r="G11" s="114">
        <v>55530</v>
      </c>
      <c r="H11" s="140">
        <v>55547</v>
      </c>
      <c r="I11" s="115">
        <v>-7</v>
      </c>
      <c r="J11" s="116">
        <v>-1.2601940698867626E-2</v>
      </c>
    </row>
    <row r="12" spans="1:15" s="110" customFormat="1" ht="24.95" customHeight="1" x14ac:dyDescent="0.2">
      <c r="A12" s="193" t="s">
        <v>132</v>
      </c>
      <c r="B12" s="194" t="s">
        <v>133</v>
      </c>
      <c r="C12" s="113">
        <v>0.53294922578321935</v>
      </c>
      <c r="D12" s="115">
        <v>296</v>
      </c>
      <c r="E12" s="114">
        <v>265</v>
      </c>
      <c r="F12" s="114">
        <v>292</v>
      </c>
      <c r="G12" s="114">
        <v>294</v>
      </c>
      <c r="H12" s="140">
        <v>268</v>
      </c>
      <c r="I12" s="115">
        <v>28</v>
      </c>
      <c r="J12" s="116">
        <v>10.447761194029852</v>
      </c>
    </row>
    <row r="13" spans="1:15" s="110" customFormat="1" ht="24.95" customHeight="1" x14ac:dyDescent="0.2">
      <c r="A13" s="193" t="s">
        <v>134</v>
      </c>
      <c r="B13" s="199" t="s">
        <v>214</v>
      </c>
      <c r="C13" s="113">
        <v>1.4386028087864602</v>
      </c>
      <c r="D13" s="115">
        <v>799</v>
      </c>
      <c r="E13" s="114">
        <v>793</v>
      </c>
      <c r="F13" s="114">
        <v>798</v>
      </c>
      <c r="G13" s="114">
        <v>784</v>
      </c>
      <c r="H13" s="140">
        <v>789</v>
      </c>
      <c r="I13" s="115">
        <v>10</v>
      </c>
      <c r="J13" s="116">
        <v>1.267427122940431</v>
      </c>
    </row>
    <row r="14" spans="1:15" s="287" customFormat="1" ht="24" customHeight="1" x14ac:dyDescent="0.2">
      <c r="A14" s="193" t="s">
        <v>215</v>
      </c>
      <c r="B14" s="199" t="s">
        <v>137</v>
      </c>
      <c r="C14" s="113">
        <v>26.580842635938062</v>
      </c>
      <c r="D14" s="115">
        <v>14763</v>
      </c>
      <c r="E14" s="114">
        <v>14970</v>
      </c>
      <c r="F14" s="114">
        <v>15174</v>
      </c>
      <c r="G14" s="114">
        <v>15010</v>
      </c>
      <c r="H14" s="140">
        <v>15097</v>
      </c>
      <c r="I14" s="115">
        <v>-334</v>
      </c>
      <c r="J14" s="116">
        <v>-2.2123600715373914</v>
      </c>
      <c r="K14" s="110"/>
      <c r="L14" s="110"/>
      <c r="M14" s="110"/>
      <c r="N14" s="110"/>
      <c r="O14" s="110"/>
    </row>
    <row r="15" spans="1:15" s="110" customFormat="1" ht="24.75" customHeight="1" x14ac:dyDescent="0.2">
      <c r="A15" s="193" t="s">
        <v>216</v>
      </c>
      <c r="B15" s="199" t="s">
        <v>217</v>
      </c>
      <c r="C15" s="113">
        <v>5.5887648541591641</v>
      </c>
      <c r="D15" s="115">
        <v>3104</v>
      </c>
      <c r="E15" s="114">
        <v>3132</v>
      </c>
      <c r="F15" s="114">
        <v>3216</v>
      </c>
      <c r="G15" s="114">
        <v>3402</v>
      </c>
      <c r="H15" s="140">
        <v>3422</v>
      </c>
      <c r="I15" s="115">
        <v>-318</v>
      </c>
      <c r="J15" s="116">
        <v>-9.2928112215078897</v>
      </c>
    </row>
    <row r="16" spans="1:15" s="287" customFormat="1" ht="24.95" customHeight="1" x14ac:dyDescent="0.2">
      <c r="A16" s="193" t="s">
        <v>218</v>
      </c>
      <c r="B16" s="199" t="s">
        <v>141</v>
      </c>
      <c r="C16" s="113">
        <v>14.285199855959668</v>
      </c>
      <c r="D16" s="115">
        <v>7934</v>
      </c>
      <c r="E16" s="114">
        <v>7990</v>
      </c>
      <c r="F16" s="114">
        <v>8084</v>
      </c>
      <c r="G16" s="114">
        <v>7801</v>
      </c>
      <c r="H16" s="140">
        <v>7887</v>
      </c>
      <c r="I16" s="115">
        <v>47</v>
      </c>
      <c r="J16" s="116">
        <v>0.59591733231900601</v>
      </c>
      <c r="K16" s="110"/>
      <c r="L16" s="110"/>
      <c r="M16" s="110"/>
      <c r="N16" s="110"/>
      <c r="O16" s="110"/>
    </row>
    <row r="17" spans="1:15" s="110" customFormat="1" ht="24.95" customHeight="1" x14ac:dyDescent="0.2">
      <c r="A17" s="193" t="s">
        <v>219</v>
      </c>
      <c r="B17" s="199" t="s">
        <v>220</v>
      </c>
      <c r="C17" s="113">
        <v>6.7068779258192297</v>
      </c>
      <c r="D17" s="115">
        <v>3725</v>
      </c>
      <c r="E17" s="114">
        <v>3848</v>
      </c>
      <c r="F17" s="114">
        <v>3874</v>
      </c>
      <c r="G17" s="114">
        <v>3807</v>
      </c>
      <c r="H17" s="140">
        <v>3788</v>
      </c>
      <c r="I17" s="115">
        <v>-63</v>
      </c>
      <c r="J17" s="116">
        <v>-1.6631467793030623</v>
      </c>
    </row>
    <row r="18" spans="1:15" s="287" customFormat="1" ht="24.95" customHeight="1" x14ac:dyDescent="0.2">
      <c r="A18" s="201" t="s">
        <v>144</v>
      </c>
      <c r="B18" s="202" t="s">
        <v>145</v>
      </c>
      <c r="C18" s="113">
        <v>8.5361901332373069</v>
      </c>
      <c r="D18" s="115">
        <v>4741</v>
      </c>
      <c r="E18" s="114">
        <v>4726</v>
      </c>
      <c r="F18" s="114">
        <v>4829</v>
      </c>
      <c r="G18" s="114">
        <v>4716</v>
      </c>
      <c r="H18" s="140">
        <v>4646</v>
      </c>
      <c r="I18" s="115">
        <v>95</v>
      </c>
      <c r="J18" s="116">
        <v>2.0447696943607405</v>
      </c>
      <c r="K18" s="110"/>
      <c r="L18" s="110"/>
      <c r="M18" s="110"/>
      <c r="N18" s="110"/>
      <c r="O18" s="110"/>
    </row>
    <row r="19" spans="1:15" s="110" customFormat="1" ht="24.95" customHeight="1" x14ac:dyDescent="0.2">
      <c r="A19" s="193" t="s">
        <v>146</v>
      </c>
      <c r="B19" s="199" t="s">
        <v>147</v>
      </c>
      <c r="C19" s="113">
        <v>18.737846597047174</v>
      </c>
      <c r="D19" s="115">
        <v>10407</v>
      </c>
      <c r="E19" s="114">
        <v>10485</v>
      </c>
      <c r="F19" s="114">
        <v>10550</v>
      </c>
      <c r="G19" s="114">
        <v>10372</v>
      </c>
      <c r="H19" s="140">
        <v>10437</v>
      </c>
      <c r="I19" s="115">
        <v>-30</v>
      </c>
      <c r="J19" s="116">
        <v>-0.28743891922966369</v>
      </c>
    </row>
    <row r="20" spans="1:15" s="287" customFormat="1" ht="24.95" customHeight="1" x14ac:dyDescent="0.2">
      <c r="A20" s="193" t="s">
        <v>148</v>
      </c>
      <c r="B20" s="199" t="s">
        <v>149</v>
      </c>
      <c r="C20" s="113">
        <v>3.5217861001080304</v>
      </c>
      <c r="D20" s="115">
        <v>1956</v>
      </c>
      <c r="E20" s="114">
        <v>1922</v>
      </c>
      <c r="F20" s="114">
        <v>1932</v>
      </c>
      <c r="G20" s="114">
        <v>1917</v>
      </c>
      <c r="H20" s="140">
        <v>1901</v>
      </c>
      <c r="I20" s="115">
        <v>55</v>
      </c>
      <c r="J20" s="116">
        <v>2.8932140978432406</v>
      </c>
      <c r="K20" s="110"/>
      <c r="L20" s="110"/>
      <c r="M20" s="110"/>
      <c r="N20" s="110"/>
      <c r="O20" s="110"/>
    </row>
    <row r="21" spans="1:15" s="110" customFormat="1" ht="24.95" customHeight="1" x14ac:dyDescent="0.2">
      <c r="A21" s="201" t="s">
        <v>150</v>
      </c>
      <c r="B21" s="202" t="s">
        <v>151</v>
      </c>
      <c r="C21" s="113">
        <v>4.2779978393950309</v>
      </c>
      <c r="D21" s="115">
        <v>2376</v>
      </c>
      <c r="E21" s="114">
        <v>2472</v>
      </c>
      <c r="F21" s="114">
        <v>2568</v>
      </c>
      <c r="G21" s="114">
        <v>2595</v>
      </c>
      <c r="H21" s="140">
        <v>2521</v>
      </c>
      <c r="I21" s="115">
        <v>-145</v>
      </c>
      <c r="J21" s="116">
        <v>-5.7516858389527963</v>
      </c>
    </row>
    <row r="22" spans="1:15" s="110" customFormat="1" ht="24.95" customHeight="1" x14ac:dyDescent="0.2">
      <c r="A22" s="201" t="s">
        <v>152</v>
      </c>
      <c r="B22" s="199" t="s">
        <v>153</v>
      </c>
      <c r="C22" s="113">
        <v>0.41231544832553113</v>
      </c>
      <c r="D22" s="115">
        <v>229</v>
      </c>
      <c r="E22" s="114">
        <v>239</v>
      </c>
      <c r="F22" s="114">
        <v>236</v>
      </c>
      <c r="G22" s="114">
        <v>398</v>
      </c>
      <c r="H22" s="140">
        <v>391</v>
      </c>
      <c r="I22" s="115">
        <v>-162</v>
      </c>
      <c r="J22" s="116">
        <v>-41.432225063938617</v>
      </c>
    </row>
    <row r="23" spans="1:15" s="110" customFormat="1" ht="24.95" customHeight="1" x14ac:dyDescent="0.2">
      <c r="A23" s="193" t="s">
        <v>154</v>
      </c>
      <c r="B23" s="199" t="s">
        <v>155</v>
      </c>
      <c r="C23" s="113">
        <v>2.3532589124954986</v>
      </c>
      <c r="D23" s="115">
        <v>1307</v>
      </c>
      <c r="E23" s="114">
        <v>1321</v>
      </c>
      <c r="F23" s="114">
        <v>1323</v>
      </c>
      <c r="G23" s="114">
        <v>1287</v>
      </c>
      <c r="H23" s="140">
        <v>1302</v>
      </c>
      <c r="I23" s="115">
        <v>5</v>
      </c>
      <c r="J23" s="116">
        <v>0.38402457757296465</v>
      </c>
    </row>
    <row r="24" spans="1:15" s="110" customFormat="1" ht="24.95" customHeight="1" x14ac:dyDescent="0.2">
      <c r="A24" s="193" t="s">
        <v>156</v>
      </c>
      <c r="B24" s="199" t="s">
        <v>221</v>
      </c>
      <c r="C24" s="113">
        <v>3.3777457688152683</v>
      </c>
      <c r="D24" s="115">
        <v>1876</v>
      </c>
      <c r="E24" s="114">
        <v>1739</v>
      </c>
      <c r="F24" s="114">
        <v>1741</v>
      </c>
      <c r="G24" s="114">
        <v>1685</v>
      </c>
      <c r="H24" s="140">
        <v>1700</v>
      </c>
      <c r="I24" s="115">
        <v>176</v>
      </c>
      <c r="J24" s="116">
        <v>10.352941176470589</v>
      </c>
    </row>
    <row r="25" spans="1:15" s="110" customFormat="1" ht="24.95" customHeight="1" x14ac:dyDescent="0.2">
      <c r="A25" s="193" t="s">
        <v>222</v>
      </c>
      <c r="B25" s="204" t="s">
        <v>159</v>
      </c>
      <c r="C25" s="113">
        <v>2.3928700036010082</v>
      </c>
      <c r="D25" s="115">
        <v>1329</v>
      </c>
      <c r="E25" s="114">
        <v>1298</v>
      </c>
      <c r="F25" s="114">
        <v>1394</v>
      </c>
      <c r="G25" s="114">
        <v>1291</v>
      </c>
      <c r="H25" s="140">
        <v>1292</v>
      </c>
      <c r="I25" s="115">
        <v>37</v>
      </c>
      <c r="J25" s="116">
        <v>2.8637770897832819</v>
      </c>
    </row>
    <row r="26" spans="1:15" s="110" customFormat="1" ht="24.95" customHeight="1" x14ac:dyDescent="0.2">
      <c r="A26" s="201">
        <v>782.78300000000002</v>
      </c>
      <c r="B26" s="203" t="s">
        <v>160</v>
      </c>
      <c r="C26" s="113">
        <v>0.94526467410875048</v>
      </c>
      <c r="D26" s="115">
        <v>525</v>
      </c>
      <c r="E26" s="114">
        <v>532</v>
      </c>
      <c r="F26" s="114">
        <v>613</v>
      </c>
      <c r="G26" s="114">
        <v>624</v>
      </c>
      <c r="H26" s="140">
        <v>676</v>
      </c>
      <c r="I26" s="115">
        <v>-151</v>
      </c>
      <c r="J26" s="116">
        <v>-22.337278106508876</v>
      </c>
    </row>
    <row r="27" spans="1:15" s="110" customFormat="1" ht="24.95" customHeight="1" x14ac:dyDescent="0.2">
      <c r="A27" s="193" t="s">
        <v>161</v>
      </c>
      <c r="B27" s="199" t="s">
        <v>223</v>
      </c>
      <c r="C27" s="113">
        <v>6.7104789341015483</v>
      </c>
      <c r="D27" s="115">
        <v>3727</v>
      </c>
      <c r="E27" s="114">
        <v>3818</v>
      </c>
      <c r="F27" s="114">
        <v>3805</v>
      </c>
      <c r="G27" s="114">
        <v>3707</v>
      </c>
      <c r="H27" s="140">
        <v>3740</v>
      </c>
      <c r="I27" s="115">
        <v>-13</v>
      </c>
      <c r="J27" s="116">
        <v>-0.34759358288770054</v>
      </c>
    </row>
    <row r="28" spans="1:15" s="110" customFormat="1" ht="24.95" customHeight="1" x14ac:dyDescent="0.2">
      <c r="A28" s="193" t="s">
        <v>163</v>
      </c>
      <c r="B28" s="199" t="s">
        <v>164</v>
      </c>
      <c r="C28" s="113">
        <v>2.1552034569679512</v>
      </c>
      <c r="D28" s="115">
        <v>1197</v>
      </c>
      <c r="E28" s="114">
        <v>1189</v>
      </c>
      <c r="F28" s="114">
        <v>1198</v>
      </c>
      <c r="G28" s="114">
        <v>1192</v>
      </c>
      <c r="H28" s="140">
        <v>1176</v>
      </c>
      <c r="I28" s="115">
        <v>21</v>
      </c>
      <c r="J28" s="116">
        <v>1.7857142857142858</v>
      </c>
    </row>
    <row r="29" spans="1:15" s="110" customFormat="1" ht="24.95" customHeight="1" x14ac:dyDescent="0.2">
      <c r="A29" s="193">
        <v>86</v>
      </c>
      <c r="B29" s="199" t="s">
        <v>165</v>
      </c>
      <c r="C29" s="113">
        <v>7.7763773856679874</v>
      </c>
      <c r="D29" s="115">
        <v>4319</v>
      </c>
      <c r="E29" s="114">
        <v>4154</v>
      </c>
      <c r="F29" s="114">
        <v>4140</v>
      </c>
      <c r="G29" s="114">
        <v>4091</v>
      </c>
      <c r="H29" s="140">
        <v>4076</v>
      </c>
      <c r="I29" s="115">
        <v>243</v>
      </c>
      <c r="J29" s="116">
        <v>5.9617271835132479</v>
      </c>
    </row>
    <row r="30" spans="1:15" s="110" customFormat="1" ht="24.95" customHeight="1" x14ac:dyDescent="0.2">
      <c r="A30" s="193">
        <v>87.88</v>
      </c>
      <c r="B30" s="204" t="s">
        <v>166</v>
      </c>
      <c r="C30" s="113">
        <v>6.9481454807346053</v>
      </c>
      <c r="D30" s="115">
        <v>3859</v>
      </c>
      <c r="E30" s="114">
        <v>3815</v>
      </c>
      <c r="F30" s="114">
        <v>3792</v>
      </c>
      <c r="G30" s="114">
        <v>3772</v>
      </c>
      <c r="H30" s="140">
        <v>3768</v>
      </c>
      <c r="I30" s="115">
        <v>91</v>
      </c>
      <c r="J30" s="116">
        <v>2.4150743099787686</v>
      </c>
    </row>
    <row r="31" spans="1:15" s="110" customFormat="1" ht="24.95" customHeight="1" x14ac:dyDescent="0.2">
      <c r="A31" s="193" t="s">
        <v>167</v>
      </c>
      <c r="B31" s="199" t="s">
        <v>168</v>
      </c>
      <c r="C31" s="113">
        <v>3.3003240907454088</v>
      </c>
      <c r="D31" s="115">
        <v>1833</v>
      </c>
      <c r="E31" s="114">
        <v>1839</v>
      </c>
      <c r="F31" s="114">
        <v>1844</v>
      </c>
      <c r="G31" s="114">
        <v>1793</v>
      </c>
      <c r="H31" s="140">
        <v>1766</v>
      </c>
      <c r="I31" s="115">
        <v>67</v>
      </c>
      <c r="J31" s="116">
        <v>3.7938844847112119</v>
      </c>
    </row>
    <row r="32" spans="1:15" s="110" customFormat="1" ht="24.95" customHeight="1" x14ac:dyDescent="0.2">
      <c r="A32" s="193"/>
      <c r="B32" s="288" t="s">
        <v>224</v>
      </c>
      <c r="C32" s="113" t="s">
        <v>513</v>
      </c>
      <c r="D32" s="115" t="s">
        <v>513</v>
      </c>
      <c r="E32" s="114" t="s">
        <v>513</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0.53294922578321935</v>
      </c>
      <c r="D34" s="115">
        <v>296</v>
      </c>
      <c r="E34" s="114">
        <v>265</v>
      </c>
      <c r="F34" s="114">
        <v>292</v>
      </c>
      <c r="G34" s="114">
        <v>294</v>
      </c>
      <c r="H34" s="140">
        <v>268</v>
      </c>
      <c r="I34" s="115">
        <v>28</v>
      </c>
      <c r="J34" s="116">
        <v>10.447761194029852</v>
      </c>
    </row>
    <row r="35" spans="1:10" s="110" customFormat="1" ht="24.95" customHeight="1" x14ac:dyDescent="0.2">
      <c r="A35" s="292" t="s">
        <v>171</v>
      </c>
      <c r="B35" s="293" t="s">
        <v>172</v>
      </c>
      <c r="C35" s="113">
        <v>36.55563557796183</v>
      </c>
      <c r="D35" s="115">
        <v>20303</v>
      </c>
      <c r="E35" s="114">
        <v>20489</v>
      </c>
      <c r="F35" s="114">
        <v>20801</v>
      </c>
      <c r="G35" s="114">
        <v>20510</v>
      </c>
      <c r="H35" s="140">
        <v>20532</v>
      </c>
      <c r="I35" s="115">
        <v>-229</v>
      </c>
      <c r="J35" s="116">
        <v>-1.1153321644262615</v>
      </c>
    </row>
    <row r="36" spans="1:10" s="110" customFormat="1" ht="24.95" customHeight="1" x14ac:dyDescent="0.2">
      <c r="A36" s="294" t="s">
        <v>173</v>
      </c>
      <c r="B36" s="295" t="s">
        <v>174</v>
      </c>
      <c r="C36" s="125">
        <v>62.909614692113792</v>
      </c>
      <c r="D36" s="143">
        <v>34940</v>
      </c>
      <c r="E36" s="144">
        <v>34823</v>
      </c>
      <c r="F36" s="144">
        <v>35136</v>
      </c>
      <c r="G36" s="144">
        <v>34724</v>
      </c>
      <c r="H36" s="145">
        <v>34746</v>
      </c>
      <c r="I36" s="143">
        <v>194</v>
      </c>
      <c r="J36" s="146">
        <v>0.55833765037702177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2020-09-25T10:22:11Z</dcterms:created>
  <dcterms:modified xsi:type="dcterms:W3CDTF">2020-09-28T08:10:15Z</dcterms:modified>
</cp:coreProperties>
</file>