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c r="I74" i="24" s="1"/>
  <c r="G74" i="24"/>
  <c r="F74" i="24"/>
  <c r="E74" i="24"/>
  <c r="L73" i="24"/>
  <c r="H73" i="24" s="1"/>
  <c r="G73" i="24"/>
  <c r="F73" i="24"/>
  <c r="E73" i="24"/>
  <c r="L72" i="24"/>
  <c r="H72" i="24"/>
  <c r="I72" i="24" s="1"/>
  <c r="G72" i="24"/>
  <c r="F72" i="24"/>
  <c r="E72" i="24"/>
  <c r="L71" i="24"/>
  <c r="H71" i="24" s="1"/>
  <c r="G71" i="24"/>
  <c r="F71" i="24"/>
  <c r="E71" i="24"/>
  <c r="L70" i="24"/>
  <c r="H70" i="24"/>
  <c r="I70" i="24" s="1"/>
  <c r="G70" i="24"/>
  <c r="F70" i="24"/>
  <c r="E70" i="24"/>
  <c r="L69" i="24"/>
  <c r="H69" i="24" s="1"/>
  <c r="G69" i="24"/>
  <c r="F69" i="24"/>
  <c r="E69" i="24"/>
  <c r="L68" i="24"/>
  <c r="K68" i="24"/>
  <c r="H68" i="24"/>
  <c r="I68" i="24" s="1"/>
  <c r="G68" i="24"/>
  <c r="F68" i="24"/>
  <c r="E68" i="24"/>
  <c r="L67" i="24"/>
  <c r="J67" i="24"/>
  <c r="H67" i="24"/>
  <c r="I67" i="24" s="1"/>
  <c r="G67" i="24"/>
  <c r="F67" i="24"/>
  <c r="E67" i="24"/>
  <c r="L66" i="24"/>
  <c r="H66" i="24"/>
  <c r="I66" i="24" s="1"/>
  <c r="G66" i="24"/>
  <c r="F66" i="24"/>
  <c r="E66" i="24"/>
  <c r="L65" i="24"/>
  <c r="H65" i="24" s="1"/>
  <c r="I65" i="24" s="1"/>
  <c r="G65" i="24"/>
  <c r="F65" i="24"/>
  <c r="E65" i="24"/>
  <c r="L64" i="24"/>
  <c r="K64" i="24"/>
  <c r="H64" i="24"/>
  <c r="I64" i="24" s="1"/>
  <c r="G64" i="24"/>
  <c r="F64" i="24"/>
  <c r="E64" i="24"/>
  <c r="L63" i="24"/>
  <c r="H63" i="24"/>
  <c r="I63" i="24" s="1"/>
  <c r="G63" i="24"/>
  <c r="F63" i="24"/>
  <c r="E63" i="24"/>
  <c r="L62" i="24"/>
  <c r="H62" i="24"/>
  <c r="I62" i="24" s="1"/>
  <c r="G62" i="24"/>
  <c r="F62" i="24"/>
  <c r="E62" i="24"/>
  <c r="L61" i="24"/>
  <c r="H61" i="24" s="1"/>
  <c r="G61" i="24"/>
  <c r="F61" i="24"/>
  <c r="E61" i="24"/>
  <c r="L60" i="24"/>
  <c r="H60" i="24"/>
  <c r="I60" i="24" s="1"/>
  <c r="G60" i="24"/>
  <c r="F60" i="24"/>
  <c r="E60" i="24"/>
  <c r="L59" i="24"/>
  <c r="H59" i="24"/>
  <c r="I59" i="24" s="1"/>
  <c r="G59" i="24"/>
  <c r="F59" i="24"/>
  <c r="E59" i="24"/>
  <c r="L58" i="24"/>
  <c r="H58" i="24" s="1"/>
  <c r="I58" i="24" s="1"/>
  <c r="G58" i="24"/>
  <c r="F58" i="24"/>
  <c r="E58" i="24"/>
  <c r="L57" i="24"/>
  <c r="H57" i="24"/>
  <c r="I57" i="24" s="1"/>
  <c r="G57" i="24"/>
  <c r="F57" i="24"/>
  <c r="E57" i="24"/>
  <c r="L56" i="24"/>
  <c r="H56" i="24"/>
  <c r="I56" i="24" s="1"/>
  <c r="G56" i="24"/>
  <c r="F56" i="24"/>
  <c r="E56" i="24"/>
  <c r="L55" i="24"/>
  <c r="H55" i="24" s="1"/>
  <c r="G55" i="24"/>
  <c r="F55" i="24"/>
  <c r="E55" i="24"/>
  <c r="L54" i="24"/>
  <c r="J54" i="24"/>
  <c r="H54" i="24"/>
  <c r="I54" i="24" s="1"/>
  <c r="G54" i="24"/>
  <c r="F54" i="24"/>
  <c r="E54" i="24"/>
  <c r="L53" i="24"/>
  <c r="H53" i="24"/>
  <c r="G53" i="24"/>
  <c r="F53" i="24"/>
  <c r="E53" i="24"/>
  <c r="L52" i="24"/>
  <c r="H52" i="24" s="1"/>
  <c r="G52" i="24"/>
  <c r="F52" i="24"/>
  <c r="E52" i="24"/>
  <c r="L51" i="24"/>
  <c r="J51" i="24"/>
  <c r="H51" i="24"/>
  <c r="I51" i="24" s="1"/>
  <c r="G51" i="24"/>
  <c r="F51" i="24"/>
  <c r="E51" i="24"/>
  <c r="K44" i="24"/>
  <c r="H44" i="24"/>
  <c r="C44" i="24"/>
  <c r="L44" i="24" s="1"/>
  <c r="B44" i="24"/>
  <c r="J44" i="24" s="1"/>
  <c r="L43" i="24"/>
  <c r="C43" i="24"/>
  <c r="B43" i="24"/>
  <c r="J43" i="24" s="1"/>
  <c r="L42" i="24"/>
  <c r="I42" i="24"/>
  <c r="G42" i="24"/>
  <c r="C42" i="24"/>
  <c r="M42" i="24" s="1"/>
  <c r="B42" i="24"/>
  <c r="J42" i="24" s="1"/>
  <c r="C41" i="24"/>
  <c r="B41" i="24"/>
  <c r="J41" i="24" s="1"/>
  <c r="L40" i="24"/>
  <c r="I40" i="24"/>
  <c r="G40" i="24"/>
  <c r="C40" i="24"/>
  <c r="M40" i="24" s="1"/>
  <c r="B40" i="24"/>
  <c r="J40" i="24" s="1"/>
  <c r="M36" i="24"/>
  <c r="L36" i="24"/>
  <c r="K36" i="24"/>
  <c r="J36" i="24"/>
  <c r="I36" i="24"/>
  <c r="H36" i="24"/>
  <c r="G36" i="24"/>
  <c r="F36" i="24"/>
  <c r="E36" i="24"/>
  <c r="D36" i="24"/>
  <c r="L57" i="15"/>
  <c r="K57" i="15"/>
  <c r="C45" i="24"/>
  <c r="C38" i="24"/>
  <c r="G38" i="24" s="1"/>
  <c r="C37" i="24"/>
  <c r="C35" i="24"/>
  <c r="C34" i="24"/>
  <c r="C33" i="24"/>
  <c r="C32" i="24"/>
  <c r="C31" i="24"/>
  <c r="I31" i="24" s="1"/>
  <c r="C30" i="24"/>
  <c r="C29" i="24"/>
  <c r="I29" i="24" s="1"/>
  <c r="C28" i="24"/>
  <c r="C27" i="24"/>
  <c r="C26" i="24"/>
  <c r="C25" i="24"/>
  <c r="C24" i="24"/>
  <c r="C23" i="24"/>
  <c r="C22" i="24"/>
  <c r="C21" i="24"/>
  <c r="I21" i="24" s="1"/>
  <c r="C20" i="24"/>
  <c r="E20" i="24" s="1"/>
  <c r="C19" i="24"/>
  <c r="C18" i="24"/>
  <c r="C17" i="24"/>
  <c r="I17" i="24" s="1"/>
  <c r="C16" i="24"/>
  <c r="E16" i="24" s="1"/>
  <c r="C15" i="24"/>
  <c r="C9" i="24"/>
  <c r="C8" i="24"/>
  <c r="E8" i="24" s="1"/>
  <c r="C7" i="24"/>
  <c r="B38" i="24"/>
  <c r="B37" i="24"/>
  <c r="B35" i="24"/>
  <c r="B34" i="24"/>
  <c r="B33" i="24"/>
  <c r="B32" i="24"/>
  <c r="B31" i="24"/>
  <c r="B30" i="24"/>
  <c r="B29" i="24"/>
  <c r="B28" i="24"/>
  <c r="B27" i="24"/>
  <c r="J27" i="24" s="1"/>
  <c r="B26" i="24"/>
  <c r="B25" i="24"/>
  <c r="B24" i="24"/>
  <c r="B23" i="24"/>
  <c r="B22" i="24"/>
  <c r="B21" i="24"/>
  <c r="B20" i="24"/>
  <c r="B19" i="24"/>
  <c r="B18" i="24"/>
  <c r="B17" i="24"/>
  <c r="B16" i="24"/>
  <c r="B15" i="24"/>
  <c r="B9" i="24"/>
  <c r="B8" i="24"/>
  <c r="B7" i="24"/>
  <c r="I52" i="24" l="1"/>
  <c r="J52" i="24"/>
  <c r="K52" i="24"/>
  <c r="I69" i="24"/>
  <c r="J69" i="24"/>
  <c r="K69" i="24"/>
  <c r="I73" i="24"/>
  <c r="J73" i="24"/>
  <c r="K73" i="24"/>
  <c r="I55" i="24"/>
  <c r="J55" i="24"/>
  <c r="K55" i="24"/>
  <c r="I71" i="24"/>
  <c r="J71" i="24"/>
  <c r="K71" i="24"/>
  <c r="I75" i="24"/>
  <c r="J75" i="24"/>
  <c r="K75" i="24"/>
  <c r="D40" i="24"/>
  <c r="D41" i="24"/>
  <c r="H41" i="24"/>
  <c r="D42" i="24"/>
  <c r="D43" i="24"/>
  <c r="H43" i="24"/>
  <c r="G31" i="24"/>
  <c r="E40" i="24"/>
  <c r="H40" i="24"/>
  <c r="K40" i="24"/>
  <c r="F41" i="24"/>
  <c r="K41" i="24"/>
  <c r="E42" i="24"/>
  <c r="H42" i="24"/>
  <c r="K42" i="24"/>
  <c r="F43" i="24"/>
  <c r="K43" i="24"/>
  <c r="D44" i="24"/>
  <c r="G44" i="24"/>
  <c r="I44" i="24"/>
  <c r="M44" i="24"/>
  <c r="K56" i="24"/>
  <c r="J57" i="24"/>
  <c r="J59" i="24"/>
  <c r="J60" i="24"/>
  <c r="J62" i="24"/>
  <c r="J63" i="24"/>
  <c r="J70" i="24"/>
  <c r="J72" i="24"/>
  <c r="J74" i="24"/>
  <c r="E44" i="24"/>
  <c r="K57" i="24"/>
  <c r="K60" i="24"/>
  <c r="K63" i="24"/>
  <c r="K70" i="24"/>
  <c r="K72" i="24"/>
  <c r="K74" i="24"/>
  <c r="F33" i="24"/>
  <c r="D33" i="24"/>
  <c r="K33" i="24"/>
  <c r="H33" i="24"/>
  <c r="J33" i="24"/>
  <c r="H37" i="24"/>
  <c r="F37" i="24"/>
  <c r="J37" i="24"/>
  <c r="K37" i="24"/>
  <c r="D37" i="24"/>
  <c r="J18" i="24"/>
  <c r="H18" i="24"/>
  <c r="D18" i="24"/>
  <c r="K18" i="24"/>
  <c r="F18" i="24"/>
  <c r="D38" i="24"/>
  <c r="K38" i="24"/>
  <c r="J38" i="24"/>
  <c r="F38" i="24"/>
  <c r="H38" i="24"/>
  <c r="F15" i="24"/>
  <c r="D15" i="24"/>
  <c r="H15" i="24"/>
  <c r="K15" i="24"/>
  <c r="J15" i="24"/>
  <c r="F31" i="24"/>
  <c r="D31" i="24"/>
  <c r="K31" i="24"/>
  <c r="H31" i="24"/>
  <c r="J31" i="24"/>
  <c r="F9" i="24"/>
  <c r="D9" i="24"/>
  <c r="H9" i="24"/>
  <c r="K9" i="24"/>
  <c r="J9" i="24"/>
  <c r="I26" i="24"/>
  <c r="G26" i="24"/>
  <c r="L26" i="24"/>
  <c r="M26" i="24"/>
  <c r="E26" i="24"/>
  <c r="J28" i="24"/>
  <c r="H28" i="24"/>
  <c r="D28" i="24"/>
  <c r="K28" i="24"/>
  <c r="F28" i="24"/>
  <c r="F29" i="24"/>
  <c r="D29" i="24"/>
  <c r="K29" i="24"/>
  <c r="H29" i="24"/>
  <c r="J29" i="24"/>
  <c r="B14" i="24"/>
  <c r="B6" i="24"/>
  <c r="F17" i="24"/>
  <c r="D17" i="24"/>
  <c r="H17" i="24"/>
  <c r="K17" i="24"/>
  <c r="J17" i="24"/>
  <c r="I18" i="24"/>
  <c r="L18" i="24"/>
  <c r="G18" i="24"/>
  <c r="E18" i="24"/>
  <c r="I24" i="24"/>
  <c r="G24" i="24"/>
  <c r="L24" i="24"/>
  <c r="M24" i="24"/>
  <c r="I28" i="24"/>
  <c r="G28" i="24"/>
  <c r="L28" i="24"/>
  <c r="M28" i="24"/>
  <c r="E28" i="24"/>
  <c r="I34" i="24"/>
  <c r="G34" i="24"/>
  <c r="L34" i="24"/>
  <c r="E34" i="24"/>
  <c r="C39" i="24"/>
  <c r="M19" i="24"/>
  <c r="E19" i="24"/>
  <c r="L19" i="24"/>
  <c r="I19" i="24"/>
  <c r="G19" i="24"/>
  <c r="I22" i="24"/>
  <c r="L22" i="24"/>
  <c r="G22" i="24"/>
  <c r="E22" i="24"/>
  <c r="M25" i="24"/>
  <c r="E25" i="24"/>
  <c r="L25" i="24"/>
  <c r="I25" i="24"/>
  <c r="G25" i="24"/>
  <c r="M35" i="24"/>
  <c r="E35" i="24"/>
  <c r="L35" i="24"/>
  <c r="I35" i="24"/>
  <c r="G35" i="24"/>
  <c r="G45" i="24"/>
  <c r="M45" i="24"/>
  <c r="E45" i="24"/>
  <c r="L45" i="24"/>
  <c r="I45" i="24"/>
  <c r="M18" i="24"/>
  <c r="F23" i="24"/>
  <c r="D23" i="24"/>
  <c r="H23" i="24"/>
  <c r="K23" i="24"/>
  <c r="J23" i="24"/>
  <c r="M15" i="24"/>
  <c r="E15" i="24"/>
  <c r="L15" i="24"/>
  <c r="I15" i="24"/>
  <c r="G15" i="24"/>
  <c r="F35" i="24"/>
  <c r="D35" i="24"/>
  <c r="K35" i="24"/>
  <c r="H35" i="24"/>
  <c r="J35" i="24"/>
  <c r="B45" i="24"/>
  <c r="B39" i="24"/>
  <c r="J24" i="24"/>
  <c r="H24" i="24"/>
  <c r="D24" i="24"/>
  <c r="K24" i="24"/>
  <c r="F24" i="24"/>
  <c r="I53" i="24"/>
  <c r="K53" i="24"/>
  <c r="J53" i="24"/>
  <c r="J32" i="24"/>
  <c r="H32" i="24"/>
  <c r="D32" i="24"/>
  <c r="K32" i="24"/>
  <c r="F32" i="24"/>
  <c r="F21" i="24"/>
  <c r="D21" i="24"/>
  <c r="H21" i="24"/>
  <c r="K21" i="24"/>
  <c r="J21" i="24"/>
  <c r="F27" i="24"/>
  <c r="D27" i="24"/>
  <c r="K27" i="24"/>
  <c r="H27" i="24"/>
  <c r="J30" i="24"/>
  <c r="H30" i="24"/>
  <c r="D30" i="24"/>
  <c r="K30" i="24"/>
  <c r="F30" i="24"/>
  <c r="I16" i="24"/>
  <c r="L16" i="24"/>
  <c r="M16" i="24"/>
  <c r="G16" i="24"/>
  <c r="I20" i="24"/>
  <c r="L20" i="24"/>
  <c r="M20" i="24"/>
  <c r="G20" i="24"/>
  <c r="I32" i="24"/>
  <c r="G32" i="24"/>
  <c r="L32" i="24"/>
  <c r="M32" i="24"/>
  <c r="E32" i="24"/>
  <c r="G37" i="24"/>
  <c r="M37" i="24"/>
  <c r="E37" i="24"/>
  <c r="L37" i="24"/>
  <c r="I37" i="24"/>
  <c r="M34" i="24"/>
  <c r="G41" i="24"/>
  <c r="M41" i="24"/>
  <c r="E41" i="24"/>
  <c r="L41" i="24"/>
  <c r="I41" i="24"/>
  <c r="I61" i="24"/>
  <c r="K61" i="24"/>
  <c r="J61" i="24"/>
  <c r="J26" i="24"/>
  <c r="H26" i="24"/>
  <c r="D26" i="24"/>
  <c r="K26" i="24"/>
  <c r="F26" i="24"/>
  <c r="J8" i="24"/>
  <c r="H8" i="24"/>
  <c r="D8" i="24"/>
  <c r="K8" i="24"/>
  <c r="F8" i="24"/>
  <c r="J16" i="24"/>
  <c r="H16" i="24"/>
  <c r="D16" i="24"/>
  <c r="K16" i="24"/>
  <c r="F16" i="24"/>
  <c r="M9" i="24"/>
  <c r="E9" i="24"/>
  <c r="L9" i="24"/>
  <c r="G9" i="24"/>
  <c r="M23" i="24"/>
  <c r="E23" i="24"/>
  <c r="L23" i="24"/>
  <c r="I23" i="24"/>
  <c r="G23" i="24"/>
  <c r="M22" i="24"/>
  <c r="F7" i="24"/>
  <c r="D7" i="24"/>
  <c r="H7" i="24"/>
  <c r="K7" i="24"/>
  <c r="J7" i="24"/>
  <c r="J20" i="24"/>
  <c r="H20" i="24"/>
  <c r="D20" i="24"/>
  <c r="K20" i="24"/>
  <c r="F20" i="24"/>
  <c r="F19" i="24"/>
  <c r="D19" i="24"/>
  <c r="H19" i="24"/>
  <c r="K19" i="24"/>
  <c r="J19" i="24"/>
  <c r="J22" i="24"/>
  <c r="H22" i="24"/>
  <c r="D22" i="24"/>
  <c r="K22" i="24"/>
  <c r="F22" i="24"/>
  <c r="F25" i="24"/>
  <c r="D25" i="24"/>
  <c r="K25" i="24"/>
  <c r="H25" i="24"/>
  <c r="J25" i="24"/>
  <c r="I8" i="24"/>
  <c r="L8" i="24"/>
  <c r="M8" i="24"/>
  <c r="G8" i="24"/>
  <c r="C14" i="24"/>
  <c r="C6" i="24"/>
  <c r="M17" i="24"/>
  <c r="E17" i="24"/>
  <c r="L17" i="24"/>
  <c r="G17" i="24"/>
  <c r="M27" i="24"/>
  <c r="E27" i="24"/>
  <c r="L27" i="24"/>
  <c r="I27" i="24"/>
  <c r="G27" i="24"/>
  <c r="I30" i="24"/>
  <c r="G30" i="24"/>
  <c r="L30" i="24"/>
  <c r="M30" i="24"/>
  <c r="E30" i="24"/>
  <c r="M33" i="24"/>
  <c r="E33" i="24"/>
  <c r="L33" i="24"/>
  <c r="I33" i="24"/>
  <c r="G33" i="24"/>
  <c r="I9" i="24"/>
  <c r="E24" i="24"/>
  <c r="J34" i="24"/>
  <c r="H34" i="24"/>
  <c r="D34" i="24"/>
  <c r="K34" i="24"/>
  <c r="F34" i="24"/>
  <c r="M7" i="24"/>
  <c r="E7" i="24"/>
  <c r="L7" i="24"/>
  <c r="I7" i="24"/>
  <c r="G7" i="24"/>
  <c r="M21" i="24"/>
  <c r="E21" i="24"/>
  <c r="L21" i="24"/>
  <c r="G21" i="24"/>
  <c r="K54" i="24"/>
  <c r="K62" i="24"/>
  <c r="G43" i="24"/>
  <c r="M43" i="24"/>
  <c r="E43" i="24"/>
  <c r="J68" i="24"/>
  <c r="I77" i="24"/>
  <c r="E38" i="24"/>
  <c r="K51" i="24"/>
  <c r="J58" i="24"/>
  <c r="K59" i="24"/>
  <c r="J66" i="24"/>
  <c r="K67" i="24"/>
  <c r="K77" i="24"/>
  <c r="M31" i="24"/>
  <c r="E31" i="24"/>
  <c r="L31" i="24"/>
  <c r="K58" i="24"/>
  <c r="J65" i="24"/>
  <c r="K66" i="24"/>
  <c r="I43" i="24"/>
  <c r="J56" i="24"/>
  <c r="J64" i="24"/>
  <c r="K65" i="24"/>
  <c r="M29" i="24"/>
  <c r="E29" i="24"/>
  <c r="L29" i="24"/>
  <c r="L38" i="24"/>
  <c r="I38" i="24"/>
  <c r="G29" i="24"/>
  <c r="M38" i="24"/>
  <c r="F40" i="24"/>
  <c r="F42" i="24"/>
  <c r="F44" i="24"/>
  <c r="J77" i="24" l="1"/>
  <c r="K79" i="24"/>
  <c r="K78" i="24"/>
  <c r="I79" i="24"/>
  <c r="H39" i="24"/>
  <c r="F39" i="24"/>
  <c r="J39" i="24"/>
  <c r="K39" i="24"/>
  <c r="D39" i="24"/>
  <c r="H45" i="24"/>
  <c r="F45" i="24"/>
  <c r="J45" i="24"/>
  <c r="K45" i="24"/>
  <c r="D45" i="24"/>
  <c r="J6" i="24"/>
  <c r="H6" i="24"/>
  <c r="D6" i="24"/>
  <c r="K6" i="24"/>
  <c r="F6" i="24"/>
  <c r="I6" i="24"/>
  <c r="L6" i="24"/>
  <c r="G6" i="24"/>
  <c r="E6" i="24"/>
  <c r="M6" i="24"/>
  <c r="G39" i="24"/>
  <c r="M39" i="24"/>
  <c r="E39" i="24"/>
  <c r="L39" i="24"/>
  <c r="I39" i="24"/>
  <c r="J14" i="24"/>
  <c r="H14" i="24"/>
  <c r="D14" i="24"/>
  <c r="K14" i="24"/>
  <c r="F14" i="24"/>
  <c r="I14" i="24"/>
  <c r="L14" i="24"/>
  <c r="G14" i="24"/>
  <c r="E14" i="24"/>
  <c r="M14" i="24"/>
  <c r="J79" i="24" l="1"/>
  <c r="J78" i="24"/>
  <c r="I78" i="24"/>
  <c r="I83" i="24"/>
  <c r="I82" i="24"/>
  <c r="I81" i="24"/>
</calcChain>
</file>

<file path=xl/sharedStrings.xml><?xml version="1.0" encoding="utf-8"?>
<sst xmlns="http://schemas.openxmlformats.org/spreadsheetml/2006/main" count="1684" uniqueCount="521">
  <si>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</si>
  <si>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</si>
  <si>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</si>
  <si>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</si>
  <si>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</si>
  <si>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</si>
  <si>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</si>
  <si>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</si>
  <si>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</si>
  <si>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</si>
  <si>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</si>
  <si>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</si>
  <si>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</si>
  <si>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Reutlingen (08415)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</si>
  <si>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</si>
  <si>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</si>
  <si>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</si>
  <si>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</si>
  <si>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</si>
  <si>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</si>
  <si>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</si>
  <si>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</si>
  <si>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</si>
  <si>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</si>
  <si>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</si>
  <si>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</si>
  <si>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</si>
  <si>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</si>
  <si>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</si>
  <si>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</si>
  <si>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</si>
  <si>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</si>
  <si>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</si>
  <si>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</si>
  <si>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</si>
  <si>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</si>
  <si>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</si>
  <si>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</si>
  <si>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</si>
  <si>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</si>
  <si>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</si>
  <si>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</si>
  <si>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</si>
  <si>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</si>
  <si>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</si>
  <si>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</si>
  <si>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</si>
  <si>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</si>
  <si>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</si>
  <si>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</si>
  <si>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</si>
  <si>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</si>
  <si>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</si>
  <si>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</si>
  <si>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</si>
  <si>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</si>
  <si>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</si>
  <si>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</si>
  <si>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</si>
  <si>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</si>
  <si>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</si>
  <si>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</si>
  <si>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</si>
  <si>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</si>
  <si>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</si>
  <si>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</si>
  <si>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</si>
  <si>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</si>
  <si>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</si>
  <si>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</si>
  <si>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</si>
  <si>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</si>
  <si>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</si>
  <si>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</si>
  <si>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</si>
  <si>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</si>
  <si>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</si>
  <si>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</si>
  <si>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</si>
  <si>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</si>
  <si>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</si>
  <si>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</si>
  <si>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</si>
  <si>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</si>
  <si>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</si>
  <si>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</si>
  <si>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</si>
  <si>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</si>
  <si>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</si>
  <si>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</si>
  <si>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</si>
  <si>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</si>
  <si>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Reutlingen (08415);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</si>
  <si>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</si>
  <si>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</si>
  <si>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</si>
  <si>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</si>
  <si>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</si>
  <si>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</si>
  <si>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</si>
  <si>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</si>
  <si>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</si>
  <si>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</si>
  <si>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</si>
  <si>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</si>
  <si>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</si>
  <si>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</si>
  <si>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</si>
  <si>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</si>
  <si>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</si>
  <si>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</si>
  <si>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</si>
  <si>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</si>
  <si>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</si>
  <si>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</si>
  <si>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</si>
  <si>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</si>
  <si>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</si>
  <si>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</si>
  <si>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</si>
  <si>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</si>
  <si>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</si>
  <si>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</si>
  <si>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</si>
  <si>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</si>
  <si>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</si>
  <si>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</si>
  <si>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</si>
  <si>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</si>
  <si>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</si>
  <si>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</si>
  <si>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</si>
  <si>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</si>
  <si>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</si>
  <si>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</si>
  <si>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</si>
  <si>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</si>
  <si>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</si>
  <si>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</si>
  <si>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</si>
  <si>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</si>
  <si>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</si>
  <si>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</si>
  <si>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</si>
  <si>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</si>
  <si>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</si>
  <si>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</si>
  <si>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</si>
  <si>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</si>
  <si>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</si>
  <si>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</si>
  <si>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</si>
  <si>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</si>
  <si>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</si>
  <si>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</si>
  <si>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</si>
  <si>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</si>
  <si>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</si>
  <si>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</si>
  <si>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</si>
  <si>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</si>
  <si>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</si>
  <si>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</si>
  <si>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</si>
  <si>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</si>
  <si>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</si>
  <si>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</si>
  <si>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</si>
  <si>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</si>
  <si>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</si>
  <si>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</si>
  <si>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</si>
  <si>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</si>
  <si>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</si>
  <si>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</si>
  <si>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</si>
  <si>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</si>
  <si>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</si>
  <si>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</si>
  <si>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</si>
  <si>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</si>
  <si>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</si>
  <si>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</si>
  <si>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Reutlingen (08415)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</si>
  <si>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</si>
  <si>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</si>
  <si>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</si>
  <si>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</si>
  <si>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</si>
  <si>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</si>
  <si>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</si>
  <si>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</si>
  <si>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</si>
  <si>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</si>
  <si>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</si>
  <si>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</si>
  <si>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</si>
  <si>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</si>
  <si>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</si>
  <si>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</si>
  <si>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</si>
  <si>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</si>
  <si>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</si>
  <si>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</si>
  <si>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</si>
  <si>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</si>
  <si>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</si>
  <si>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</si>
  <si>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</si>
  <si>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</si>
  <si>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</si>
  <si>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</si>
  <si>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</si>
  <si>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</si>
  <si>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</si>
  <si>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</si>
  <si>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</si>
  <si>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</si>
  <si>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</si>
  <si>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</si>
  <si>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</si>
  <si>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</si>
  <si>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</si>
  <si>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</si>
  <si>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</si>
  <si>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</si>
  <si>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</si>
  <si>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</si>
  <si>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</si>
  <si>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</si>
  <si>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</si>
  <si>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</si>
  <si>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</si>
  <si>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</si>
  <si>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</si>
  <si>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</si>
  <si>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</si>
  <si>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</si>
  <si>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</si>
  <si>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</si>
  <si>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</si>
  <si>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</si>
  <si>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</si>
  <si>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</si>
  <si>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</si>
  <si>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</si>
  <si>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</si>
  <si>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</si>
  <si>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</si>
  <si>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</si>
  <si>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</si>
  <si>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</si>
  <si>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</si>
  <si>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</si>
  <si>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</si>
  <si>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</si>
  <si>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</si>
  <si>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</si>
  <si>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</si>
  <si>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</si>
  <si>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</si>
  <si>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</si>
  <si>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</si>
  <si>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</si>
  <si>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</si>
  <si>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</si>
  <si>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</si>
  <si>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</si>
  <si>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</si>
  <si>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</si>
  <si>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</si>
  <si>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</si>
  <si>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</si>
  <si>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</si>
  <si>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</si>
  <si>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</si>
  <si>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</si>
  <si>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</si>
  <si>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</si>
  <si>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</si>
  <si>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</si>
  <si>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</si>
  <si>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</si>
  <si>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</si>
  <si>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</si>
  <si>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</si>
  <si>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</si>
  <si>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</si>
  <si>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</si>
  <si>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</si>
  <si>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</si>
  <si>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</si>
  <si>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</si>
  <si>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</si>
  <si>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</si>
  <si>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</si>
  <si>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</si>
  <si>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</si>
  <si>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</si>
  <si>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</si>
  <si>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</si>
  <si>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</si>
  <si>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</si>
  <si>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</si>
  <si>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</si>
  <si>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</si>
  <si>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</si>
  <si>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</si>
  <si>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</si>
  <si>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</si>
  <si>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</si>
  <si>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</si>
  <si>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</si>
  <si>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</si>
  <si>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</si>
  <si>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</si>
  <si>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</si>
  <si>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</si>
  <si>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</si>
  <si>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</si>
  <si>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</si>
  <si>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</si>
  <si>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</si>
  <si>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</si>
  <si>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</si>
  <si>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</si>
  <si>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</si>
  <si>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</si>
  <si>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</si>
  <si>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</si>
  <si>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</si>
  <si>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</si>
  <si>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</si>
  <si>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</si>
  <si>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</si>
  <si>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</si>
  <si>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</si>
  <si>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</si>
  <si>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</si>
  <si>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</si>
  <si>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</si>
  <si>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</si>
  <si>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</si>
  <si>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</si>
  <si>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</si>
  <si>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</si>
  <si>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</si>
  <si>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</si>
  <si>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</si>
  <si>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</si>
  <si>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</si>
  <si>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</si>
  <si>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</si>
  <si>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</si>
  <si>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</si>
  <si>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</si>
  <si>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</si>
  <si>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</si>
  <si>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</si>
  <si>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</si>
  <si>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</si>
  <si>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</si>
  <si>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</si>
  <si>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</si>
  <si>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</si>
  <si>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</si>
  <si>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</si>
  <si>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</si>
  <si>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</si>
  <si>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</si>
  <si>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</si>
  <si>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</si>
  <si>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</si>
  <si>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Reutlingen (08415);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</si>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</sst>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{66D9E022-0807-47E8-AA3B-3DCA61C292E0}</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EEC0-422A-820C-5D9E1BB17E5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{DB46957D-626D-49A4-A9D3-CEE84B37CE8D}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EC0-422A-820C-5D9E1BB17E5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{7863FB24-E963-4401-B052-B72B74C80F7E}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EC0-422A-820C-5D9E1BB17E5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{F9DF1000-4376-42A0-A03B-478CFEE943E5}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EC0-422A-820C-5D9E1BB17E5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0.91397895863360579</c:v>
                </c:pt>
                <c:pt idx="1">
                  <c:v>0.77822269034374059</c:v>
                </c:pt>
                <c:pt idx="2">
                  <c:v>1.1186464311118853</c:v>
                </c:pt>
                <c:pt idx="3">
                  <c:v>1.0875687030768</c:v>
                </c:pt>
              </c:numCache>
            </c:numRef>
          </c:val>
          <c:extLst>
            <c:ext xmlns:c16="http://schemas.microsoft.com/office/drawing/2014/chart" uri="{C3380CC4-5D6E-409C-BE32-E72D297353CC}">
              <c16:uniqueId val="{00000004-EEC0-422A-820C-5D9E1BB17E5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{E8C85BA1-F365-459D-9AF8-B267B8690F58}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EC0-422A-820C-5D9E1BB17E5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{5D5F3BE9-F239-4953-A351-702BF4872729}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EC0-422A-820C-5D9E1BB17E5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{7855623F-D786-409A-A032-CC5BA723CA42}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EC0-422A-820C-5D9E1BB17E5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{2D5C5789-ED92-490B-BD6A-A0ADA6E19AF4}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EC0-422A-820C-5D9E1BB17E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EC0-422A-820C-5D9E1BB17E5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EC0-422A-820C-5D9E1BB17E5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{D72ECD4D-4B29-4D8B-96BE-CB2104E54E43}</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65F5-4600-8662-3CE327D47495}"/>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{2BFAE92D-2146-4D00-B4F8-E113B47E483D}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65F5-4600-8662-3CE327D4749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{15C95985-84E7-4A98-BF08-CC2D8C5DA95A}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5F5-4600-8662-3CE327D4749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{CCD2A320-DABE-4EA8-9A89-575614018C25}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5F5-4600-8662-3CE327D474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-2.3990637799882975</c:v>
                </c:pt>
                <c:pt idx="1">
                  <c:v>-2.6975865719528453</c:v>
                </c:pt>
                <c:pt idx="2">
                  <c:v>-2.7637010795899166</c:v>
                </c:pt>
                <c:pt idx="3">
                  <c:v>-2.8655893304673015</c:v>
                </c:pt>
              </c:numCache>
            </c:numRef>
          </c:val>
          <c:extLst>
            <c:ext xmlns:c16="http://schemas.microsoft.com/office/drawing/2014/chart" uri="{C3380CC4-5D6E-409C-BE32-E72D297353CC}">
              <c16:uniqueId val="{00000004-65F5-4600-8662-3CE327D4749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{8A0C984E-0062-427B-959E-54C64338B3E6}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5F5-4600-8662-3CE327D4749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{6E88A993-E823-4FC2-9406-33C84EB1BE7B}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5F5-4600-8662-3CE327D4749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{140BA5F8-6CB2-474C-B235-4B4DBE51586B}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5F5-4600-8662-3CE327D4749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{40A86716-2C09-41E6-90CE-193C5E43B7C9}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5F5-4600-8662-3CE327D474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5F5-4600-8662-3CE327D4749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5F5-4600-8662-3CE327D4749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{E929535A-AF68-4E31-8F20-ADB79F9BD0FC}</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80A2-4116-86B5-00B440C3DDC9}"/>
                </c:ext>
              </c:extLst>
            </c:dLbl>
            <c:dLbl>
              <c:idx val="1"/>
              <c:tx>
                <c:strRef>
                  <c:f>Daten_Diagramme!$D$15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{1A3A9A27-00D8-4633-B0E7-89FF69E2721F}</c15:txfldGUID>
                      <c15:f>Daten_Diagramme!$D$15</c15:f>
                      <c15:dlblFieldTableCache>
                        <c:ptCount val="1"/>
                        <c:pt idx="0">
                          <c:v>5.1</c:v>
                        </c:pt>
                      </c15:dlblFieldTableCache>
                    </c15:dlblFTEntry>
                  </c15:dlblFieldTable>
                  <c15:showDataLabelsRange val="0"/>
                </c:ext>
                <c:ext xmlns:c16="http://schemas.microsoft.com/office/drawing/2014/chart" uri="{C3380CC4-5D6E-409C-BE32-E72D297353CC}">
                  <c16:uniqueId val="{00000001-80A2-4116-86B5-00B440C3DDC9}"/>
                </c:ext>
              </c:extLst>
            </c:dLbl>
            <c:dLbl>
              <c:idx val="2"/>
              <c:tx>
                <c:strRef>
                  <c:f>Daten_Diagramme!$D$16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{7AAEDB8A-9D98-44EE-8775-6DF671BC6ABE}</c15:txfldGUID>
                      <c15:f>Daten_Diagramme!$D$16</c15:f>
                      <c15:dlblFieldTableCache>
                        <c:ptCount val="1"/>
                        <c:pt idx="0">
                          <c:v>6.2</c:v>
                        </c:pt>
                      </c15:dlblFieldTableCache>
                    </c15:dlblFTEntry>
                  </c15:dlblFieldTable>
                  <c15:showDataLabelsRange val="0"/>
                </c:ext>
                <c:ext xmlns:c16="http://schemas.microsoft.com/office/drawing/2014/chart" uri="{C3380CC4-5D6E-409C-BE32-E72D297353CC}">
                  <c16:uniqueId val="{00000002-80A2-4116-86B5-00B440C3DDC9}"/>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{FE2E903B-5E7A-448C-9B87-6A897B39DEC3}</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80A2-4116-86B5-00B440C3DDC9}"/>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{3B6B19D4-F363-4A29-8477-9D57BDD4957F}</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80A2-4116-86B5-00B440C3DDC9}"/>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{E1F58F4F-3D9F-43BD-BD46-E1B0F869DBAB}</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80A2-4116-86B5-00B440C3DDC9}"/>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{A1BC33D5-AE4B-4F18-8191-35FA9BACD1D0}</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80A2-4116-86B5-00B440C3DDC9}"/>
                </c:ext>
              </c:extLst>
            </c:dLbl>
            <c:dLbl>
              <c:idx val="7"/>
              <c:tx>
                <c:strRef>
                  <c:f>Daten_Diagramme!$D$21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{B537E05D-B6AD-44F0-986B-B7917C825349}</c15:txfldGUID>
                      <c15:f>Daten_Diagramme!$D$21</c15:f>
                      <c15:dlblFieldTableCache>
                        <c:ptCount val="1"/>
                        <c:pt idx="0">
                          <c:v>4.3</c:v>
                        </c:pt>
                      </c15:dlblFieldTableCache>
                    </c15:dlblFTEntry>
                  </c15:dlblFieldTable>
                  <c15:showDataLabelsRange val="0"/>
                </c:ext>
                <c:ext xmlns:c16="http://schemas.microsoft.com/office/drawing/2014/chart" uri="{C3380CC4-5D6E-409C-BE32-E72D297353CC}">
                  <c16:uniqueId val="{00000007-80A2-4116-86B5-00B440C3DDC9}"/>
                </c:ext>
              </c:extLst>
            </c:dLbl>
            <c:dLbl>
              <c:idx val="8"/>
              <c:tx>
                <c:strRef>
                  <c:f>Daten_Diagramme!$D$22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{360CA1E9-6C0C-4CD1-A3F2-DAB7A21FA8DF}</c15:txfldGUID>
                      <c15:f>Daten_Diagramme!$D$22</c15:f>
                      <c15:dlblFieldTableCache>
                        <c:ptCount val="1"/>
                        <c:pt idx="0">
                          <c:v>5.8</c:v>
                        </c:pt>
                      </c15:dlblFieldTableCache>
                    </c15:dlblFTEntry>
                  </c15:dlblFieldTable>
                  <c15:showDataLabelsRange val="0"/>
                </c:ext>
                <c:ext xmlns:c16="http://schemas.microsoft.com/office/drawing/2014/chart" uri="{C3380CC4-5D6E-409C-BE32-E72D297353CC}">
                  <c16:uniqueId val="{00000008-80A2-4116-86B5-00B440C3DDC9}"/>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{4A449BD9-1211-4A7B-8DEA-A25B7C4ABCF1}</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80A2-4116-86B5-00B440C3DDC9}"/>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{DE4FD729-E442-4E22-8711-A2731B59001B}</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80A2-4116-86B5-00B440C3DDC9}"/>
                </c:ext>
              </c:extLst>
            </c:dLbl>
            <c:dLbl>
              <c:idx val="11"/>
              <c:tx>
                <c:strRef>
                  <c:f>Daten_Diagramme!$D$25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{2A89A8BE-B1EE-429C-805F-FD6A993FB7F9}</c15:txfldGUID>
                      <c15:f>Daten_Diagramme!$D$25</c15:f>
                      <c15:dlblFieldTableCache>
                        <c:ptCount val="1"/>
                        <c:pt idx="0">
                          <c:v>-1.1</c:v>
                        </c:pt>
                      </c15:dlblFieldTableCache>
                    </c15:dlblFTEntry>
                  </c15:dlblFieldTable>
                  <c15:showDataLabelsRange val="0"/>
                </c:ext>
                <c:ext xmlns:c16="http://schemas.microsoft.com/office/drawing/2014/chart" uri="{C3380CC4-5D6E-409C-BE32-E72D297353CC}">
                  <c16:uniqueId val="{0000000B-80A2-4116-86B5-00B440C3DDC9}"/>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{A8630AE8-329B-450A-8CDF-ADE42F5B357A}</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80A2-4116-86B5-00B440C3DDC9}"/>
                </c:ext>
              </c:extLst>
            </c:dLbl>
            <c:dLbl>
              <c:idx val="13"/>
              <c:tx>
                <c:strRef>
                  <c:f>Daten_Diagramme!$D$27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{EE6ADB01-90EB-4784-9B9F-A1E893E02C92}</c15:txfldGUID>
                      <c15:f>Daten_Diagramme!$D$27</c15:f>
                      <c15:dlblFieldTableCache>
                        <c:ptCount val="1"/>
                        <c:pt idx="0">
                          <c:v>0.9</c:v>
                        </c:pt>
                      </c15:dlblFieldTableCache>
                    </c15:dlblFTEntry>
                  </c15:dlblFieldTable>
                  <c15:showDataLabelsRange val="0"/>
                </c:ext>
                <c:ext xmlns:c16="http://schemas.microsoft.com/office/drawing/2014/chart" uri="{C3380CC4-5D6E-409C-BE32-E72D297353CC}">
                  <c16:uniqueId val="{0000000D-80A2-4116-86B5-00B440C3DDC9}"/>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{6F92ED13-F95D-463B-95C9-699EBEC3C882}</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80A2-4116-86B5-00B440C3DDC9}"/>
                </c:ext>
              </c:extLst>
            </c:dLbl>
            <c:dLbl>
              <c:idx val="15"/>
              <c:tx>
                <c:strRef>
                  <c:f>Daten_Diagramme!$D$29</c:f>
                  <c:strCache>
                    <c:ptCount val="1"/>
                    <c:pt idx="0">
                      <c:v>-26.2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{2071CEE1-1DEE-467B-97FA-70D04A122BF9}</c15:txfldGUID>
                      <c15:f>Daten_Diagramme!$D$29</c15:f>
                      <c15:dlblFieldTableCache>
                        <c:ptCount val="1"/>
                        <c:pt idx="0">
                          <c:v>-26.2</c:v>
                        </c:pt>
                      </c15:dlblFieldTableCache>
                    </c15:dlblFTEntry>
                  </c15:dlblFieldTable>
                  <c15:showDataLabelsRange val="0"/>
                </c:ext>
                <c:ext xmlns:c16="http://schemas.microsoft.com/office/drawing/2014/chart" uri="{C3380CC4-5D6E-409C-BE32-E72D297353CC}">
                  <c16:uniqueId val="{0000000F-80A2-4116-86B5-00B440C3DDC9}"/>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{C2E1B7CF-961B-4C32-808C-302CAAB3C780}</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80A2-4116-86B5-00B440C3DDC9}"/>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{51AE924B-70F6-4DA4-B7EE-990103EA9D72}</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80A2-4116-86B5-00B440C3DDC9}"/>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{ACFE728D-9FF7-4EB0-9BA0-39FE71E0D300}</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80A2-4116-86B5-00B440C3DDC9}"/>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{8F5C853F-C44C-40EE-957E-EBEF5A8C75DD}</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80A2-4116-86B5-00B440C3DDC9}"/>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{09A35595-05D3-4053-B8EE-417190FAD591}</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80A2-4116-86B5-00B440C3DDC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{82885C56-A155-4BA7-AB88-CC95FA3F75A0}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0A2-4116-86B5-00B440C3DDC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{A787C53F-1BAB-4DA3-A822-F313AB406CAD}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0A2-4116-86B5-00B440C3DDC9}"/>
                </c:ext>
              </c:extLst>
            </c:dLbl>
            <c:dLbl>
              <c:idx val="23"/>
              <c:tx>
                <c:strRef>
                  <c:f>Daten_Diagramme!$D$37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{3C79345E-4CF2-4881-8C55-750844542EF9}</c15:txfldGUID>
                      <c15:f>Daten_Diagramme!$D$37</c15:f>
                      <c15:dlblFieldTableCache>
                        <c:ptCount val="1"/>
                        <c:pt idx="0">
                          <c:v>5.1</c:v>
                        </c:pt>
                      </c15:dlblFieldTableCache>
                    </c15:dlblFTEntry>
                  </c15:dlblFieldTable>
                  <c15:showDataLabelsRange val="0"/>
                </c:ext>
                <c:ext xmlns:c16="http://schemas.microsoft.com/office/drawing/2014/chart" uri="{C3380CC4-5D6E-409C-BE32-E72D297353CC}">
                  <c16:uniqueId val="{00000017-80A2-4116-86B5-00B440C3DDC9}"/>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{28628525-7BE7-4B9E-8A93-A1FA90794C3B}</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80A2-4116-86B5-00B440C3DDC9}"/>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{BF15DE3E-0BDF-4F62-9C7C-7D3BD3AE8948}</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80A2-4116-86B5-00B440C3DDC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{8E21F821-B9EE-4572-BA24-6D20D6EC88BF}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0A2-4116-86B5-00B440C3DDC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{D5E2D8B6-9719-4D44-B2FF-AC9159BAF037}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0A2-4116-86B5-00B440C3DDC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{F428A1B1-43B0-4997-BEEF-D9A2FF9A8EBF}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0A2-4116-86B5-00B440C3DDC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{454FBB5B-6509-4A94-BFB9-990065248FDF}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0A2-4116-86B5-00B440C3DDC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{5A0CD7BB-ACB3-4049-9BD2-9A492D87AD3C}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0A2-4116-86B5-00B440C3DDC9}"/>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{654FB910-9D19-479F-9EE8-D46F9077A930}</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80A2-4116-86B5-00B440C3DD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0.91397895863360579</c:v>
                </c:pt>
                <c:pt idx="1">
                  <c:v>5.0813008130081299</c:v>
                </c:pt>
                <c:pt idx="2">
                  <c:v>6.2237174095878887</c:v>
                </c:pt>
                <c:pt idx="3">
                  <c:v>-0.8920863309352518</c:v>
                </c:pt>
                <c:pt idx="4">
                  <c:v>-2.528782894736842</c:v>
                </c:pt>
                <c:pt idx="5">
                  <c:v>-0.58363656014698995</c:v>
                </c:pt>
                <c:pt idx="6">
                  <c:v>-0.99928622412562451</c:v>
                </c:pt>
                <c:pt idx="7">
                  <c:v>4.2667052357535438</c:v>
                </c:pt>
                <c:pt idx="8">
                  <c:v>5.8097998247624183</c:v>
                </c:pt>
                <c:pt idx="9">
                  <c:v>-2.9980921231943309</c:v>
                </c:pt>
                <c:pt idx="10">
                  <c:v>1.0956902848794741</c:v>
                </c:pt>
                <c:pt idx="11">
                  <c:v>-1.0960906101571064</c:v>
                </c:pt>
                <c:pt idx="12">
                  <c:v>-2.0030234315948601</c:v>
                </c:pt>
                <c:pt idx="13">
                  <c:v>0.91897343942620191</c:v>
                </c:pt>
                <c:pt idx="14">
                  <c:v>3.5757211538461537</c:v>
                </c:pt>
                <c:pt idx="15">
                  <c:v>-26.186666666666667</c:v>
                </c:pt>
                <c:pt idx="16">
                  <c:v>1.5775455849211226</c:v>
                </c:pt>
                <c:pt idx="17">
                  <c:v>3.0865686038099831</c:v>
                </c:pt>
                <c:pt idx="18">
                  <c:v>2.8441879637262986</c:v>
                </c:pt>
                <c:pt idx="19">
                  <c:v>2.2506839094752551</c:v>
                </c:pt>
                <c:pt idx="20">
                  <c:v>0.10139416983523447</c:v>
                </c:pt>
                <c:pt idx="21">
                  <c:v>0</c:v>
                </c:pt>
                <c:pt idx="23">
                  <c:v>5.0813008130081299</c:v>
                </c:pt>
                <c:pt idx="24">
                  <c:v>6.0438611638749785E-2</c:v>
                </c:pt>
                <c:pt idx="25">
                  <c:v>1.4569996813718391</c:v>
                </c:pt>
              </c:numCache>
            </c:numRef>
          </c:val>
          <c:extLst>
            <c:ext xmlns:c16="http://schemas.microsoft.com/office/drawing/2014/chart" uri="{C3380CC4-5D6E-409C-BE32-E72D297353CC}">
              <c16:uniqueId val="{00000020-80A2-4116-86B5-00B440C3DDC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{41BC5E11-E7F8-4402-ABAA-07BB48597CCD}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0A2-4116-86B5-00B440C3DDC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{D2176ECA-1ED1-45D6-BAC9-2E30EE6FD160}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0A2-4116-86B5-00B440C3DDC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{310902ED-B852-447A-87DA-47FA67D3BDFF}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0A2-4116-86B5-00B440C3DDC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{74B872DC-A12A-4EAE-9F34-2C272953F9E9}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0A2-4116-86B5-00B440C3DDC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{EC011A43-FF55-4E6D-B284-6C90D775FD40}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0A2-4116-86B5-00B440C3DDC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{3F1AEE56-50A1-444D-B576-72CA0C34EA1C}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0A2-4116-86B5-00B440C3DDC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{56FDD819-A097-4E4D-86A1-45FBF105B2FD}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0A2-4116-86B5-00B440C3DDC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{2A86255B-D593-4E63-B281-4A5A1F0D81F2}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0A2-4116-86B5-00B440C3DDC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{4450E3B5-FA9E-4977-A508-95DC6B7EB8C9}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0A2-4116-86B5-00B440C3DDC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{161F9CCA-9B5D-4486-AFBB-9142BE74C54C}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0A2-4116-86B5-00B440C3DDC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{CDC1A5C8-D6BC-4E3E-971C-BE2FB11E49BA}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0A2-4116-86B5-00B440C3DDC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{B94F71FA-F5AD-4C27-89CE-CB28ACBF688A}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0A2-4116-86B5-00B440C3DDC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{D64A99BC-C2D8-41F3-92BF-B309FF089F11}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0A2-4116-86B5-00B440C3DDC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{85DD219C-375F-434D-B94C-F66E05DFEB5C}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0A2-4116-86B5-00B440C3DDC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{56F20796-802E-4C29-9DE7-89B644CEBA73}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0A2-4116-86B5-00B440C3DDC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{0882D692-0244-40DB-AB2A-50DCA89F0F0E}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0A2-4116-86B5-00B440C3DDC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{EBD420A4-C7A0-4CFF-A3A8-FF73EB35C89B}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0A2-4116-86B5-00B440C3DDC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{3A6DDCD3-89C3-4B5D-B811-E5C74F4BD90E}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0A2-4116-86B5-00B440C3DDC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{5D10E583-8B33-49D7-8B21-ACD3FB025D21}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0A2-4116-86B5-00B440C3DDC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{270EF74E-952B-463C-BA7C-76027C6E2FD0}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0A2-4116-86B5-00B440C3DDC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{76C8E859-89C7-4C05-B0F2-C173098FCE6A}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0A2-4116-86B5-00B440C3DDC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{059A0F31-2639-4148-A074-E28A971BD9D9}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0A2-4116-86B5-00B440C3DDC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{26E3B5C4-7939-4923-979D-7DFA35E95E43}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0A2-4116-86B5-00B440C3DDC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{B152FE6E-43B6-4189-9892-1D48E996F48A}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0A2-4116-86B5-00B440C3DDC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{717861D0-EFEC-40BB-A7C0-4DE4BE4AEDC8}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0A2-4116-86B5-00B440C3DDC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{E8AFA3E0-3F9F-4504-AC81-18B24F482FB3}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0A2-4116-86B5-00B440C3DDC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{A7721834-5703-4D5A-BB5D-27849EA1E439}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0A2-4116-86B5-00B440C3DDC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{44B08A3E-A74A-4454-A228-DFB88BDEE93D}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0A2-4116-86B5-00B440C3DDC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{9FFF6D48-AF62-4AB9-8B87-C692B78BDDF2}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0A2-4116-86B5-00B440C3DDC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{91477A4A-1FC4-47E4-B413-98B4A278CFAD}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0A2-4116-86B5-00B440C3DDC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{1533EA74-910A-41BD-B177-A9CBC7FF012F}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0A2-4116-86B5-00B440C3DDC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{83C28425-2ABE-46D6-AADE-3F9FD076B300}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0A2-4116-86B5-00B440C3DDC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0A2-4116-86B5-00B440C3DDC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0A2-4116-86B5-00B440C3DDC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{5F4FA72E-8AAC-4173-97F2-B49E6EE3345F}</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3CE2-48D4-8E6F-5A5EB4456C50}"/>
                </c:ext>
              </c:extLst>
            </c:dLbl>
            <c:dLbl>
              <c:idx val="1"/>
              <c:tx>
                <c:strRef>
                  <c:f>Daten_Diagramme!$E$15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{6944A650-5783-41D2-BB81-95A6718300DC}</c15:txfldGUID>
                      <c15:f>Daten_Diagramme!$E$15</c15:f>
                      <c15:dlblFieldTableCache>
                        <c:ptCount val="1"/>
                        <c:pt idx="0">
                          <c:v>0.8</c:v>
                        </c:pt>
                      </c15:dlblFieldTableCache>
                    </c15:dlblFTEntry>
                  </c15:dlblFieldTable>
                  <c15:showDataLabelsRange val="0"/>
                </c:ext>
                <c:ext xmlns:c16="http://schemas.microsoft.com/office/drawing/2014/chart" uri="{C3380CC4-5D6E-409C-BE32-E72D297353CC}">
                  <c16:uniqueId val="{00000001-3CE2-48D4-8E6F-5A5EB4456C50}"/>
                </c:ext>
              </c:extLst>
            </c:dLbl>
            <c:dLbl>
              <c:idx val="2"/>
              <c:tx>
                <c:strRef>
                  <c:f>Daten_Diagramme!$E$16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{50A111D4-E611-42CE-8D33-6C96BE1A23F9}</c15:txfldGUID>
                      <c15:f>Daten_Diagramme!$E$16</c15:f>
                      <c15:dlblFieldTableCache>
                        <c:ptCount val="1"/>
                        <c:pt idx="0">
                          <c:v>-8.8</c:v>
                        </c:pt>
                      </c15:dlblFieldTableCache>
                    </c15:dlblFTEntry>
                  </c15:dlblFieldTable>
                  <c15:showDataLabelsRange val="0"/>
                </c:ext>
                <c:ext xmlns:c16="http://schemas.microsoft.com/office/drawing/2014/chart" uri="{C3380CC4-5D6E-409C-BE32-E72D297353CC}">
                  <c16:uniqueId val="{00000002-3CE2-48D4-8E6F-5A5EB4456C50}"/>
                </c:ext>
              </c:extLst>
            </c:dLbl>
            <c:dLbl>
              <c:idx val="3"/>
              <c:tx>
                <c:strRef>
                  <c:f>Daten_Diagramme!$E$17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{AE3F916F-9B3F-471B-AEC6-C75588E0B5BA}</c15:txfldGUID>
                      <c15:f>Daten_Diagramme!$E$17</c15:f>
                      <c15:dlblFieldTableCache>
                        <c:ptCount val="1"/>
                        <c:pt idx="0">
                          <c:v>-10.8</c:v>
                        </c:pt>
                      </c15:dlblFieldTableCache>
                    </c15:dlblFTEntry>
                  </c15:dlblFieldTable>
                  <c15:showDataLabelsRange val="0"/>
                </c:ext>
                <c:ext xmlns:c16="http://schemas.microsoft.com/office/drawing/2014/chart" uri="{C3380CC4-5D6E-409C-BE32-E72D297353CC}">
                  <c16:uniqueId val="{00000003-3CE2-48D4-8E6F-5A5EB4456C50}"/>
                </c:ext>
              </c:extLst>
            </c:dLbl>
            <c:dLbl>
              <c:idx val="4"/>
              <c:tx>
                <c:strRef>
                  <c:f>Daten_Diagramme!$E$18</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{AFA513D7-D365-4B75-B127-ACBD3CAAD2B1}</c15:txfldGUID>
                      <c15:f>Daten_Diagramme!$E$18</c15:f>
                      <c15:dlblFieldTableCache>
                        <c:ptCount val="1"/>
                        <c:pt idx="0">
                          <c:v>-9.6</c:v>
                        </c:pt>
                      </c15:dlblFieldTableCache>
                    </c15:dlblFTEntry>
                  </c15:dlblFieldTable>
                  <c15:showDataLabelsRange val="0"/>
                </c:ext>
                <c:ext xmlns:c16="http://schemas.microsoft.com/office/drawing/2014/chart" uri="{C3380CC4-5D6E-409C-BE32-E72D297353CC}">
                  <c16:uniqueId val="{00000004-3CE2-48D4-8E6F-5A5EB4456C50}"/>
                </c:ext>
              </c:extLst>
            </c:dLbl>
            <c:dLbl>
              <c:idx val="5"/>
              <c:tx>
                <c:strRef>
                  <c:f>Daten_Diagramme!$E$19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{E0AE7852-5186-411D-B9AC-12F4A5F9188F}</c15:txfldGUID>
                      <c15:f>Daten_Diagramme!$E$19</c15:f>
                      <c15:dlblFieldTableCache>
                        <c:ptCount val="1"/>
                        <c:pt idx="0">
                          <c:v>-12.2</c:v>
                        </c:pt>
                      </c15:dlblFieldTableCache>
                    </c15:dlblFTEntry>
                  </c15:dlblFieldTable>
                  <c15:showDataLabelsRange val="0"/>
                </c:ext>
                <c:ext xmlns:c16="http://schemas.microsoft.com/office/drawing/2014/chart" uri="{C3380CC4-5D6E-409C-BE32-E72D297353CC}">
                  <c16:uniqueId val="{00000005-3CE2-48D4-8E6F-5A5EB4456C50}"/>
                </c:ext>
              </c:extLst>
            </c:dLbl>
            <c:dLbl>
              <c:idx val="6"/>
              <c:tx>
                <c:strRef>
                  <c:f>Daten_Diagramme!$E$20</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{8B285B2F-23F3-4FA4-AE31-DB73AA87D59C}</c15:txfldGUID>
                      <c15:f>Daten_Diagramme!$E$20</c15:f>
                      <c15:dlblFieldTableCache>
                        <c:ptCount val="1"/>
                        <c:pt idx="0">
                          <c:v>-9.6</c:v>
                        </c:pt>
                      </c15:dlblFieldTableCache>
                    </c15:dlblFTEntry>
                  </c15:dlblFieldTable>
                  <c15:showDataLabelsRange val="0"/>
                </c:ext>
                <c:ext xmlns:c16="http://schemas.microsoft.com/office/drawing/2014/chart" uri="{C3380CC4-5D6E-409C-BE32-E72D297353CC}">
                  <c16:uniqueId val="{00000006-3CE2-48D4-8E6F-5A5EB4456C50}"/>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{76BD921F-500D-4699-9AE0-D942C7B2721B}</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3CE2-48D4-8E6F-5A5EB4456C50}"/>
                </c:ext>
              </c:extLst>
            </c:dLbl>
            <c:dLbl>
              <c:idx val="8"/>
              <c:tx>
                <c:strRef>
                  <c:f>Daten_Diagramme!$E$22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{44998DE8-6F7F-4849-A10C-4863D1809E63}</c15:txfldGUID>
                      <c15:f>Daten_Diagramme!$E$22</c15:f>
                      <c15:dlblFieldTableCache>
                        <c:ptCount val="1"/>
                        <c:pt idx="0">
                          <c:v>3.0</c:v>
                        </c:pt>
                      </c15:dlblFieldTableCache>
                    </c15:dlblFTEntry>
                  </c15:dlblFieldTable>
                  <c15:showDataLabelsRange val="0"/>
                </c:ext>
                <c:ext xmlns:c16="http://schemas.microsoft.com/office/drawing/2014/chart" uri="{C3380CC4-5D6E-409C-BE32-E72D297353CC}">
                  <c16:uniqueId val="{00000008-3CE2-48D4-8E6F-5A5EB4456C50}"/>
                </c:ext>
              </c:extLst>
            </c:dLbl>
            <c:dLbl>
              <c:idx val="9"/>
              <c:tx>
                <c:strRef>
                  <c:f>Daten_Diagramme!$E$23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{EC9A8B69-20FB-465A-A332-750398FD1B5D}</c15:txfldGUID>
                      <c15:f>Daten_Diagramme!$E$23</c15:f>
                      <c15:dlblFieldTableCache>
                        <c:ptCount val="1"/>
                        <c:pt idx="0">
                          <c:v>-1.8</c:v>
                        </c:pt>
                      </c15:dlblFieldTableCache>
                    </c15:dlblFTEntry>
                  </c15:dlblFieldTable>
                  <c15:showDataLabelsRange val="0"/>
                </c:ext>
                <c:ext xmlns:c16="http://schemas.microsoft.com/office/drawing/2014/chart" uri="{C3380CC4-5D6E-409C-BE32-E72D297353CC}">
                  <c16:uniqueId val="{00000009-3CE2-48D4-8E6F-5A5EB4456C50}"/>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{D2BA9025-DAB6-4EE1-962F-DA3FD6C5A3C8}</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3CE2-48D4-8E6F-5A5EB4456C50}"/>
                </c:ext>
              </c:extLst>
            </c:dLbl>
            <c:dLbl>
              <c:idx val="11"/>
              <c:tx>
                <c:strRef>
                  <c:f>Daten_Diagramme!$E$25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{5C0FA4D3-F23A-4E49-BB6D-B4726E462FB5}</c15:txfldGUID>
                      <c15:f>Daten_Diagramme!$E$25</c15:f>
                      <c15:dlblFieldTableCache>
                        <c:ptCount val="1"/>
                        <c:pt idx="0">
                          <c:v>-5.9</c:v>
                        </c:pt>
                      </c15:dlblFieldTableCache>
                    </c15:dlblFTEntry>
                  </c15:dlblFieldTable>
                  <c15:showDataLabelsRange val="0"/>
                </c:ext>
                <c:ext xmlns:c16="http://schemas.microsoft.com/office/drawing/2014/chart" uri="{C3380CC4-5D6E-409C-BE32-E72D297353CC}">
                  <c16:uniqueId val="{0000000B-3CE2-48D4-8E6F-5A5EB4456C50}"/>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{95D48A9A-B2A6-4ECF-8549-5D2D24B61EE4}</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3CE2-48D4-8E6F-5A5EB4456C50}"/>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{76430D2E-A1E4-470D-9C81-DB5E42A53EB7}</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3CE2-48D4-8E6F-5A5EB4456C50}"/>
                </c:ext>
              </c:extLst>
            </c:dLbl>
            <c:dLbl>
              <c:idx val="14"/>
              <c:tx>
                <c:strRef>
                  <c:f>Daten_Diagramme!$E$28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{A582B678-218D-43D5-B5E9-64AEC92C54DD}</c15:txfldGUID>
                      <c15:f>Daten_Diagramme!$E$28</c15:f>
                      <c15:dlblFieldTableCache>
                        <c:ptCount val="1"/>
                        <c:pt idx="0">
                          <c:v>2.7</c:v>
                        </c:pt>
                      </c15:dlblFieldTableCache>
                    </c15:dlblFTEntry>
                  </c15:dlblFieldTable>
                  <c15:showDataLabelsRange val="0"/>
                </c:ext>
                <c:ext xmlns:c16="http://schemas.microsoft.com/office/drawing/2014/chart" uri="{C3380CC4-5D6E-409C-BE32-E72D297353CC}">
                  <c16:uniqueId val="{0000000E-3CE2-48D4-8E6F-5A5EB4456C50}"/>
                </c:ext>
              </c:extLst>
            </c:dLbl>
            <c:dLbl>
              <c:idx val="15"/>
              <c:tx>
                <c:strRef>
                  <c:f>Daten_Diagramme!$E$29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{E1D075B3-1FC1-4424-9A5A-7C89B0277476}</c15:txfldGUID>
                      <c15:f>Daten_Diagramme!$E$29</c15:f>
                      <c15:dlblFieldTableCache>
                        <c:ptCount val="1"/>
                        <c:pt idx="0">
                          <c:v>-1.9</c:v>
                        </c:pt>
                      </c15:dlblFieldTableCache>
                    </c15:dlblFTEntry>
                  </c15:dlblFieldTable>
                  <c15:showDataLabelsRange val="0"/>
                </c:ext>
                <c:ext xmlns:c16="http://schemas.microsoft.com/office/drawing/2014/chart" uri="{C3380CC4-5D6E-409C-BE32-E72D297353CC}">
                  <c16:uniqueId val="{0000000F-3CE2-48D4-8E6F-5A5EB4456C50}"/>
                </c:ext>
              </c:extLst>
            </c:dLbl>
            <c:dLbl>
              <c:idx val="16"/>
              <c:tx>
                <c:strRef>
                  <c:f>Daten_Diagramme!$E$30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{90925D6B-23AA-4097-B454-306D45314B4E}</c15:txfldGUID>
                      <c15:f>Daten_Diagramme!$E$30</c15:f>
                      <c15:dlblFieldTableCache>
                        <c:ptCount val="1"/>
                        <c:pt idx="0">
                          <c:v>1.3</c:v>
                        </c:pt>
                      </c15:dlblFieldTableCache>
                    </c15:dlblFTEntry>
                  </c15:dlblFieldTable>
                  <c15:showDataLabelsRange val="0"/>
                </c:ext>
                <c:ext xmlns:c16="http://schemas.microsoft.com/office/drawing/2014/chart" uri="{C3380CC4-5D6E-409C-BE32-E72D297353CC}">
                  <c16:uniqueId val="{00000010-3CE2-48D4-8E6F-5A5EB4456C50}"/>
                </c:ext>
              </c:extLst>
            </c:dLbl>
            <c:dLbl>
              <c:idx val="17"/>
              <c:tx>
                <c:strRef>
                  <c:f>Daten_Diagramme!$E$31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{B3DB0328-4E6E-4BF6-BAA7-1F350261B281}</c15:txfldGUID>
                      <c15:f>Daten_Diagramme!$E$31</c15:f>
                      <c15:dlblFieldTableCache>
                        <c:ptCount val="1"/>
                        <c:pt idx="0">
                          <c:v>-2.0</c:v>
                        </c:pt>
                      </c15:dlblFieldTableCache>
                    </c15:dlblFTEntry>
                  </c15:dlblFieldTable>
                  <c15:showDataLabelsRange val="0"/>
                </c:ext>
                <c:ext xmlns:c16="http://schemas.microsoft.com/office/drawing/2014/chart" uri="{C3380CC4-5D6E-409C-BE32-E72D297353CC}">
                  <c16:uniqueId val="{00000011-3CE2-48D4-8E6F-5A5EB4456C50}"/>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{BB4D0E1A-1427-44A6-9918-EF89034B95D6}</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3CE2-48D4-8E6F-5A5EB4456C50}"/>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{3E122CC6-7D16-4626-AB0B-63E038CF64F4}</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3CE2-48D4-8E6F-5A5EB4456C50}"/>
                </c:ext>
              </c:extLst>
            </c:dLbl>
            <c:dLbl>
              <c:idx val="20"/>
              <c:tx>
                <c:strRef>
                  <c:f>Daten_Diagramme!$E$34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{4A28E015-20E9-4C20-AB7A-985F57359BF4}</c15:txfldGUID>
                      <c15:f>Daten_Diagramme!$E$34</c15:f>
                      <c15:dlblFieldTableCache>
                        <c:ptCount val="1"/>
                        <c:pt idx="0">
                          <c:v>-3.1</c:v>
                        </c:pt>
                      </c15:dlblFieldTableCache>
                    </c15:dlblFTEntry>
                  </c15:dlblFieldTable>
                  <c15:showDataLabelsRange val="0"/>
                </c:ext>
                <c:ext xmlns:c16="http://schemas.microsoft.com/office/drawing/2014/chart" uri="{C3380CC4-5D6E-409C-BE32-E72D297353CC}">
                  <c16:uniqueId val="{00000014-3CE2-48D4-8E6F-5A5EB4456C5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{3BCB3B1B-C505-4AFF-B543-47A52CDB9064}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CE2-48D4-8E6F-5A5EB4456C5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{573831A4-DD5F-4CBE-803D-79E3746FE0F0}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CE2-48D4-8E6F-5A5EB4456C50}"/>
                </c:ext>
              </c:extLst>
            </c:dLbl>
            <c:dLbl>
              <c:idx val="23"/>
              <c:tx>
                <c:strRef>
                  <c:f>Daten_Diagramme!$E$37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{414EF2CC-A1E0-42AD-851D-9DEFF63C55CA}</c15:txfldGUID>
                      <c15:f>Daten_Diagramme!$E$37</c15:f>
                      <c15:dlblFieldTableCache>
                        <c:ptCount val="1"/>
                        <c:pt idx="0">
                          <c:v>0.8</c:v>
                        </c:pt>
                      </c15:dlblFieldTableCache>
                    </c15:dlblFTEntry>
                  </c15:dlblFieldTable>
                  <c15:showDataLabelsRange val="0"/>
                </c:ext>
                <c:ext xmlns:c16="http://schemas.microsoft.com/office/drawing/2014/chart" uri="{C3380CC4-5D6E-409C-BE32-E72D297353CC}">
                  <c16:uniqueId val="{00000017-3CE2-48D4-8E6F-5A5EB4456C50}"/>
                </c:ext>
              </c:extLst>
            </c:dLbl>
            <c:dLbl>
              <c:idx val="24"/>
              <c:tx>
                <c:strRef>
                  <c:f>Daten_Diagramme!$E$38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{B19DFCA4-92B9-46F6-8078-07B48DBC292E}</c15:txfldGUID>
                      <c15:f>Daten_Diagramme!$E$38</c15:f>
                      <c15:dlblFieldTableCache>
                        <c:ptCount val="1"/>
                        <c:pt idx="0">
                          <c:v>-7.7</c:v>
                        </c:pt>
                      </c15:dlblFieldTableCache>
                    </c15:dlblFTEntry>
                  </c15:dlblFieldTable>
                  <c15:showDataLabelsRange val="0"/>
                </c:ext>
                <c:ext xmlns:c16="http://schemas.microsoft.com/office/drawing/2014/chart" uri="{C3380CC4-5D6E-409C-BE32-E72D297353CC}">
                  <c16:uniqueId val="{00000018-3CE2-48D4-8E6F-5A5EB4456C50}"/>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{69AABCFC-EE39-4C9A-ACEE-51CA8C383591}</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3CE2-48D4-8E6F-5A5EB4456C5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{3B0B798B-EAF8-4EB2-85E9-E0B64BF7A887}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CE2-48D4-8E6F-5A5EB4456C5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{9254844E-B8BA-4F46-B9FB-BCB91FBD58C7}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CE2-48D4-8E6F-5A5EB4456C5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{34315898-C4B6-421A-B29F-E56F8127659B}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CE2-48D4-8E6F-5A5EB4456C5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{1ACE50B0-7823-4604-A1D6-D90881B834CC}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CE2-48D4-8E6F-5A5EB4456C5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{1A27653F-F9F5-408A-991D-C4B6FFDDFE49}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CE2-48D4-8E6F-5A5EB4456C50}"/>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{E7290A39-74F7-4A15-9493-C0A0C042A85E}</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3CE2-48D4-8E6F-5A5EB4456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-2.3990637799882975</c:v>
                </c:pt>
                <c:pt idx="1">
                  <c:v>0.78328981723237601</c:v>
                </c:pt>
                <c:pt idx="2">
                  <c:v>-8.764940239043824</c:v>
                </c:pt>
                <c:pt idx="3">
                  <c:v>-10.849288168875798</c:v>
                </c:pt>
                <c:pt idx="4">
                  <c:v>-9.5622119815668203</c:v>
                </c:pt>
                <c:pt idx="5">
                  <c:v>-12.24909933093155</c:v>
                </c:pt>
                <c:pt idx="6">
                  <c:v>-9.6202531645569618</c:v>
                </c:pt>
                <c:pt idx="7">
                  <c:v>0.77120822622107965</c:v>
                </c:pt>
                <c:pt idx="8">
                  <c:v>2.9869321717485997</c:v>
                </c:pt>
                <c:pt idx="9">
                  <c:v>-1.7994858611825193</c:v>
                </c:pt>
                <c:pt idx="10">
                  <c:v>-9.3558282208588963</c:v>
                </c:pt>
                <c:pt idx="11">
                  <c:v>-5.8548009367681502</c:v>
                </c:pt>
                <c:pt idx="12">
                  <c:v>2.4456521739130435</c:v>
                </c:pt>
                <c:pt idx="13">
                  <c:v>-0.67702110712863406</c:v>
                </c:pt>
                <c:pt idx="14">
                  <c:v>2.6839280075781495</c:v>
                </c:pt>
                <c:pt idx="15">
                  <c:v>-1.9047619047619047</c:v>
                </c:pt>
                <c:pt idx="16">
                  <c:v>1.3011152416356877</c:v>
                </c:pt>
                <c:pt idx="17">
                  <c:v>-2.0253164556962027</c:v>
                </c:pt>
                <c:pt idx="18">
                  <c:v>-1.2313674659753726</c:v>
                </c:pt>
                <c:pt idx="19">
                  <c:v>0.39800995024875624</c:v>
                </c:pt>
                <c:pt idx="20">
                  <c:v>-3.0862496555524936</c:v>
                </c:pt>
                <c:pt idx="21">
                  <c:v>0</c:v>
                </c:pt>
                <c:pt idx="23">
                  <c:v>0.78328981723237601</c:v>
                </c:pt>
                <c:pt idx="24">
                  <c:v>-7.6857677265771125</c:v>
                </c:pt>
                <c:pt idx="25">
                  <c:v>-1.179688137807168</c:v>
                </c:pt>
              </c:numCache>
            </c:numRef>
          </c:val>
          <c:extLst>
            <c:ext xmlns:c16="http://schemas.microsoft.com/office/drawing/2014/chart" uri="{C3380CC4-5D6E-409C-BE32-E72D297353CC}">
              <c16:uniqueId val="{00000020-3CE2-48D4-8E6F-5A5EB4456C5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{6AAB839A-E581-4220-9138-F7AE826DAAEF}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CE2-48D4-8E6F-5A5EB4456C5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{C5B6E67C-05CD-4CD6-84F2-92DEF9F2EE2D}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CE2-48D4-8E6F-5A5EB4456C5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{3BA76084-079C-4820-884F-3789C7534F73}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CE2-48D4-8E6F-5A5EB4456C5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{44D0677D-43F6-4D3A-A25A-6EA3CD6E8ACB}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CE2-48D4-8E6F-5A5EB4456C5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{1883173B-D573-4DDF-BF99-EEBF678694F4}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CE2-48D4-8E6F-5A5EB4456C5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{928B1FCA-9126-4347-817E-6DFF6F06E500}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CE2-48D4-8E6F-5A5EB4456C5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{568B919F-6EE7-402E-95F9-DE2B0385BDFC}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CE2-48D4-8E6F-5A5EB4456C5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{BC294487-282B-4461-9E11-01B40681A9DA}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CE2-48D4-8E6F-5A5EB4456C5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{34BF4BF4-9065-455D-983F-050BFE38F058}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CE2-48D4-8E6F-5A5EB4456C5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{FA36FA27-5BB3-4796-8875-8ABC6FFA96CD}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CE2-48D4-8E6F-5A5EB4456C5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{4F15B418-A613-443F-85E2-280B85786008}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CE2-48D4-8E6F-5A5EB4456C5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{CA43DB48-AA5E-4485-A24E-36BA40B47D8B}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CE2-48D4-8E6F-5A5EB4456C5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{BD5D5FB7-3143-41CC-B20D-72D4CEAFFFA9}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CE2-48D4-8E6F-5A5EB4456C5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{C62D736E-109F-4B0D-ABE3-82DEE300E566}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CE2-48D4-8E6F-5A5EB4456C5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{60AC3464-768E-4CE5-B5E3-36D34B43E959}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CE2-48D4-8E6F-5A5EB4456C5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{3205A4EA-EF9E-42BC-8A12-45E3C607228B}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CE2-48D4-8E6F-5A5EB4456C5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{D1777324-462E-40B3-BF23-3E2A77683361}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CE2-48D4-8E6F-5A5EB4456C5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{1BEC7BF5-0F5D-4536-A8C4-1B4BACF70B96}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CE2-48D4-8E6F-5A5EB4456C5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{EBCA5B5E-EB88-41EE-B5A1-8458A1872705}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CE2-48D4-8E6F-5A5EB4456C5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{A6D597F7-CE12-4340-9761-3AA0E16FB092}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CE2-48D4-8E6F-5A5EB4456C5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{3F189A68-7B6E-488B-B9D6-AA52ED0B97BC}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CE2-48D4-8E6F-5A5EB4456C5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{DEE25A16-B0DC-4FBF-9AB0-2B6F7DBEA1D0}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CE2-48D4-8E6F-5A5EB4456C5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{A1DC5125-BFB7-4155-B0CD-19692A5A4174}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CE2-48D4-8E6F-5A5EB4456C5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{8058D87A-AA29-43BF-A72C-72B92E35DC28}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CE2-48D4-8E6F-5A5EB4456C5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{53E66E83-E691-4D20-82C2-EF281328D91D}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CE2-48D4-8E6F-5A5EB4456C5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{CE743FF4-E355-4998-9F5C-6EC1A8FB46A4}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CE2-48D4-8E6F-5A5EB4456C5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{2FECFF52-2BAF-408B-8AAB-241F037876EA}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CE2-48D4-8E6F-5A5EB4456C5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{5D46F732-D819-4906-BA21-0100EC7AE943}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CE2-48D4-8E6F-5A5EB4456C5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{65044AFC-12F4-4B7B-9522-2A802F9FF530}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CE2-48D4-8E6F-5A5EB4456C5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{E720B9E6-414F-49CD-95A6-25312A24DB10}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CE2-48D4-8E6F-5A5EB4456C5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{DAB040CA-3340-47F1-AD42-6FF95AC83FE4}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CE2-48D4-8E6F-5A5EB4456C5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{5D36D0B3-3663-406E-9BB3-CDB38BA89602}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CE2-48D4-8E6F-5A5EB4456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CE2-48D4-8E6F-5A5EB4456C5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CE2-48D4-8E6F-5A5EB4456C5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{8A9ACC02-205D-4155-9FAB-CF915B040D9F}</c15:txfldGUID>
                      <c15:f>Diagramm!$I$46</c15:f>
                      <c15:dlblFieldTableCache>
                        <c:ptCount val="1"/>
                      </c15:dlblFieldTableCache>
                    </c15:dlblFTEntry>
                  </c15:dlblFieldTable>
                  <c15:showDataLabelsRange val="0"/>
                </c:ext>
                <c:ext xmlns:c16="http://schemas.microsoft.com/office/drawing/2014/chart" uri="{C3380CC4-5D6E-409C-BE32-E72D297353CC}">
                  <c16:uniqueId val="{00000000-949E-42C3-ADFA-D98FDCC61F5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{BF2625EE-6EF2-4846-B9E3-EE3C7E257623}</c15:txfldGUID>
                      <c15:f>Diagramm!$I$47</c15:f>
                      <c15:dlblFieldTableCache>
                        <c:ptCount val="1"/>
                      </c15:dlblFieldTableCache>
                    </c15:dlblFTEntry>
                  </c15:dlblFieldTable>
                  <c15:showDataLabelsRange val="0"/>
                </c:ext>
                <c:ext xmlns:c16="http://schemas.microsoft.com/office/drawing/2014/chart" uri="{C3380CC4-5D6E-409C-BE32-E72D297353CC}">
                  <c16:uniqueId val="{00000001-949E-42C3-ADFA-D98FDCC61F5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{72049D34-0FD1-4C7C-88DC-13656EEF2C74}</c15:txfldGUID>
                      <c15:f>Diagramm!$I$48</c15:f>
                      <c15:dlblFieldTableCache>
                        <c:ptCount val="1"/>
                      </c15:dlblFieldTableCache>
                    </c15:dlblFTEntry>
                  </c15:dlblFieldTable>
                  <c15:showDataLabelsRange val="0"/>
                </c:ext>
                <c:ext xmlns:c16="http://schemas.microsoft.com/office/drawing/2014/chart" uri="{C3380CC4-5D6E-409C-BE32-E72D297353CC}">
                  <c16:uniqueId val="{00000002-949E-42C3-ADFA-D98FDCC61F5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{178C0262-DCD4-4D69-835B-302529B6DBDA}</c15:txfldGUID>
                      <c15:f>Diagramm!$I$49</c15:f>
                      <c15:dlblFieldTableCache>
                        <c:ptCount val="1"/>
                      </c15:dlblFieldTableCache>
                    </c15:dlblFTEntry>
                  </c15:dlblFieldTable>
                  <c15:showDataLabelsRange val="0"/>
                </c:ext>
                <c:ext xmlns:c16="http://schemas.microsoft.com/office/drawing/2014/chart" uri="{C3380CC4-5D6E-409C-BE32-E72D297353CC}">
                  <c16:uniqueId val="{00000003-949E-42C3-ADFA-D98FDCC61F5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{4F269DD5-4CA4-4277-881A-22AB525C5477}</c15:txfldGUID>
                      <c15:f>Diagramm!$I$50</c15:f>
                      <c15:dlblFieldTableCache>
                        <c:ptCount val="1"/>
                      </c15:dlblFieldTableCache>
                    </c15:dlblFTEntry>
                  </c15:dlblFieldTable>
                  <c15:showDataLabelsRange val="0"/>
                </c:ext>
                <c:ext xmlns:c16="http://schemas.microsoft.com/office/drawing/2014/chart" uri="{C3380CC4-5D6E-409C-BE32-E72D297353CC}">
                  <c16:uniqueId val="{00000004-949E-42C3-ADFA-D98FDCC61F5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{E76F2C65-4F7F-4F30-B81E-6B8E1762E6C8}</c15:txfldGUID>
                      <c15:f>Diagramm!$I$51</c15:f>
                      <c15:dlblFieldTableCache>
                        <c:ptCount val="1"/>
                      </c15:dlblFieldTableCache>
                    </c15:dlblFTEntry>
                  </c15:dlblFieldTable>
                  <c15:showDataLabelsRange val="0"/>
                </c:ext>
                <c:ext xmlns:c16="http://schemas.microsoft.com/office/drawing/2014/chart" uri="{C3380CC4-5D6E-409C-BE32-E72D297353CC}">
                  <c16:uniqueId val="{00000005-949E-42C3-ADFA-D98FDCC61F5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{D154C324-3FCA-49EB-B85E-C0A24B8D5FF7}</c15:txfldGUID>
                      <c15:f>Diagramm!$I$52</c15:f>
                      <c15:dlblFieldTableCache>
                        <c:ptCount val="1"/>
                      </c15:dlblFieldTableCache>
                    </c15:dlblFTEntry>
                  </c15:dlblFieldTable>
                  <c15:showDataLabelsRange val="0"/>
                </c:ext>
                <c:ext xmlns:c16="http://schemas.microsoft.com/office/drawing/2014/chart" uri="{C3380CC4-5D6E-409C-BE32-E72D297353CC}">
                  <c16:uniqueId val="{00000006-949E-42C3-ADFA-D98FDCC61F5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{748F2558-235C-42D2-A355-C21EC2F637F1}</c15:txfldGUID>
                      <c15:f>Diagramm!$I$53</c15:f>
                      <c15:dlblFieldTableCache>
                        <c:ptCount val="1"/>
                      </c15:dlblFieldTableCache>
                    </c15:dlblFTEntry>
                  </c15:dlblFieldTable>
                  <c15:showDataLabelsRange val="0"/>
                </c:ext>
                <c:ext xmlns:c16="http://schemas.microsoft.com/office/drawing/2014/chart" uri="{C3380CC4-5D6E-409C-BE32-E72D297353CC}">
                  <c16:uniqueId val="{00000007-949E-42C3-ADFA-D98FDCC61F5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{D391944E-19FB-43C1-AE42-E1895B2DF54F}</c15:txfldGUID>
                      <c15:f>Diagramm!$I$54</c15:f>
                      <c15:dlblFieldTableCache>
                        <c:ptCount val="1"/>
                      </c15:dlblFieldTableCache>
                    </c15:dlblFTEntry>
                  </c15:dlblFieldTable>
                  <c15:showDataLabelsRange val="0"/>
                </c:ext>
                <c:ext xmlns:c16="http://schemas.microsoft.com/office/drawing/2014/chart" uri="{C3380CC4-5D6E-409C-BE32-E72D297353CC}">
                  <c16:uniqueId val="{00000008-949E-42C3-ADFA-D98FDCC61F5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{16EC07F0-57E0-4EE4-8049-6E7F74AB96E8}</c15:txfldGUID>
                      <c15:f>Diagramm!$I$55</c15:f>
                      <c15:dlblFieldTableCache>
                        <c:ptCount val="1"/>
                      </c15:dlblFieldTableCache>
                    </c15:dlblFTEntry>
                  </c15:dlblFieldTable>
                  <c15:showDataLabelsRange val="0"/>
                </c:ext>
                <c:ext xmlns:c16="http://schemas.microsoft.com/office/drawing/2014/chart" uri="{C3380CC4-5D6E-409C-BE32-E72D297353CC}">
                  <c16:uniqueId val="{00000009-949E-42C3-ADFA-D98FDCC61F5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{E11D3732-01E3-4025-9552-B4DCFA794BBA}</c15:txfldGUID>
                      <c15:f>Diagramm!$I$56</c15:f>
                      <c15:dlblFieldTableCache>
                        <c:ptCount val="1"/>
                      </c15:dlblFieldTableCache>
                    </c15:dlblFTEntry>
                  </c15:dlblFieldTable>
                  <c15:showDataLabelsRange val="0"/>
                </c:ext>
                <c:ext xmlns:c16="http://schemas.microsoft.com/office/drawing/2014/chart" uri="{C3380CC4-5D6E-409C-BE32-E72D297353CC}">
                  <c16:uniqueId val="{0000000A-949E-42C3-ADFA-D98FDCC61F5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{2B057E7F-2745-4DB6-8FFB-CFFD1D5CDA6F}</c15:txfldGUID>
                      <c15:f>Diagramm!$I$57</c15:f>
                      <c15:dlblFieldTableCache>
                        <c:ptCount val="1"/>
                      </c15:dlblFieldTableCache>
                    </c15:dlblFTEntry>
                  </c15:dlblFieldTable>
                  <c15:showDataLabelsRange val="0"/>
                </c:ext>
                <c:ext xmlns:c16="http://schemas.microsoft.com/office/drawing/2014/chart" uri="{C3380CC4-5D6E-409C-BE32-E72D297353CC}">
                  <c16:uniqueId val="{0000000B-949E-42C3-ADFA-D98FDCC61F5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{018282E7-A049-4927-82D8-C5464BB3DAD4}</c15:txfldGUID>
                      <c15:f>Diagramm!$I$58</c15:f>
                      <c15:dlblFieldTableCache>
                        <c:ptCount val="1"/>
                      </c15:dlblFieldTableCache>
                    </c15:dlblFTEntry>
                  </c15:dlblFieldTable>
                  <c15:showDataLabelsRange val="0"/>
                </c:ext>
                <c:ext xmlns:c16="http://schemas.microsoft.com/office/drawing/2014/chart" uri="{C3380CC4-5D6E-409C-BE32-E72D297353CC}">
                  <c16:uniqueId val="{0000000C-949E-42C3-ADFA-D98FDCC61F5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{8CC044B9-6E0C-49FB-A181-A174C70CA0BB}</c15:txfldGUID>
                      <c15:f>Diagramm!$I$59</c15:f>
                      <c15:dlblFieldTableCache>
                        <c:ptCount val="1"/>
                      </c15:dlblFieldTableCache>
                    </c15:dlblFTEntry>
                  </c15:dlblFieldTable>
                  <c15:showDataLabelsRange val="0"/>
                </c:ext>
                <c:ext xmlns:c16="http://schemas.microsoft.com/office/drawing/2014/chart" uri="{C3380CC4-5D6E-409C-BE32-E72D297353CC}">
                  <c16:uniqueId val="{0000000D-949E-42C3-ADFA-D98FDCC61F5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{A3AF98EC-BDE3-4B8D-A6EF-E3402E3FE792}</c15:txfldGUID>
                      <c15:f>Diagramm!$I$60</c15:f>
                      <c15:dlblFieldTableCache>
                        <c:ptCount val="1"/>
                      </c15:dlblFieldTableCache>
                    </c15:dlblFTEntry>
                  </c15:dlblFieldTable>
                  <c15:showDataLabelsRange val="0"/>
                </c:ext>
                <c:ext xmlns:c16="http://schemas.microsoft.com/office/drawing/2014/chart" uri="{C3380CC4-5D6E-409C-BE32-E72D297353CC}">
                  <c16:uniqueId val="{0000000E-949E-42C3-ADFA-D98FDCC61F5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{5D7F3982-13AD-427B-AC6D-09C81C54A6A4}</c15:txfldGUID>
                      <c15:f>Diagramm!$I$61</c15:f>
                      <c15:dlblFieldTableCache>
                        <c:ptCount val="1"/>
                      </c15:dlblFieldTableCache>
                    </c15:dlblFTEntry>
                  </c15:dlblFieldTable>
                  <c15:showDataLabelsRange val="0"/>
                </c:ext>
                <c:ext xmlns:c16="http://schemas.microsoft.com/office/drawing/2014/chart" uri="{C3380CC4-5D6E-409C-BE32-E72D297353CC}">
                  <c16:uniqueId val="{0000000F-949E-42C3-ADFA-D98FDCC61F5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{FAC19360-ACA1-46EB-B3DF-688977777B74}</c15:txfldGUID>
                      <c15:f>Diagramm!$I$62</c15:f>
                      <c15:dlblFieldTableCache>
                        <c:ptCount val="1"/>
                      </c15:dlblFieldTableCache>
                    </c15:dlblFTEntry>
                  </c15:dlblFieldTable>
                  <c15:showDataLabelsRange val="0"/>
                </c:ext>
                <c:ext xmlns:c16="http://schemas.microsoft.com/office/drawing/2014/chart" uri="{C3380CC4-5D6E-409C-BE32-E72D297353CC}">
                  <c16:uniqueId val="{00000010-949E-42C3-ADFA-D98FDCC61F5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{7BC0D0AF-AB74-4A55-A373-0AB6A1A3B664}</c15:txfldGUID>
                      <c15:f>Diagramm!$I$63</c15:f>
                      <c15:dlblFieldTableCache>
                        <c:ptCount val="1"/>
                      </c15:dlblFieldTableCache>
                    </c15:dlblFTEntry>
                  </c15:dlblFieldTable>
                  <c15:showDataLabelsRange val="0"/>
                </c:ext>
                <c:ext xmlns:c16="http://schemas.microsoft.com/office/drawing/2014/chart" uri="{C3380CC4-5D6E-409C-BE32-E72D297353CC}">
                  <c16:uniqueId val="{00000011-949E-42C3-ADFA-D98FDCC61F5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{37F062AC-328B-4BBB-93A4-71E41A68B9CB}</c15:txfldGUID>
                      <c15:f>Diagramm!$I$64</c15:f>
                      <c15:dlblFieldTableCache>
                        <c:ptCount val="1"/>
                      </c15:dlblFieldTableCache>
                    </c15:dlblFTEntry>
                  </c15:dlblFieldTable>
                  <c15:showDataLabelsRange val="0"/>
                </c:ext>
                <c:ext xmlns:c16="http://schemas.microsoft.com/office/drawing/2014/chart" uri="{C3380CC4-5D6E-409C-BE32-E72D297353CC}">
                  <c16:uniqueId val="{00000012-949E-42C3-ADFA-D98FDCC61F5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{6D96028B-B3CF-4A9F-85AD-8B317D96887D}</c15:txfldGUID>
                      <c15:f>Diagramm!$I$65</c15:f>
                      <c15:dlblFieldTableCache>
                        <c:ptCount val="1"/>
                      </c15:dlblFieldTableCache>
                    </c15:dlblFTEntry>
                  </c15:dlblFieldTable>
                  <c15:showDataLabelsRange val="0"/>
                </c:ext>
                <c:ext xmlns:c16="http://schemas.microsoft.com/office/drawing/2014/chart" uri="{C3380CC4-5D6E-409C-BE32-E72D297353CC}">
                  <c16:uniqueId val="{00000013-949E-42C3-ADFA-D98FDCC61F5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{5CBD3813-69CE-4BB2-9C49-3962438070E9}</c15:txfldGUID>
                      <c15:f>Diagramm!$I$66</c15:f>
                      <c15:dlblFieldTableCache>
                        <c:ptCount val="1"/>
                      </c15:dlblFieldTableCache>
                    </c15:dlblFTEntry>
                  </c15:dlblFieldTable>
                  <c15:showDataLabelsRange val="0"/>
                </c:ext>
                <c:ext xmlns:c16="http://schemas.microsoft.com/office/drawing/2014/chart" uri="{C3380CC4-5D6E-409C-BE32-E72D297353CC}">
                  <c16:uniqueId val="{00000014-949E-42C3-ADFA-D98FDCC61F5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{4891E3EC-B562-42A0-8084-88853A42E28E}</c15:txfldGUID>
                      <c15:f>Diagramm!$I$67</c15:f>
                      <c15:dlblFieldTableCache>
                        <c:ptCount val="1"/>
                      </c15:dlblFieldTableCache>
                    </c15:dlblFTEntry>
                  </c15:dlblFieldTable>
                  <c15:showDataLabelsRange val="0"/>
                </c:ext>
                <c:ext xmlns:c16="http://schemas.microsoft.com/office/drawing/2014/chart" uri="{C3380CC4-5D6E-409C-BE32-E72D297353CC}">
                  <c16:uniqueId val="{00000015-949E-42C3-ADFA-D98FDCC61F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49E-42C3-ADFA-D98FDCC61F5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{FF02B1A3-B685-403A-A880-6A615D748763}</c15:txfldGUID>
                      <c15:f>Diagramm!$K$46</c15:f>
                      <c15:dlblFieldTableCache>
                        <c:ptCount val="1"/>
                      </c15:dlblFieldTableCache>
                    </c15:dlblFTEntry>
                  </c15:dlblFieldTable>
                  <c15:showDataLabelsRange val="0"/>
                </c:ext>
                <c:ext xmlns:c16="http://schemas.microsoft.com/office/drawing/2014/chart" uri="{C3380CC4-5D6E-409C-BE32-E72D297353CC}">
                  <c16:uniqueId val="{00000017-949E-42C3-ADFA-D98FDCC61F5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{64190AF0-B5C3-4B79-BD04-2EEE2BEECFA1}</c15:txfldGUID>
                      <c15:f>Diagramm!$K$47</c15:f>
                      <c15:dlblFieldTableCache>
                        <c:ptCount val="1"/>
                      </c15:dlblFieldTableCache>
                    </c15:dlblFTEntry>
                  </c15:dlblFieldTable>
                  <c15:showDataLabelsRange val="0"/>
                </c:ext>
                <c:ext xmlns:c16="http://schemas.microsoft.com/office/drawing/2014/chart" uri="{C3380CC4-5D6E-409C-BE32-E72D297353CC}">
                  <c16:uniqueId val="{00000018-949E-42C3-ADFA-D98FDCC61F5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{C3EB965B-B6DE-4FF4-8AD4-E3496241B7F1}</c15:txfldGUID>
                      <c15:f>Diagramm!$K$48</c15:f>
                      <c15:dlblFieldTableCache>
                        <c:ptCount val="1"/>
                      </c15:dlblFieldTableCache>
                    </c15:dlblFTEntry>
                  </c15:dlblFieldTable>
                  <c15:showDataLabelsRange val="0"/>
                </c:ext>
                <c:ext xmlns:c16="http://schemas.microsoft.com/office/drawing/2014/chart" uri="{C3380CC4-5D6E-409C-BE32-E72D297353CC}">
                  <c16:uniqueId val="{00000019-949E-42C3-ADFA-D98FDCC61F5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{480A5FE8-6352-4079-A28C-C74F3A475AF2}</c15:txfldGUID>
                      <c15:f>Diagramm!$K$49</c15:f>
                      <c15:dlblFieldTableCache>
                        <c:ptCount val="1"/>
                      </c15:dlblFieldTableCache>
                    </c15:dlblFTEntry>
                  </c15:dlblFieldTable>
                  <c15:showDataLabelsRange val="0"/>
                </c:ext>
                <c:ext xmlns:c16="http://schemas.microsoft.com/office/drawing/2014/chart" uri="{C3380CC4-5D6E-409C-BE32-E72D297353CC}">
                  <c16:uniqueId val="{0000001A-949E-42C3-ADFA-D98FDCC61F5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{0D5836BA-9771-402B-87EE-18EF64B1B4A1}</c15:txfldGUID>
                      <c15:f>Diagramm!$K$50</c15:f>
                      <c15:dlblFieldTableCache>
                        <c:ptCount val="1"/>
                      </c15:dlblFieldTableCache>
                    </c15:dlblFTEntry>
                  </c15:dlblFieldTable>
                  <c15:showDataLabelsRange val="0"/>
                </c:ext>
                <c:ext xmlns:c16="http://schemas.microsoft.com/office/drawing/2014/chart" uri="{C3380CC4-5D6E-409C-BE32-E72D297353CC}">
                  <c16:uniqueId val="{0000001B-949E-42C3-ADFA-D98FDCC61F5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{5CB8C6F6-4085-431F-9178-D5402FCE1CEB}</c15:txfldGUID>
                      <c15:f>Diagramm!$K$51</c15:f>
                      <c15:dlblFieldTableCache>
                        <c:ptCount val="1"/>
                      </c15:dlblFieldTableCache>
                    </c15:dlblFTEntry>
                  </c15:dlblFieldTable>
                  <c15:showDataLabelsRange val="0"/>
                </c:ext>
                <c:ext xmlns:c16="http://schemas.microsoft.com/office/drawing/2014/chart" uri="{C3380CC4-5D6E-409C-BE32-E72D297353CC}">
                  <c16:uniqueId val="{0000001C-949E-42C3-ADFA-D98FDCC61F5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{0FF80E46-1515-46BB-B7E3-C0E2EAC011CB}</c15:txfldGUID>
                      <c15:f>Diagramm!$K$52</c15:f>
                      <c15:dlblFieldTableCache>
                        <c:ptCount val="1"/>
                      </c15:dlblFieldTableCache>
                    </c15:dlblFTEntry>
                  </c15:dlblFieldTable>
                  <c15:showDataLabelsRange val="0"/>
                </c:ext>
                <c:ext xmlns:c16="http://schemas.microsoft.com/office/drawing/2014/chart" uri="{C3380CC4-5D6E-409C-BE32-E72D297353CC}">
                  <c16:uniqueId val="{0000001D-949E-42C3-ADFA-D98FDCC61F5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{84CB73D6-71AF-4AA6-9661-42EC88EAF848}</c15:txfldGUID>
                      <c15:f>Diagramm!$K$53</c15:f>
                      <c15:dlblFieldTableCache>
                        <c:ptCount val="1"/>
                      </c15:dlblFieldTableCache>
                    </c15:dlblFTEntry>
                  </c15:dlblFieldTable>
                  <c15:showDataLabelsRange val="0"/>
                </c:ext>
                <c:ext xmlns:c16="http://schemas.microsoft.com/office/drawing/2014/chart" uri="{C3380CC4-5D6E-409C-BE32-E72D297353CC}">
                  <c16:uniqueId val="{0000001E-949E-42C3-ADFA-D98FDCC61F5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{07C2DB19-6F43-4CA7-87F1-25A80005D2E3}</c15:txfldGUID>
                      <c15:f>Diagramm!$K$54</c15:f>
                      <c15:dlblFieldTableCache>
                        <c:ptCount val="1"/>
                      </c15:dlblFieldTableCache>
                    </c15:dlblFTEntry>
                  </c15:dlblFieldTable>
                  <c15:showDataLabelsRange val="0"/>
                </c:ext>
                <c:ext xmlns:c16="http://schemas.microsoft.com/office/drawing/2014/chart" uri="{C3380CC4-5D6E-409C-BE32-E72D297353CC}">
                  <c16:uniqueId val="{0000001F-949E-42C3-ADFA-D98FDCC61F5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{67E21349-9E5C-40A9-9757-4985B2EC5233}</c15:txfldGUID>
                      <c15:f>Diagramm!$K$55</c15:f>
                      <c15:dlblFieldTableCache>
                        <c:ptCount val="1"/>
                      </c15:dlblFieldTableCache>
                    </c15:dlblFTEntry>
                  </c15:dlblFieldTable>
                  <c15:showDataLabelsRange val="0"/>
                </c:ext>
                <c:ext xmlns:c16="http://schemas.microsoft.com/office/drawing/2014/chart" uri="{C3380CC4-5D6E-409C-BE32-E72D297353CC}">
                  <c16:uniqueId val="{00000020-949E-42C3-ADFA-D98FDCC61F5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{37DAC3DB-4BB3-4D9E-ABEC-A5EB370ED904}</c15:txfldGUID>
                      <c15:f>Diagramm!$K$56</c15:f>
                      <c15:dlblFieldTableCache>
                        <c:ptCount val="1"/>
                      </c15:dlblFieldTableCache>
                    </c15:dlblFTEntry>
                  </c15:dlblFieldTable>
                  <c15:showDataLabelsRange val="0"/>
                </c:ext>
                <c:ext xmlns:c16="http://schemas.microsoft.com/office/drawing/2014/chart" uri="{C3380CC4-5D6E-409C-BE32-E72D297353CC}">
                  <c16:uniqueId val="{00000021-949E-42C3-ADFA-D98FDCC61F5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{80E74521-7F58-4546-96D1-54425B286B71}</c15:txfldGUID>
                      <c15:f>Diagramm!$K$57</c15:f>
                      <c15:dlblFieldTableCache>
                        <c:ptCount val="1"/>
                      </c15:dlblFieldTableCache>
                    </c15:dlblFTEntry>
                  </c15:dlblFieldTable>
                  <c15:showDataLabelsRange val="0"/>
                </c:ext>
                <c:ext xmlns:c16="http://schemas.microsoft.com/office/drawing/2014/chart" uri="{C3380CC4-5D6E-409C-BE32-E72D297353CC}">
                  <c16:uniqueId val="{00000022-949E-42C3-ADFA-D98FDCC61F5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{D8B260E8-0FE8-4EDF-828A-D59BA3B6BDCD}</c15:txfldGUID>
                      <c15:f>Diagramm!$K$58</c15:f>
                      <c15:dlblFieldTableCache>
                        <c:ptCount val="1"/>
                      </c15:dlblFieldTableCache>
                    </c15:dlblFTEntry>
                  </c15:dlblFieldTable>
                  <c15:showDataLabelsRange val="0"/>
                </c:ext>
                <c:ext xmlns:c16="http://schemas.microsoft.com/office/drawing/2014/chart" uri="{C3380CC4-5D6E-409C-BE32-E72D297353CC}">
                  <c16:uniqueId val="{00000023-949E-42C3-ADFA-D98FDCC61F5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{F51C2060-C0FB-460F-9EF9-732A1601B2DD}</c15:txfldGUID>
                      <c15:f>Diagramm!$K$59</c15:f>
                      <c15:dlblFieldTableCache>
                        <c:ptCount val="1"/>
                      </c15:dlblFieldTableCache>
                    </c15:dlblFTEntry>
                  </c15:dlblFieldTable>
                  <c15:showDataLabelsRange val="0"/>
                </c:ext>
                <c:ext xmlns:c16="http://schemas.microsoft.com/office/drawing/2014/chart" uri="{C3380CC4-5D6E-409C-BE32-E72D297353CC}">
                  <c16:uniqueId val="{00000024-949E-42C3-ADFA-D98FDCC61F5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{51804161-9DA6-4E80-8012-66767C5D4A5E}</c15:txfldGUID>
                      <c15:f>Diagramm!$K$60</c15:f>
                      <c15:dlblFieldTableCache>
                        <c:ptCount val="1"/>
                      </c15:dlblFieldTableCache>
                    </c15:dlblFTEntry>
                  </c15:dlblFieldTable>
                  <c15:showDataLabelsRange val="0"/>
                </c:ext>
                <c:ext xmlns:c16="http://schemas.microsoft.com/office/drawing/2014/chart" uri="{C3380CC4-5D6E-409C-BE32-E72D297353CC}">
                  <c16:uniqueId val="{00000025-949E-42C3-ADFA-D98FDCC61F5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{692D9059-BB4E-4488-808D-14013ED85383}</c15:txfldGUID>
                      <c15:f>Diagramm!$K$61</c15:f>
                      <c15:dlblFieldTableCache>
                        <c:ptCount val="1"/>
                      </c15:dlblFieldTableCache>
                    </c15:dlblFTEntry>
                  </c15:dlblFieldTable>
                  <c15:showDataLabelsRange val="0"/>
                </c:ext>
                <c:ext xmlns:c16="http://schemas.microsoft.com/office/drawing/2014/chart" uri="{C3380CC4-5D6E-409C-BE32-E72D297353CC}">
                  <c16:uniqueId val="{00000026-949E-42C3-ADFA-D98FDCC61F5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{BA26AF2B-6A9E-44DF-B068-49F698B66C93}</c15:txfldGUID>
                      <c15:f>Diagramm!$K$62</c15:f>
                      <c15:dlblFieldTableCache>
                        <c:ptCount val="1"/>
                      </c15:dlblFieldTableCache>
                    </c15:dlblFTEntry>
                  </c15:dlblFieldTable>
                  <c15:showDataLabelsRange val="0"/>
                </c:ext>
                <c:ext xmlns:c16="http://schemas.microsoft.com/office/drawing/2014/chart" uri="{C3380CC4-5D6E-409C-BE32-E72D297353CC}">
                  <c16:uniqueId val="{00000027-949E-42C3-ADFA-D98FDCC61F5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{80664A39-DC00-4661-9FF0-2FECA2749A61}</c15:txfldGUID>
                      <c15:f>Diagramm!$K$63</c15:f>
                      <c15:dlblFieldTableCache>
                        <c:ptCount val="1"/>
                      </c15:dlblFieldTableCache>
                    </c15:dlblFTEntry>
                  </c15:dlblFieldTable>
                  <c15:showDataLabelsRange val="0"/>
                </c:ext>
                <c:ext xmlns:c16="http://schemas.microsoft.com/office/drawing/2014/chart" uri="{C3380CC4-5D6E-409C-BE32-E72D297353CC}">
                  <c16:uniqueId val="{00000028-949E-42C3-ADFA-D98FDCC61F5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{EADB43FE-8428-4AA3-BD87-B6EEA2855491}</c15:txfldGUID>
                      <c15:f>Diagramm!$K$64</c15:f>
                      <c15:dlblFieldTableCache>
                        <c:ptCount val="1"/>
                      </c15:dlblFieldTableCache>
                    </c15:dlblFTEntry>
                  </c15:dlblFieldTable>
                  <c15:showDataLabelsRange val="0"/>
                </c:ext>
                <c:ext xmlns:c16="http://schemas.microsoft.com/office/drawing/2014/chart" uri="{C3380CC4-5D6E-409C-BE32-E72D297353CC}">
                  <c16:uniqueId val="{00000029-949E-42C3-ADFA-D98FDCC61F5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{5AF89742-D118-4115-BDAA-5589CC2D4539}</c15:txfldGUID>
                      <c15:f>Diagramm!$K$65</c15:f>
                      <c15:dlblFieldTableCache>
                        <c:ptCount val="1"/>
                      </c15:dlblFieldTableCache>
                    </c15:dlblFTEntry>
                  </c15:dlblFieldTable>
                  <c15:showDataLabelsRange val="0"/>
                </c:ext>
                <c:ext xmlns:c16="http://schemas.microsoft.com/office/drawing/2014/chart" uri="{C3380CC4-5D6E-409C-BE32-E72D297353CC}">
                  <c16:uniqueId val="{0000002A-949E-42C3-ADFA-D98FDCC61F5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{411D4D3F-189C-4F90-B148-A7D566141E62}</c15:txfldGUID>
                      <c15:f>Diagramm!$K$66</c15:f>
                      <c15:dlblFieldTableCache>
                        <c:ptCount val="1"/>
                      </c15:dlblFieldTableCache>
                    </c15:dlblFTEntry>
                  </c15:dlblFieldTable>
                  <c15:showDataLabelsRange val="0"/>
                </c:ext>
                <c:ext xmlns:c16="http://schemas.microsoft.com/office/drawing/2014/chart" uri="{C3380CC4-5D6E-409C-BE32-E72D297353CC}">
                  <c16:uniqueId val="{0000002B-949E-42C3-ADFA-D98FDCC61F5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{55AE4EDA-3B9C-43B2-8ADD-F5B8967266D4}</c15:txfldGUID>
                      <c15:f>Diagramm!$K$67</c15:f>
                      <c15:dlblFieldTableCache>
                        <c:ptCount val="1"/>
                      </c15:dlblFieldTableCache>
                    </c15:dlblFTEntry>
                  </c15:dlblFieldTable>
                  <c15:showDataLabelsRange val="0"/>
                </c:ext>
                <c:ext xmlns:c16="http://schemas.microsoft.com/office/drawing/2014/chart" uri="{C3380CC4-5D6E-409C-BE32-E72D297353CC}">
                  <c16:uniqueId val="{0000002C-949E-42C3-ADFA-D98FDCC61F5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49E-42C3-ADFA-D98FDCC61F5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{7E451896-5518-45B7-B36D-3DF6D5099954}</c15:txfldGUID>
                      <c15:f>Diagramm!$J$46</c15:f>
                      <c15:dlblFieldTableCache>
                        <c:ptCount val="1"/>
                      </c15:dlblFieldTableCache>
                    </c15:dlblFTEntry>
                  </c15:dlblFieldTable>
                  <c15:showDataLabelsRange val="0"/>
                </c:ext>
                <c:ext xmlns:c16="http://schemas.microsoft.com/office/drawing/2014/chart" uri="{C3380CC4-5D6E-409C-BE32-E72D297353CC}">
                  <c16:uniqueId val="{0000002E-949E-42C3-ADFA-D98FDCC61F5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{BA5C7954-A170-440A-8193-8D02022B6948}</c15:txfldGUID>
                      <c15:f>Diagramm!$J$47</c15:f>
                      <c15:dlblFieldTableCache>
                        <c:ptCount val="1"/>
                      </c15:dlblFieldTableCache>
                    </c15:dlblFTEntry>
                  </c15:dlblFieldTable>
                  <c15:showDataLabelsRange val="0"/>
                </c:ext>
                <c:ext xmlns:c16="http://schemas.microsoft.com/office/drawing/2014/chart" uri="{C3380CC4-5D6E-409C-BE32-E72D297353CC}">
                  <c16:uniqueId val="{0000002F-949E-42C3-ADFA-D98FDCC61F5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{7F90EB53-D305-4FB8-9450-D78B9C766F76}</c15:txfldGUID>
                      <c15:f>Diagramm!$J$48</c15:f>
                      <c15:dlblFieldTableCache>
                        <c:ptCount val="1"/>
                      </c15:dlblFieldTableCache>
                    </c15:dlblFTEntry>
                  </c15:dlblFieldTable>
                  <c15:showDataLabelsRange val="0"/>
                </c:ext>
                <c:ext xmlns:c16="http://schemas.microsoft.com/office/drawing/2014/chart" uri="{C3380CC4-5D6E-409C-BE32-E72D297353CC}">
                  <c16:uniqueId val="{00000030-949E-42C3-ADFA-D98FDCC61F5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{3396B6C5-EBD7-4AE5-A145-D00E96670D37}</c15:txfldGUID>
                      <c15:f>Diagramm!$J$49</c15:f>
                      <c15:dlblFieldTableCache>
                        <c:ptCount val="1"/>
                      </c15:dlblFieldTableCache>
                    </c15:dlblFTEntry>
                  </c15:dlblFieldTable>
                  <c15:showDataLabelsRange val="0"/>
                </c:ext>
                <c:ext xmlns:c16="http://schemas.microsoft.com/office/drawing/2014/chart" uri="{C3380CC4-5D6E-409C-BE32-E72D297353CC}">
                  <c16:uniqueId val="{00000031-949E-42C3-ADFA-D98FDCC61F5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{4072EFD4-416E-422D-8A53-7780D89147E0}</c15:txfldGUID>
                      <c15:f>Diagramm!$J$50</c15:f>
                      <c15:dlblFieldTableCache>
                        <c:ptCount val="1"/>
                      </c15:dlblFieldTableCache>
                    </c15:dlblFTEntry>
                  </c15:dlblFieldTable>
                  <c15:showDataLabelsRange val="0"/>
                </c:ext>
                <c:ext xmlns:c16="http://schemas.microsoft.com/office/drawing/2014/chart" uri="{C3380CC4-5D6E-409C-BE32-E72D297353CC}">
                  <c16:uniqueId val="{00000032-949E-42C3-ADFA-D98FDCC61F5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{1C957A14-292F-4876-B44D-9A16A6E69E97}</c15:txfldGUID>
                      <c15:f>Diagramm!$J$51</c15:f>
                      <c15:dlblFieldTableCache>
                        <c:ptCount val="1"/>
                      </c15:dlblFieldTableCache>
                    </c15:dlblFTEntry>
                  </c15:dlblFieldTable>
                  <c15:showDataLabelsRange val="0"/>
                </c:ext>
                <c:ext xmlns:c16="http://schemas.microsoft.com/office/drawing/2014/chart" uri="{C3380CC4-5D6E-409C-BE32-E72D297353CC}">
                  <c16:uniqueId val="{00000033-949E-42C3-ADFA-D98FDCC61F5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{E60FA212-D4A6-4067-86E3-CC17C00586E3}</c15:txfldGUID>
                      <c15:f>Diagramm!$J$52</c15:f>
                      <c15:dlblFieldTableCache>
                        <c:ptCount val="1"/>
                      </c15:dlblFieldTableCache>
                    </c15:dlblFTEntry>
                  </c15:dlblFieldTable>
                  <c15:showDataLabelsRange val="0"/>
                </c:ext>
                <c:ext xmlns:c16="http://schemas.microsoft.com/office/drawing/2014/chart" uri="{C3380CC4-5D6E-409C-BE32-E72D297353CC}">
                  <c16:uniqueId val="{00000034-949E-42C3-ADFA-D98FDCC61F5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{2287C15E-46E1-41DB-9D51-60DA9A49D74A}</c15:txfldGUID>
                      <c15:f>Diagramm!$J$53</c15:f>
                      <c15:dlblFieldTableCache>
                        <c:ptCount val="1"/>
                      </c15:dlblFieldTableCache>
                    </c15:dlblFTEntry>
                  </c15:dlblFieldTable>
                  <c15:showDataLabelsRange val="0"/>
                </c:ext>
                <c:ext xmlns:c16="http://schemas.microsoft.com/office/drawing/2014/chart" uri="{C3380CC4-5D6E-409C-BE32-E72D297353CC}">
                  <c16:uniqueId val="{00000035-949E-42C3-ADFA-D98FDCC61F5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{1013976B-8D62-4BA1-8C4B-76CB8F48680C}</c15:txfldGUID>
                      <c15:f>Diagramm!$J$54</c15:f>
                      <c15:dlblFieldTableCache>
                        <c:ptCount val="1"/>
                      </c15:dlblFieldTableCache>
                    </c15:dlblFTEntry>
                  </c15:dlblFieldTable>
                  <c15:showDataLabelsRange val="0"/>
                </c:ext>
                <c:ext xmlns:c16="http://schemas.microsoft.com/office/drawing/2014/chart" uri="{C3380CC4-5D6E-409C-BE32-E72D297353CC}">
                  <c16:uniqueId val="{00000036-949E-42C3-ADFA-D98FDCC61F5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{D5C31C67-63FB-41C1-B5CE-024B4337A730}</c15:txfldGUID>
                      <c15:f>Diagramm!$J$55</c15:f>
                      <c15:dlblFieldTableCache>
                        <c:ptCount val="1"/>
                      </c15:dlblFieldTableCache>
                    </c15:dlblFTEntry>
                  </c15:dlblFieldTable>
                  <c15:showDataLabelsRange val="0"/>
                </c:ext>
                <c:ext xmlns:c16="http://schemas.microsoft.com/office/drawing/2014/chart" uri="{C3380CC4-5D6E-409C-BE32-E72D297353CC}">
                  <c16:uniqueId val="{00000037-949E-42C3-ADFA-D98FDCC61F5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{8945A514-C34C-4783-9676-484A96A4571E}</c15:txfldGUID>
                      <c15:f>Diagramm!$J$56</c15:f>
                      <c15:dlblFieldTableCache>
                        <c:ptCount val="1"/>
                      </c15:dlblFieldTableCache>
                    </c15:dlblFTEntry>
                  </c15:dlblFieldTable>
                  <c15:showDataLabelsRange val="0"/>
                </c:ext>
                <c:ext xmlns:c16="http://schemas.microsoft.com/office/drawing/2014/chart" uri="{C3380CC4-5D6E-409C-BE32-E72D297353CC}">
                  <c16:uniqueId val="{00000038-949E-42C3-ADFA-D98FDCC61F5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{53F699F1-B15A-46CA-8E26-8EAF67C90B41}</c15:txfldGUID>
                      <c15:f>Diagramm!$J$57</c15:f>
                      <c15:dlblFieldTableCache>
                        <c:ptCount val="1"/>
                      </c15:dlblFieldTableCache>
                    </c15:dlblFTEntry>
                  </c15:dlblFieldTable>
                  <c15:showDataLabelsRange val="0"/>
                </c:ext>
                <c:ext xmlns:c16="http://schemas.microsoft.com/office/drawing/2014/chart" uri="{C3380CC4-5D6E-409C-BE32-E72D297353CC}">
                  <c16:uniqueId val="{00000039-949E-42C3-ADFA-D98FDCC61F5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{8B3512CF-4E04-46F7-B6DC-B102815BC474}</c15:txfldGUID>
                      <c15:f>Diagramm!$J$58</c15:f>
                      <c15:dlblFieldTableCache>
                        <c:ptCount val="1"/>
                      </c15:dlblFieldTableCache>
                    </c15:dlblFTEntry>
                  </c15:dlblFieldTable>
                  <c15:showDataLabelsRange val="0"/>
                </c:ext>
                <c:ext xmlns:c16="http://schemas.microsoft.com/office/drawing/2014/chart" uri="{C3380CC4-5D6E-409C-BE32-E72D297353CC}">
                  <c16:uniqueId val="{0000003A-949E-42C3-ADFA-D98FDCC61F5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{9FE2E6FE-6627-45EB-BA30-1E2B21F1FEA2}</c15:txfldGUID>
                      <c15:f>Diagramm!$J$59</c15:f>
                      <c15:dlblFieldTableCache>
                        <c:ptCount val="1"/>
                      </c15:dlblFieldTableCache>
                    </c15:dlblFTEntry>
                  </c15:dlblFieldTable>
                  <c15:showDataLabelsRange val="0"/>
                </c:ext>
                <c:ext xmlns:c16="http://schemas.microsoft.com/office/drawing/2014/chart" uri="{C3380CC4-5D6E-409C-BE32-E72D297353CC}">
                  <c16:uniqueId val="{0000003B-949E-42C3-ADFA-D98FDCC61F5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{0FF45C6D-ADDF-47CF-B525-92E71B1FDCCB}</c15:txfldGUID>
                      <c15:f>Diagramm!$J$60</c15:f>
                      <c15:dlblFieldTableCache>
                        <c:ptCount val="1"/>
                      </c15:dlblFieldTableCache>
                    </c15:dlblFTEntry>
                  </c15:dlblFieldTable>
                  <c15:showDataLabelsRange val="0"/>
                </c:ext>
                <c:ext xmlns:c16="http://schemas.microsoft.com/office/drawing/2014/chart" uri="{C3380CC4-5D6E-409C-BE32-E72D297353CC}">
                  <c16:uniqueId val="{0000003C-949E-42C3-ADFA-D98FDCC61F5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{D90774DE-9E26-4E0D-B7B8-D53116949F22}</c15:txfldGUID>
                      <c15:f>Diagramm!$J$61</c15:f>
                      <c15:dlblFieldTableCache>
                        <c:ptCount val="1"/>
                      </c15:dlblFieldTableCache>
                    </c15:dlblFTEntry>
                  </c15:dlblFieldTable>
                  <c15:showDataLabelsRange val="0"/>
                </c:ext>
                <c:ext xmlns:c16="http://schemas.microsoft.com/office/drawing/2014/chart" uri="{C3380CC4-5D6E-409C-BE32-E72D297353CC}">
                  <c16:uniqueId val="{0000003D-949E-42C3-ADFA-D98FDCC61F5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{2BF24C69-2F57-4D12-81ED-E86E06035163}</c15:txfldGUID>
                      <c15:f>Diagramm!$J$62</c15:f>
                      <c15:dlblFieldTableCache>
                        <c:ptCount val="1"/>
                      </c15:dlblFieldTableCache>
                    </c15:dlblFTEntry>
                  </c15:dlblFieldTable>
                  <c15:showDataLabelsRange val="0"/>
                </c:ext>
                <c:ext xmlns:c16="http://schemas.microsoft.com/office/drawing/2014/chart" uri="{C3380CC4-5D6E-409C-BE32-E72D297353CC}">
                  <c16:uniqueId val="{0000003E-949E-42C3-ADFA-D98FDCC61F5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{B70490A8-18F3-4D8F-B35B-6DB656FA1DAB}</c15:txfldGUID>
                      <c15:f>Diagramm!$J$63</c15:f>
                      <c15:dlblFieldTableCache>
                        <c:ptCount val="1"/>
                      </c15:dlblFieldTableCache>
                    </c15:dlblFTEntry>
                  </c15:dlblFieldTable>
                  <c15:showDataLabelsRange val="0"/>
                </c:ext>
                <c:ext xmlns:c16="http://schemas.microsoft.com/office/drawing/2014/chart" uri="{C3380CC4-5D6E-409C-BE32-E72D297353CC}">
                  <c16:uniqueId val="{0000003F-949E-42C3-ADFA-D98FDCC61F5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{5A0E2958-2F40-474A-B1CA-DD82F4826A3A}</c15:txfldGUID>
                      <c15:f>Diagramm!$J$64</c15:f>
                      <c15:dlblFieldTableCache>
                        <c:ptCount val="1"/>
                      </c15:dlblFieldTableCache>
                    </c15:dlblFTEntry>
                  </c15:dlblFieldTable>
                  <c15:showDataLabelsRange val="0"/>
                </c:ext>
                <c:ext xmlns:c16="http://schemas.microsoft.com/office/drawing/2014/chart" uri="{C3380CC4-5D6E-409C-BE32-E72D297353CC}">
                  <c16:uniqueId val="{00000040-949E-42C3-ADFA-D98FDCC61F5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{3A9E6ABC-B207-410B-99A2-A36600FCBD46}</c15:txfldGUID>
                      <c15:f>Diagramm!$J$65</c15:f>
                      <c15:dlblFieldTableCache>
                        <c:ptCount val="1"/>
                      </c15:dlblFieldTableCache>
                    </c15:dlblFTEntry>
                  </c15:dlblFieldTable>
                  <c15:showDataLabelsRange val="0"/>
                </c:ext>
                <c:ext xmlns:c16="http://schemas.microsoft.com/office/drawing/2014/chart" uri="{C3380CC4-5D6E-409C-BE32-E72D297353CC}">
                  <c16:uniqueId val="{00000041-949E-42C3-ADFA-D98FDCC61F5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{12DDD10F-E797-4B3C-9AA2-8525D514ED94}</c15:txfldGUID>
                      <c15:f>Diagramm!$J$66</c15:f>
                      <c15:dlblFieldTableCache>
                        <c:ptCount val="1"/>
                      </c15:dlblFieldTableCache>
                    </c15:dlblFTEntry>
                  </c15:dlblFieldTable>
                  <c15:showDataLabelsRange val="0"/>
                </c:ext>
                <c:ext xmlns:c16="http://schemas.microsoft.com/office/drawing/2014/chart" uri="{C3380CC4-5D6E-409C-BE32-E72D297353CC}">
                  <c16:uniqueId val="{00000042-949E-42C3-ADFA-D98FDCC61F5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{72C32DB9-FE9B-4A5E-A687-BE92D6D70B85}</c15:txfldGUID>
                      <c15:f>Diagramm!$J$67</c15:f>
                      <c15:dlblFieldTableCache>
                        <c:ptCount val="1"/>
                      </c15:dlblFieldTableCache>
                    </c15:dlblFTEntry>
                  </c15:dlblFieldTable>
                  <c15:showDataLabelsRange val="0"/>
                </c:ext>
                <c:ext xmlns:c16="http://schemas.microsoft.com/office/drawing/2014/chart" uri="{C3380CC4-5D6E-409C-BE32-E72D297353CC}">
                  <c16:uniqueId val="{00000043-949E-42C3-ADFA-D98FDCC61F5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49E-42C3-ADFA-D98FDCC61F5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F1-44E2-BC1E-6641168259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F1-44E2-BC1E-6641168259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F1-44E2-BC1E-6641168259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F1-44E2-BC1E-6641168259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9F1-44E2-BC1E-6641168259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9F1-44E2-BC1E-6641168259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9F1-44E2-BC1E-6641168259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9F1-44E2-BC1E-6641168259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9F1-44E2-BC1E-6641168259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9F1-44E2-BC1E-6641168259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9F1-44E2-BC1E-6641168259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9F1-44E2-BC1E-6641168259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9F1-44E2-BC1E-6641168259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9F1-44E2-BC1E-6641168259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9F1-44E2-BC1E-6641168259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9F1-44E2-BC1E-6641168259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9F1-44E2-BC1E-6641168259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9F1-44E2-BC1E-6641168259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9F1-44E2-BC1E-6641168259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9F1-44E2-BC1E-6641168259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9F1-44E2-BC1E-6641168259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9F1-44E2-BC1E-6641168259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9F1-44E2-BC1E-66411682591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9F1-44E2-BC1E-6641168259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9F1-44E2-BC1E-6641168259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9F1-44E2-BC1E-6641168259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9F1-44E2-BC1E-6641168259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9F1-44E2-BC1E-6641168259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9F1-44E2-BC1E-6641168259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9F1-44E2-BC1E-6641168259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9F1-44E2-BC1E-6641168259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9F1-44E2-BC1E-6641168259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9F1-44E2-BC1E-6641168259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9F1-44E2-BC1E-6641168259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9F1-44E2-BC1E-6641168259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9F1-44E2-BC1E-6641168259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9F1-44E2-BC1E-6641168259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9F1-44E2-BC1E-6641168259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9F1-44E2-BC1E-6641168259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9F1-44E2-BC1E-6641168259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9F1-44E2-BC1E-6641168259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9F1-44E2-BC1E-6641168259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9F1-44E2-BC1E-6641168259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9F1-44E2-BC1E-6641168259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9F1-44E2-BC1E-6641168259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9F1-44E2-BC1E-66411682591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9F1-44E2-BC1E-6641168259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9F1-44E2-BC1E-6641168259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9F1-44E2-BC1E-6641168259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9F1-44E2-BC1E-6641168259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9F1-44E2-BC1E-6641168259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9F1-44E2-BC1E-6641168259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9F1-44E2-BC1E-6641168259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9F1-44E2-BC1E-6641168259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9F1-44E2-BC1E-6641168259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9F1-44E2-BC1E-6641168259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9F1-44E2-BC1E-6641168259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9F1-44E2-BC1E-6641168259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9F1-44E2-BC1E-6641168259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9F1-44E2-BC1E-6641168259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9F1-44E2-BC1E-6641168259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9F1-44E2-BC1E-6641168259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9F1-44E2-BC1E-6641168259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9F1-44E2-BC1E-6641168259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9F1-44E2-BC1E-6641168259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9F1-44E2-BC1E-6641168259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9F1-44E2-BC1E-6641168259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9F1-44E2-BC1E-6641168259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9F1-44E2-BC1E-66411682591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99.706005083266945</c:v>
                </c:pt>
                <c:pt idx="2">
                  <c:v>101.29452600432458</c:v>
                </c:pt>
                <c:pt idx="3">
                  <c:v>101.42634953150487</c:v>
                </c:pt>
                <c:pt idx="4">
                  <c:v>101.90527673457001</c:v>
                </c:pt>
                <c:pt idx="5">
                  <c:v>102.53309813739995</c:v>
                </c:pt>
                <c:pt idx="6">
                  <c:v>103.76598004628048</c:v>
                </c:pt>
                <c:pt idx="7">
                  <c:v>103.5563901217708</c:v>
                </c:pt>
                <c:pt idx="8">
                  <c:v>103.5981184325329</c:v>
                </c:pt>
                <c:pt idx="9">
                  <c:v>104.22119798186715</c:v>
                </c:pt>
                <c:pt idx="10">
                  <c:v>105.67220515154965</c:v>
                </c:pt>
                <c:pt idx="11">
                  <c:v>105.61150942680474</c:v>
                </c:pt>
                <c:pt idx="12">
                  <c:v>105.62099313379613</c:v>
                </c:pt>
                <c:pt idx="13">
                  <c:v>106.47168165092371</c:v>
                </c:pt>
                <c:pt idx="14">
                  <c:v>108.20720003034788</c:v>
                </c:pt>
                <c:pt idx="15">
                  <c:v>108.33333333333333</c:v>
                </c:pt>
                <c:pt idx="16">
                  <c:v>107.86104472516217</c:v>
                </c:pt>
                <c:pt idx="17">
                  <c:v>108.44903455862827</c:v>
                </c:pt>
                <c:pt idx="18">
                  <c:v>110.26706118887751</c:v>
                </c:pt>
                <c:pt idx="19">
                  <c:v>109.92090588369182</c:v>
                </c:pt>
                <c:pt idx="20">
                  <c:v>109.88486779712454</c:v>
                </c:pt>
                <c:pt idx="21">
                  <c:v>109.98254997913584</c:v>
                </c:pt>
                <c:pt idx="22">
                  <c:v>111.77497060050831</c:v>
                </c:pt>
                <c:pt idx="23">
                  <c:v>111.18508402564396</c:v>
                </c:pt>
                <c:pt idx="24">
                  <c:v>110.88919236751262</c:v>
                </c:pt>
              </c:numCache>
            </c:numRef>
          </c:val>
          <c:smooth val="0"/>
          <c:extLst>
            <c:ext xmlns:c16="http://schemas.microsoft.com/office/drawing/2014/chart" uri="{C3380CC4-5D6E-409C-BE32-E72D297353CC}">
              <c16:uniqueId val="{00000000-B6A1-479E-9EE2-147D4136268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102.02166064981949</c:v>
                </c:pt>
                <c:pt idx="2">
                  <c:v>105.76012835940634</c:v>
                </c:pt>
                <c:pt idx="3">
                  <c:v>104.83754512635379</c:v>
                </c:pt>
                <c:pt idx="4">
                  <c:v>103.13678299237866</c:v>
                </c:pt>
                <c:pt idx="5">
                  <c:v>103.63417569193743</c:v>
                </c:pt>
                <c:pt idx="6">
                  <c:v>106.64259927797835</c:v>
                </c:pt>
                <c:pt idx="7">
                  <c:v>106.17729643000402</c:v>
                </c:pt>
                <c:pt idx="8">
                  <c:v>105.76012835940634</c:v>
                </c:pt>
                <c:pt idx="9">
                  <c:v>105.84837545126354</c:v>
                </c:pt>
                <c:pt idx="10">
                  <c:v>107.73365423184917</c:v>
                </c:pt>
                <c:pt idx="11">
                  <c:v>106.81909346169274</c:v>
                </c:pt>
                <c:pt idx="12">
                  <c:v>106.6024869634978</c:v>
                </c:pt>
                <c:pt idx="13">
                  <c:v>108.99318090653831</c:v>
                </c:pt>
                <c:pt idx="14">
                  <c:v>112.26634576815083</c:v>
                </c:pt>
                <c:pt idx="15">
                  <c:v>111.19935820296831</c:v>
                </c:pt>
                <c:pt idx="16">
                  <c:v>109.56277577216204</c:v>
                </c:pt>
                <c:pt idx="17">
                  <c:v>111.69675090252709</c:v>
                </c:pt>
                <c:pt idx="18">
                  <c:v>113.10870437224227</c:v>
                </c:pt>
                <c:pt idx="19">
                  <c:v>113.87083834737264</c:v>
                </c:pt>
                <c:pt idx="20">
                  <c:v>112.49899719213798</c:v>
                </c:pt>
                <c:pt idx="21">
                  <c:v>114.60088247091858</c:v>
                </c:pt>
                <c:pt idx="22">
                  <c:v>117.21620537505014</c:v>
                </c:pt>
                <c:pt idx="23">
                  <c:v>116.13317288407541</c:v>
                </c:pt>
                <c:pt idx="24">
                  <c:v>112.49097472924188</c:v>
                </c:pt>
              </c:numCache>
            </c:numRef>
          </c:val>
          <c:smooth val="0"/>
          <c:extLst>
            <c:ext xmlns:c16="http://schemas.microsoft.com/office/drawing/2014/chart" uri="{C3380CC4-5D6E-409C-BE32-E72D297353CC}">
              <c16:uniqueId val="{00000001-B6A1-479E-9EE2-147D4136268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101.73268675420913</c:v>
                </c:pt>
                <c:pt idx="2">
                  <c:v>101.71634065275433</c:v>
                </c:pt>
                <c:pt idx="3">
                  <c:v>102.2830055031875</c:v>
                </c:pt>
                <c:pt idx="4">
                  <c:v>98.507056067127991</c:v>
                </c:pt>
                <c:pt idx="5">
                  <c:v>100.11442271018363</c:v>
                </c:pt>
                <c:pt idx="6">
                  <c:v>97.515392578869935</c:v>
                </c:pt>
                <c:pt idx="7">
                  <c:v>97.716994496812518</c:v>
                </c:pt>
                <c:pt idx="8">
                  <c:v>95.951615539693776</c:v>
                </c:pt>
                <c:pt idx="9">
                  <c:v>96.932381626981964</c:v>
                </c:pt>
                <c:pt idx="10">
                  <c:v>94.605786519915</c:v>
                </c:pt>
                <c:pt idx="11">
                  <c:v>95.837192829510158</c:v>
                </c:pt>
                <c:pt idx="12">
                  <c:v>94.938157249495987</c:v>
                </c:pt>
                <c:pt idx="13">
                  <c:v>95.962512940663643</c:v>
                </c:pt>
                <c:pt idx="14">
                  <c:v>92.982073775404558</c:v>
                </c:pt>
                <c:pt idx="15">
                  <c:v>92.982073775404558</c:v>
                </c:pt>
                <c:pt idx="16">
                  <c:v>92.573421239034488</c:v>
                </c:pt>
                <c:pt idx="17">
                  <c:v>93.597776930202144</c:v>
                </c:pt>
                <c:pt idx="18">
                  <c:v>90.121506020814039</c:v>
                </c:pt>
                <c:pt idx="19">
                  <c:v>92.698741350187987</c:v>
                </c:pt>
                <c:pt idx="20">
                  <c:v>91.205797417315964</c:v>
                </c:pt>
                <c:pt idx="21">
                  <c:v>92.475344630305671</c:v>
                </c:pt>
                <c:pt idx="22">
                  <c:v>89.870865798507054</c:v>
                </c:pt>
                <c:pt idx="23">
                  <c:v>90.22503133002779</c:v>
                </c:pt>
                <c:pt idx="24">
                  <c:v>87.190105159919369</c:v>
                </c:pt>
              </c:numCache>
            </c:numRef>
          </c:val>
          <c:smooth val="0"/>
          <c:extLst>
            <c:ext xmlns:c16="http://schemas.microsoft.com/office/drawing/2014/chart" uri="{C3380CC4-5D6E-409C-BE32-E72D297353CC}">
              <c16:uniqueId val="{00000002-B6A1-479E-9EE2-147D4136268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6A1-479E-9EE2-147D41362686}"/>
                </c:ext>
              </c:extLst>
            </c:dLbl>
            <c:dLbl>
              <c:idx val="1"/>
              <c:delete val="1"/>
              <c:extLst>
                <c:ext xmlns:c15="http://schemas.microsoft.com/office/drawing/2012/chart" uri="{CE6537A1-D6FC-4f65-9D91-7224C49458BB}"/>
                <c:ext xmlns:c16="http://schemas.microsoft.com/office/drawing/2014/chart" uri="{C3380CC4-5D6E-409C-BE32-E72D297353CC}">
                  <c16:uniqueId val="{00000004-B6A1-479E-9EE2-147D41362686}"/>
                </c:ext>
              </c:extLst>
            </c:dLbl>
            <c:dLbl>
              <c:idx val="2"/>
              <c:delete val="1"/>
              <c:extLst>
                <c:ext xmlns:c15="http://schemas.microsoft.com/office/drawing/2012/chart" uri="{CE6537A1-D6FC-4f65-9D91-7224C49458BB}"/>
                <c:ext xmlns:c16="http://schemas.microsoft.com/office/drawing/2014/chart" uri="{C3380CC4-5D6E-409C-BE32-E72D297353CC}">
                  <c16:uniqueId val="{00000005-B6A1-479E-9EE2-147D41362686}"/>
                </c:ext>
              </c:extLst>
            </c:dLbl>
            <c:dLbl>
              <c:idx val="3"/>
              <c:delete val="1"/>
              <c:extLst>
                <c:ext xmlns:c15="http://schemas.microsoft.com/office/drawing/2012/chart" uri="{CE6537A1-D6FC-4f65-9D91-7224C49458BB}"/>
                <c:ext xmlns:c16="http://schemas.microsoft.com/office/drawing/2014/chart" uri="{C3380CC4-5D6E-409C-BE32-E72D297353CC}">
                  <c16:uniqueId val="{00000006-B6A1-479E-9EE2-147D41362686}"/>
                </c:ext>
              </c:extLst>
            </c:dLbl>
            <c:dLbl>
              <c:idx val="4"/>
              <c:delete val="1"/>
              <c:extLst>
                <c:ext xmlns:c15="http://schemas.microsoft.com/office/drawing/2012/chart" uri="{CE6537A1-D6FC-4f65-9D91-7224C49458BB}"/>
                <c:ext xmlns:c16="http://schemas.microsoft.com/office/drawing/2014/chart" uri="{C3380CC4-5D6E-409C-BE32-E72D297353CC}">
                  <c16:uniqueId val="{00000007-B6A1-479E-9EE2-147D41362686}"/>
                </c:ext>
              </c:extLst>
            </c:dLbl>
            <c:dLbl>
              <c:idx val="5"/>
              <c:delete val="1"/>
              <c:extLst>
                <c:ext xmlns:c15="http://schemas.microsoft.com/office/drawing/2012/chart" uri="{CE6537A1-D6FC-4f65-9D91-7224C49458BB}"/>
                <c:ext xmlns:c16="http://schemas.microsoft.com/office/drawing/2014/chart" uri="{C3380CC4-5D6E-409C-BE32-E72D297353CC}">
                  <c16:uniqueId val="{00000008-B6A1-479E-9EE2-147D41362686}"/>
                </c:ext>
              </c:extLst>
            </c:dLbl>
            <c:dLbl>
              <c:idx val="6"/>
              <c:delete val="1"/>
              <c:extLst>
                <c:ext xmlns:c15="http://schemas.microsoft.com/office/drawing/2012/chart" uri="{CE6537A1-D6FC-4f65-9D91-7224C49458BB}"/>
                <c:ext xmlns:c16="http://schemas.microsoft.com/office/drawing/2014/chart" uri="{C3380CC4-5D6E-409C-BE32-E72D297353CC}">
                  <c16:uniqueId val="{00000009-B6A1-479E-9EE2-147D41362686}"/>
                </c:ext>
              </c:extLst>
            </c:dLbl>
            <c:dLbl>
              <c:idx val="7"/>
              <c:delete val="1"/>
              <c:extLst>
                <c:ext xmlns:c15="http://schemas.microsoft.com/office/drawing/2012/chart" uri="{CE6537A1-D6FC-4f65-9D91-7224C49458BB}"/>
                <c:ext xmlns:c16="http://schemas.microsoft.com/office/drawing/2014/chart" uri="{C3380CC4-5D6E-409C-BE32-E72D297353CC}">
                  <c16:uniqueId val="{0000000A-B6A1-479E-9EE2-147D41362686}"/>
                </c:ext>
              </c:extLst>
            </c:dLbl>
            <c:dLbl>
              <c:idx val="8"/>
              <c:delete val="1"/>
              <c:extLst>
                <c:ext xmlns:c15="http://schemas.microsoft.com/office/drawing/2012/chart" uri="{CE6537A1-D6FC-4f65-9D91-7224C49458BB}"/>
                <c:ext xmlns:c16="http://schemas.microsoft.com/office/drawing/2014/chart" uri="{C3380CC4-5D6E-409C-BE32-E72D297353CC}">
                  <c16:uniqueId val="{0000000B-B6A1-479E-9EE2-147D41362686}"/>
                </c:ext>
              </c:extLst>
            </c:dLbl>
            <c:dLbl>
              <c:idx val="9"/>
              <c:delete val="1"/>
              <c:extLst>
                <c:ext xmlns:c15="http://schemas.microsoft.com/office/drawing/2012/chart" uri="{CE6537A1-D6FC-4f65-9D91-7224C49458BB}"/>
                <c:ext xmlns:c16="http://schemas.microsoft.com/office/drawing/2014/chart" uri="{C3380CC4-5D6E-409C-BE32-E72D297353CC}">
                  <c16:uniqueId val="{0000000C-B6A1-479E-9EE2-147D41362686}"/>
                </c:ext>
              </c:extLst>
            </c:dLbl>
            <c:dLbl>
              <c:idx val="10"/>
              <c:delete val="1"/>
              <c:extLst>
                <c:ext xmlns:c15="http://schemas.microsoft.com/office/drawing/2012/chart" uri="{CE6537A1-D6FC-4f65-9D91-7224C49458BB}"/>
                <c:ext xmlns:c16="http://schemas.microsoft.com/office/drawing/2014/chart" uri="{C3380CC4-5D6E-409C-BE32-E72D297353CC}">
                  <c16:uniqueId val="{0000000D-B6A1-479E-9EE2-147D41362686}"/>
                </c:ext>
              </c:extLst>
            </c:dLbl>
            <c:dLbl>
              <c:idx val="11"/>
              <c:delete val="1"/>
              <c:extLst>
                <c:ext xmlns:c15="http://schemas.microsoft.com/office/drawing/2012/chart" uri="{CE6537A1-D6FC-4f65-9D91-7224C49458BB}"/>
                <c:ext xmlns:c16="http://schemas.microsoft.com/office/drawing/2014/chart" uri="{C3380CC4-5D6E-409C-BE32-E72D297353CC}">
                  <c16:uniqueId val="{0000000E-B6A1-479E-9EE2-147D41362686}"/>
                </c:ext>
              </c:extLst>
            </c:dLbl>
            <c:dLbl>
              <c:idx val="12"/>
              <c:delete val="1"/>
              <c:extLst>
                <c:ext xmlns:c15="http://schemas.microsoft.com/office/drawing/2012/chart" uri="{CE6537A1-D6FC-4f65-9D91-7224C49458BB}"/>
                <c:ext xmlns:c16="http://schemas.microsoft.com/office/drawing/2014/chart" uri="{C3380CC4-5D6E-409C-BE32-E72D297353CC}">
                  <c16:uniqueId val="{0000000F-B6A1-479E-9EE2-147D4136268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A1-479E-9EE2-147D41362686}"/>
                </c:ext>
              </c:extLst>
            </c:dLbl>
            <c:dLbl>
              <c:idx val="14"/>
              <c:delete val="1"/>
              <c:extLst>
                <c:ext xmlns:c15="http://schemas.microsoft.com/office/drawing/2012/chart" uri="{CE6537A1-D6FC-4f65-9D91-7224C49458BB}"/>
                <c:ext xmlns:c16="http://schemas.microsoft.com/office/drawing/2014/chart" uri="{C3380CC4-5D6E-409C-BE32-E72D297353CC}">
                  <c16:uniqueId val="{00000011-B6A1-479E-9EE2-147D41362686}"/>
                </c:ext>
              </c:extLst>
            </c:dLbl>
            <c:dLbl>
              <c:idx val="15"/>
              <c:delete val="1"/>
              <c:extLst>
                <c:ext xmlns:c15="http://schemas.microsoft.com/office/drawing/2012/chart" uri="{CE6537A1-D6FC-4f65-9D91-7224C49458BB}"/>
                <c:ext xmlns:c16="http://schemas.microsoft.com/office/drawing/2014/chart" uri="{C3380CC4-5D6E-409C-BE32-E72D297353CC}">
                  <c16:uniqueId val="{00000012-B6A1-479E-9EE2-147D41362686}"/>
                </c:ext>
              </c:extLst>
            </c:dLbl>
            <c:dLbl>
              <c:idx val="16"/>
              <c:delete val="1"/>
              <c:extLst>
                <c:ext xmlns:c15="http://schemas.microsoft.com/office/drawing/2012/chart" uri="{CE6537A1-D6FC-4f65-9D91-7224C49458BB}"/>
                <c:ext xmlns:c16="http://schemas.microsoft.com/office/drawing/2014/chart" uri="{C3380CC4-5D6E-409C-BE32-E72D297353CC}">
                  <c16:uniqueId val="{00000013-B6A1-479E-9EE2-147D41362686}"/>
                </c:ext>
              </c:extLst>
            </c:dLbl>
            <c:dLbl>
              <c:idx val="17"/>
              <c:delete val="1"/>
              <c:extLst>
                <c:ext xmlns:c15="http://schemas.microsoft.com/office/drawing/2012/chart" uri="{CE6537A1-D6FC-4f65-9D91-7224C49458BB}"/>
                <c:ext xmlns:c16="http://schemas.microsoft.com/office/drawing/2014/chart" uri="{C3380CC4-5D6E-409C-BE32-E72D297353CC}">
                  <c16:uniqueId val="{00000014-B6A1-479E-9EE2-147D41362686}"/>
                </c:ext>
              </c:extLst>
            </c:dLbl>
            <c:dLbl>
              <c:idx val="18"/>
              <c:delete val="1"/>
              <c:extLst>
                <c:ext xmlns:c15="http://schemas.microsoft.com/office/drawing/2012/chart" uri="{CE6537A1-D6FC-4f65-9D91-7224C49458BB}"/>
                <c:ext xmlns:c16="http://schemas.microsoft.com/office/drawing/2014/chart" uri="{C3380CC4-5D6E-409C-BE32-E72D297353CC}">
                  <c16:uniqueId val="{00000015-B6A1-479E-9EE2-147D41362686}"/>
                </c:ext>
              </c:extLst>
            </c:dLbl>
            <c:dLbl>
              <c:idx val="19"/>
              <c:delete val="1"/>
              <c:extLst>
                <c:ext xmlns:c15="http://schemas.microsoft.com/office/drawing/2012/chart" uri="{CE6537A1-D6FC-4f65-9D91-7224C49458BB}"/>
                <c:ext xmlns:c16="http://schemas.microsoft.com/office/drawing/2014/chart" uri="{C3380CC4-5D6E-409C-BE32-E72D297353CC}">
                  <c16:uniqueId val="{00000016-B6A1-479E-9EE2-147D41362686}"/>
                </c:ext>
              </c:extLst>
            </c:dLbl>
            <c:dLbl>
              <c:idx val="20"/>
              <c:delete val="1"/>
              <c:extLst>
                <c:ext xmlns:c15="http://schemas.microsoft.com/office/drawing/2012/chart" uri="{CE6537A1-D6FC-4f65-9D91-7224C49458BB}"/>
                <c:ext xmlns:c16="http://schemas.microsoft.com/office/drawing/2014/chart" uri="{C3380CC4-5D6E-409C-BE32-E72D297353CC}">
                  <c16:uniqueId val="{00000017-B6A1-479E-9EE2-147D41362686}"/>
                </c:ext>
              </c:extLst>
            </c:dLbl>
            <c:dLbl>
              <c:idx val="21"/>
              <c:delete val="1"/>
              <c:extLst>
                <c:ext xmlns:c15="http://schemas.microsoft.com/office/drawing/2012/chart" uri="{CE6537A1-D6FC-4f65-9D91-7224C49458BB}"/>
                <c:ext xmlns:c16="http://schemas.microsoft.com/office/drawing/2014/chart" uri="{C3380CC4-5D6E-409C-BE32-E72D297353CC}">
                  <c16:uniqueId val="{00000018-B6A1-479E-9EE2-147D41362686}"/>
                </c:ext>
              </c:extLst>
            </c:dLbl>
            <c:dLbl>
              <c:idx val="22"/>
              <c:delete val="1"/>
              <c:extLst>
                <c:ext xmlns:c15="http://schemas.microsoft.com/office/drawing/2012/chart" uri="{CE6537A1-D6FC-4f65-9D91-7224C49458BB}"/>
                <c:ext xmlns:c16="http://schemas.microsoft.com/office/drawing/2014/chart" uri="{C3380CC4-5D6E-409C-BE32-E72D297353CC}">
                  <c16:uniqueId val="{00000019-B6A1-479E-9EE2-147D41362686}"/>
                </c:ext>
              </c:extLst>
            </c:dLbl>
            <c:dLbl>
              <c:idx val="23"/>
              <c:delete val="1"/>
              <c:extLst>
                <c:ext xmlns:c15="http://schemas.microsoft.com/office/drawing/2012/chart" uri="{CE6537A1-D6FC-4f65-9D91-7224C49458BB}"/>
                <c:ext xmlns:c16="http://schemas.microsoft.com/office/drawing/2014/chart" uri="{C3380CC4-5D6E-409C-BE32-E72D297353CC}">
                  <c16:uniqueId val="{0000001A-B6A1-479E-9EE2-147D41362686}"/>
                </c:ext>
              </c:extLst>
            </c:dLbl>
            <c:dLbl>
              <c:idx val="24"/>
              <c:delete val="1"/>
              <c:extLst>
                <c:ext xmlns:c15="http://schemas.microsoft.com/office/drawing/2012/chart" uri="{CE6537A1-D6FC-4f65-9D91-7224C49458BB}"/>
                <c:ext xmlns:c16="http://schemas.microsoft.com/office/drawing/2014/chart" uri="{C3380CC4-5D6E-409C-BE32-E72D297353CC}">
                  <c16:uniqueId val="{0000001B-B6A1-479E-9EE2-147D4136268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6A1-479E-9EE2-147D4136268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Reutlingen (08415)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116926</v>
      </c>
      <c r="F11" s="238">
        <v>117238</v>
      </c>
      <c r="G11" s="238">
        <v>117860</v>
      </c>
      <c r="H11" s="238">
        <v>115970</v>
      </c>
      <c r="I11" s="265">
        <v>115867</v>
      </c>
      <c r="J11" s="263">
        <v>1059</v>
      </c>
      <c r="K11" s="266">
        <v>0.91397895863360579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16.453996544823223</v>
      </c>
      <c r="E13" s="115">
        <v>19239</v>
      </c>
      <c r="F13" s="114">
        <v>19129</v>
      </c>
      <c r="G13" s="114">
        <v>19419</v>
      </c>
      <c r="H13" s="114">
        <v>19413</v>
      </c>
      <c r="I13" s="140">
        <v>19237</v>
      </c>
      <c r="J13" s="115">
        <v>2</v>
      </c>
      <c r="K13" s="116">
        <v>1.0396631491396788E-2</v>
      </c>
    </row>
    <row r="14" spans="1:255" ht="14.1" customHeight="1" x14ac:dyDescent="0.2">
      <c r="A14" s="306" t="s">
        <v>230</v>
      </c>
      <c r="B14" s="307"/>
      <c r="C14" s="308"/>
      <c r="D14" s="113">
        <v>58.070916648136425</v>
      </c>
      <c r="E14" s="115">
        <v>67900</v>
      </c>
      <c r="F14" s="114">
        <v>68404</v>
      </c>
      <c r="G14" s="114">
        <v>68797</v>
      </c>
      <c r="H14" s="114">
        <v>67006</v>
      </c>
      <c r="I14" s="140">
        <v>67191</v>
      </c>
      <c r="J14" s="115">
        <v>709</v>
      </c>
      <c r="K14" s="116">
        <v>1.055200845351312</v>
      </c>
    </row>
    <row r="15" spans="1:255" ht="14.1" customHeight="1" x14ac:dyDescent="0.2">
      <c r="A15" s="306" t="s">
        <v>231</v>
      </c>
      <c r="B15" s="307"/>
      <c r="C15" s="308"/>
      <c r="D15" s="113">
        <v>13.003095975232197</v>
      </c>
      <c r="E15" s="115">
        <v>15204</v>
      </c>
      <c r="F15" s="114">
        <v>15227</v>
      </c>
      <c r="G15" s="114">
        <v>15263</v>
      </c>
      <c r="H15" s="114">
        <v>15207</v>
      </c>
      <c r="I15" s="140">
        <v>15150</v>
      </c>
      <c r="J15" s="115">
        <v>54</v>
      </c>
      <c r="K15" s="116">
        <v>0.35643564356435642</v>
      </c>
    </row>
    <row r="16" spans="1:255" ht="14.1" customHeight="1" x14ac:dyDescent="0.2">
      <c r="A16" s="306" t="s">
        <v>232</v>
      </c>
      <c r="B16" s="307"/>
      <c r="C16" s="308"/>
      <c r="D16" s="113">
        <v>12.288969091562185</v>
      </c>
      <c r="E16" s="115">
        <v>14369</v>
      </c>
      <c r="F16" s="114">
        <v>14260</v>
      </c>
      <c r="G16" s="114">
        <v>14164</v>
      </c>
      <c r="H16" s="114">
        <v>14136</v>
      </c>
      <c r="I16" s="140">
        <v>14079</v>
      </c>
      <c r="J16" s="115">
        <v>290</v>
      </c>
      <c r="K16" s="116">
        <v>2.0598053839051067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0.52511845098609378</v>
      </c>
      <c r="E18" s="115">
        <v>614</v>
      </c>
      <c r="F18" s="114">
        <v>624</v>
      </c>
      <c r="G18" s="114">
        <v>646</v>
      </c>
      <c r="H18" s="114">
        <v>627</v>
      </c>
      <c r="I18" s="140">
        <v>618</v>
      </c>
      <c r="J18" s="115">
        <v>-4</v>
      </c>
      <c r="K18" s="116">
        <v>-0.6472491909385113</v>
      </c>
    </row>
    <row r="19" spans="1:255" ht="14.1" customHeight="1" x14ac:dyDescent="0.2">
      <c r="A19" s="306" t="s">
        <v>235</v>
      </c>
      <c r="B19" s="307" t="s">
        <v>236</v>
      </c>
      <c r="C19" s="308"/>
      <c r="D19" s="113">
        <v>0.25828301660879532</v>
      </c>
      <c r="E19" s="115">
        <v>302</v>
      </c>
      <c r="F19" s="114">
        <v>297</v>
      </c>
      <c r="G19" s="114">
        <v>322</v>
      </c>
      <c r="H19" s="114">
        <v>308</v>
      </c>
      <c r="I19" s="140">
        <v>309</v>
      </c>
      <c r="J19" s="115">
        <v>-7</v>
      </c>
      <c r="K19" s="116">
        <v>-2.2653721682847898</v>
      </c>
    </row>
    <row r="20" spans="1:255" ht="14.1" customHeight="1" x14ac:dyDescent="0.2">
      <c r="A20" s="306">
        <v>12</v>
      </c>
      <c r="B20" s="307" t="s">
        <v>237</v>
      </c>
      <c r="C20" s="308"/>
      <c r="D20" s="113">
        <v>0.88688572259377729</v>
      </c>
      <c r="E20" s="115">
        <v>1037</v>
      </c>
      <c r="F20" s="114">
        <v>1013</v>
      </c>
      <c r="G20" s="114">
        <v>1056</v>
      </c>
      <c r="H20" s="114">
        <v>1039</v>
      </c>
      <c r="I20" s="140">
        <v>1014</v>
      </c>
      <c r="J20" s="115">
        <v>23</v>
      </c>
      <c r="K20" s="116">
        <v>2.2682445759368837</v>
      </c>
    </row>
    <row r="21" spans="1:255" ht="14.1" customHeight="1" x14ac:dyDescent="0.2">
      <c r="A21" s="306">
        <v>21</v>
      </c>
      <c r="B21" s="307" t="s">
        <v>238</v>
      </c>
      <c r="C21" s="308"/>
      <c r="D21" s="113">
        <v>9.5787079007235348E-2</v>
      </c>
      <c r="E21" s="115">
        <v>112</v>
      </c>
      <c r="F21" s="114">
        <v>113</v>
      </c>
      <c r="G21" s="114">
        <v>111</v>
      </c>
      <c r="H21" s="114">
        <v>111</v>
      </c>
      <c r="I21" s="140">
        <v>111</v>
      </c>
      <c r="J21" s="115">
        <v>1</v>
      </c>
      <c r="K21" s="116">
        <v>0.90090090090090091</v>
      </c>
    </row>
    <row r="22" spans="1:255" ht="14.1" customHeight="1" x14ac:dyDescent="0.2">
      <c r="A22" s="306">
        <v>22</v>
      </c>
      <c r="B22" s="307" t="s">
        <v>239</v>
      </c>
      <c r="C22" s="308"/>
      <c r="D22" s="113">
        <v>2.0534355062176077</v>
      </c>
      <c r="E22" s="115">
        <v>2401</v>
      </c>
      <c r="F22" s="114">
        <v>2254</v>
      </c>
      <c r="G22" s="114">
        <v>2297</v>
      </c>
      <c r="H22" s="114">
        <v>2324</v>
      </c>
      <c r="I22" s="140">
        <v>2298</v>
      </c>
      <c r="J22" s="115">
        <v>103</v>
      </c>
      <c r="K22" s="116">
        <v>4.4821583986074849</v>
      </c>
    </row>
    <row r="23" spans="1:255" ht="14.1" customHeight="1" x14ac:dyDescent="0.2">
      <c r="A23" s="306">
        <v>23</v>
      </c>
      <c r="B23" s="307" t="s">
        <v>240</v>
      </c>
      <c r="C23" s="308"/>
      <c r="D23" s="113">
        <v>1.0536578690795888</v>
      </c>
      <c r="E23" s="115">
        <v>1232</v>
      </c>
      <c r="F23" s="114">
        <v>1229</v>
      </c>
      <c r="G23" s="114">
        <v>1251</v>
      </c>
      <c r="H23" s="114">
        <v>1251</v>
      </c>
      <c r="I23" s="140">
        <v>1243</v>
      </c>
      <c r="J23" s="115">
        <v>-11</v>
      </c>
      <c r="K23" s="116">
        <v>-0.88495575221238942</v>
      </c>
    </row>
    <row r="24" spans="1:255" ht="14.1" customHeight="1" x14ac:dyDescent="0.2">
      <c r="A24" s="306">
        <v>24</v>
      </c>
      <c r="B24" s="307" t="s">
        <v>241</v>
      </c>
      <c r="C24" s="308"/>
      <c r="D24" s="113">
        <v>4.7816567743701146</v>
      </c>
      <c r="E24" s="115">
        <v>5591</v>
      </c>
      <c r="F24" s="114">
        <v>5685</v>
      </c>
      <c r="G24" s="114">
        <v>5901</v>
      </c>
      <c r="H24" s="114">
        <v>5853</v>
      </c>
      <c r="I24" s="140">
        <v>5913</v>
      </c>
      <c r="J24" s="115">
        <v>-322</v>
      </c>
      <c r="K24" s="116">
        <v>-5.4456282766785051</v>
      </c>
    </row>
    <row r="25" spans="1:255" ht="14.1" customHeight="1" x14ac:dyDescent="0.2">
      <c r="A25" s="306">
        <v>25</v>
      </c>
      <c r="B25" s="307" t="s">
        <v>242</v>
      </c>
      <c r="C25" s="308"/>
      <c r="D25" s="113">
        <v>8.1256521218548485</v>
      </c>
      <c r="E25" s="115">
        <v>9501</v>
      </c>
      <c r="F25" s="114">
        <v>9642</v>
      </c>
      <c r="G25" s="114">
        <v>9696</v>
      </c>
      <c r="H25" s="114">
        <v>9312</v>
      </c>
      <c r="I25" s="140">
        <v>9355</v>
      </c>
      <c r="J25" s="115">
        <v>146</v>
      </c>
      <c r="K25" s="116">
        <v>1.560662747194014</v>
      </c>
    </row>
    <row r="26" spans="1:255" ht="14.1" customHeight="1" x14ac:dyDescent="0.2">
      <c r="A26" s="306">
        <v>26</v>
      </c>
      <c r="B26" s="307" t="s">
        <v>243</v>
      </c>
      <c r="C26" s="308"/>
      <c r="D26" s="113">
        <v>3.1695260250072694</v>
      </c>
      <c r="E26" s="115">
        <v>3706</v>
      </c>
      <c r="F26" s="114">
        <v>3811</v>
      </c>
      <c r="G26" s="114">
        <v>3825</v>
      </c>
      <c r="H26" s="114">
        <v>3697</v>
      </c>
      <c r="I26" s="140">
        <v>3684</v>
      </c>
      <c r="J26" s="115">
        <v>22</v>
      </c>
      <c r="K26" s="116">
        <v>0.59717698154180243</v>
      </c>
    </row>
    <row r="27" spans="1:255" ht="14.1" customHeight="1" x14ac:dyDescent="0.2">
      <c r="A27" s="306">
        <v>27</v>
      </c>
      <c r="B27" s="307" t="s">
        <v>244</v>
      </c>
      <c r="C27" s="308"/>
      <c r="D27" s="113">
        <v>5.8224860167969483</v>
      </c>
      <c r="E27" s="115">
        <v>6808</v>
      </c>
      <c r="F27" s="114">
        <v>6765</v>
      </c>
      <c r="G27" s="114">
        <v>6800</v>
      </c>
      <c r="H27" s="114">
        <v>6772</v>
      </c>
      <c r="I27" s="140">
        <v>6710</v>
      </c>
      <c r="J27" s="115">
        <v>98</v>
      </c>
      <c r="K27" s="116">
        <v>1.4605067064083457</v>
      </c>
    </row>
    <row r="28" spans="1:255" ht="14.1" customHeight="1" x14ac:dyDescent="0.2">
      <c r="A28" s="306">
        <v>28</v>
      </c>
      <c r="B28" s="307" t="s">
        <v>245</v>
      </c>
      <c r="C28" s="308"/>
      <c r="D28" s="113">
        <v>1.4889759334963995</v>
      </c>
      <c r="E28" s="115">
        <v>1741</v>
      </c>
      <c r="F28" s="114">
        <v>1751</v>
      </c>
      <c r="G28" s="114">
        <v>1769</v>
      </c>
      <c r="H28" s="114">
        <v>1765</v>
      </c>
      <c r="I28" s="140">
        <v>1783</v>
      </c>
      <c r="J28" s="115">
        <v>-42</v>
      </c>
      <c r="K28" s="116">
        <v>-2.3555804823331465</v>
      </c>
    </row>
    <row r="29" spans="1:255" ht="14.1" customHeight="1" x14ac:dyDescent="0.2">
      <c r="A29" s="306">
        <v>29</v>
      </c>
      <c r="B29" s="307" t="s">
        <v>246</v>
      </c>
      <c r="C29" s="308"/>
      <c r="D29" s="113">
        <v>2.1021842874980758</v>
      </c>
      <c r="E29" s="115">
        <v>2458</v>
      </c>
      <c r="F29" s="114">
        <v>2533</v>
      </c>
      <c r="G29" s="114">
        <v>2554</v>
      </c>
      <c r="H29" s="114">
        <v>2500</v>
      </c>
      <c r="I29" s="140">
        <v>2483</v>
      </c>
      <c r="J29" s="115">
        <v>-25</v>
      </c>
      <c r="K29" s="116">
        <v>-1.0068465565847764</v>
      </c>
    </row>
    <row r="30" spans="1:255" ht="14.1" customHeight="1" x14ac:dyDescent="0.2">
      <c r="A30" s="306" t="s">
        <v>247</v>
      </c>
      <c r="B30" s="307" t="s">
        <v>248</v>
      </c>
      <c r="C30" s="308"/>
      <c r="D30" s="113">
        <v>0.82958452354480616</v>
      </c>
      <c r="E30" s="115">
        <v>970</v>
      </c>
      <c r="F30" s="114">
        <v>1003</v>
      </c>
      <c r="G30" s="114">
        <v>1031</v>
      </c>
      <c r="H30" s="114">
        <v>1000</v>
      </c>
      <c r="I30" s="140">
        <v>1017</v>
      </c>
      <c r="J30" s="115">
        <v>-47</v>
      </c>
      <c r="K30" s="116">
        <v>-4.6214355948869219</v>
      </c>
    </row>
    <row r="31" spans="1:255" ht="14.1" customHeight="1" x14ac:dyDescent="0.2">
      <c r="A31" s="306" t="s">
        <v>249</v>
      </c>
      <c r="B31" s="307" t="s">
        <v>250</v>
      </c>
      <c r="C31" s="308"/>
      <c r="D31" s="113">
        <v>1.2392453346561072</v>
      </c>
      <c r="E31" s="115">
        <v>1449</v>
      </c>
      <c r="F31" s="114">
        <v>1491</v>
      </c>
      <c r="G31" s="114">
        <v>1481</v>
      </c>
      <c r="H31" s="114">
        <v>1458</v>
      </c>
      <c r="I31" s="140">
        <v>1424</v>
      </c>
      <c r="J31" s="115">
        <v>25</v>
      </c>
      <c r="K31" s="116">
        <v>1.7556179775280898</v>
      </c>
    </row>
    <row r="32" spans="1:255" ht="14.1" customHeight="1" x14ac:dyDescent="0.2">
      <c r="A32" s="306">
        <v>31</v>
      </c>
      <c r="B32" s="307" t="s">
        <v>251</v>
      </c>
      <c r="C32" s="308"/>
      <c r="D32" s="113">
        <v>0.74919179652087642</v>
      </c>
      <c r="E32" s="115">
        <v>876</v>
      </c>
      <c r="F32" s="114">
        <v>863</v>
      </c>
      <c r="G32" s="114">
        <v>853</v>
      </c>
      <c r="H32" s="114">
        <v>840</v>
      </c>
      <c r="I32" s="140">
        <v>849</v>
      </c>
      <c r="J32" s="115">
        <v>27</v>
      </c>
      <c r="K32" s="116">
        <v>3.1802120141342756</v>
      </c>
    </row>
    <row r="33" spans="1:11" ht="14.1" customHeight="1" x14ac:dyDescent="0.2">
      <c r="A33" s="306">
        <v>32</v>
      </c>
      <c r="B33" s="307" t="s">
        <v>252</v>
      </c>
      <c r="C33" s="308"/>
      <c r="D33" s="113">
        <v>1.5582505174212751</v>
      </c>
      <c r="E33" s="115">
        <v>1822</v>
      </c>
      <c r="F33" s="114">
        <v>1786</v>
      </c>
      <c r="G33" s="114">
        <v>1831</v>
      </c>
      <c r="H33" s="114">
        <v>1796</v>
      </c>
      <c r="I33" s="140">
        <v>1771</v>
      </c>
      <c r="J33" s="115">
        <v>51</v>
      </c>
      <c r="K33" s="116">
        <v>2.8797289666854886</v>
      </c>
    </row>
    <row r="34" spans="1:11" ht="14.1" customHeight="1" x14ac:dyDescent="0.2">
      <c r="A34" s="306">
        <v>33</v>
      </c>
      <c r="B34" s="307" t="s">
        <v>253</v>
      </c>
      <c r="C34" s="308"/>
      <c r="D34" s="113">
        <v>1.8977815028308502</v>
      </c>
      <c r="E34" s="115">
        <v>2219</v>
      </c>
      <c r="F34" s="114">
        <v>2203</v>
      </c>
      <c r="G34" s="114">
        <v>2250</v>
      </c>
      <c r="H34" s="114">
        <v>2195</v>
      </c>
      <c r="I34" s="140">
        <v>2187</v>
      </c>
      <c r="J34" s="115">
        <v>32</v>
      </c>
      <c r="K34" s="116">
        <v>1.4631915866483767</v>
      </c>
    </row>
    <row r="35" spans="1:11" ht="14.1" customHeight="1" x14ac:dyDescent="0.2">
      <c r="A35" s="306">
        <v>34</v>
      </c>
      <c r="B35" s="307" t="s">
        <v>254</v>
      </c>
      <c r="C35" s="308"/>
      <c r="D35" s="113">
        <v>1.7823238629560576</v>
      </c>
      <c r="E35" s="115">
        <v>2084</v>
      </c>
      <c r="F35" s="114">
        <v>2085</v>
      </c>
      <c r="G35" s="114">
        <v>2099</v>
      </c>
      <c r="H35" s="114">
        <v>2093</v>
      </c>
      <c r="I35" s="140">
        <v>2092</v>
      </c>
      <c r="J35" s="115">
        <v>-8</v>
      </c>
      <c r="K35" s="116">
        <v>-0.38240917782026768</v>
      </c>
    </row>
    <row r="36" spans="1:11" ht="14.1" customHeight="1" x14ac:dyDescent="0.2">
      <c r="A36" s="306">
        <v>41</v>
      </c>
      <c r="B36" s="307" t="s">
        <v>255</v>
      </c>
      <c r="C36" s="308"/>
      <c r="D36" s="113">
        <v>0.79195388536339228</v>
      </c>
      <c r="E36" s="115">
        <v>926</v>
      </c>
      <c r="F36" s="114">
        <v>920</v>
      </c>
      <c r="G36" s="114">
        <v>925</v>
      </c>
      <c r="H36" s="114">
        <v>970</v>
      </c>
      <c r="I36" s="140">
        <v>967</v>
      </c>
      <c r="J36" s="115">
        <v>-41</v>
      </c>
      <c r="K36" s="116">
        <v>-4.239917269906929</v>
      </c>
    </row>
    <row r="37" spans="1:11" ht="14.1" customHeight="1" x14ac:dyDescent="0.2">
      <c r="A37" s="306">
        <v>42</v>
      </c>
      <c r="B37" s="307" t="s">
        <v>256</v>
      </c>
      <c r="C37" s="308"/>
      <c r="D37" s="113">
        <v>9.4076595453534709E-2</v>
      </c>
      <c r="E37" s="115">
        <v>110</v>
      </c>
      <c r="F37" s="114">
        <v>114</v>
      </c>
      <c r="G37" s="114">
        <v>105</v>
      </c>
      <c r="H37" s="114">
        <v>107</v>
      </c>
      <c r="I37" s="140">
        <v>107</v>
      </c>
      <c r="J37" s="115">
        <v>3</v>
      </c>
      <c r="K37" s="116">
        <v>2.8037383177570092</v>
      </c>
    </row>
    <row r="38" spans="1:11" ht="14.1" customHeight="1" x14ac:dyDescent="0.2">
      <c r="A38" s="306">
        <v>43</v>
      </c>
      <c r="B38" s="307" t="s">
        <v>257</v>
      </c>
      <c r="C38" s="308"/>
      <c r="D38" s="113">
        <v>2.1842874980757059</v>
      </c>
      <c r="E38" s="115">
        <v>2554</v>
      </c>
      <c r="F38" s="114">
        <v>2592</v>
      </c>
      <c r="G38" s="114">
        <v>2573</v>
      </c>
      <c r="H38" s="114">
        <v>2467</v>
      </c>
      <c r="I38" s="140">
        <v>2456</v>
      </c>
      <c r="J38" s="115">
        <v>98</v>
      </c>
      <c r="K38" s="116">
        <v>3.990228013029316</v>
      </c>
    </row>
    <row r="39" spans="1:11" ht="14.1" customHeight="1" x14ac:dyDescent="0.2">
      <c r="A39" s="306">
        <v>51</v>
      </c>
      <c r="B39" s="307" t="s">
        <v>258</v>
      </c>
      <c r="C39" s="308"/>
      <c r="D39" s="113">
        <v>5.033953098540958</v>
      </c>
      <c r="E39" s="115">
        <v>5886</v>
      </c>
      <c r="F39" s="114">
        <v>5898</v>
      </c>
      <c r="G39" s="114">
        <v>5926</v>
      </c>
      <c r="H39" s="114">
        <v>5826</v>
      </c>
      <c r="I39" s="140">
        <v>5913</v>
      </c>
      <c r="J39" s="115">
        <v>-27</v>
      </c>
      <c r="K39" s="116">
        <v>-0.45662100456621002</v>
      </c>
    </row>
    <row r="40" spans="1:11" ht="14.1" customHeight="1" x14ac:dyDescent="0.2">
      <c r="A40" s="306" t="s">
        <v>259</v>
      </c>
      <c r="B40" s="307" t="s">
        <v>260</v>
      </c>
      <c r="C40" s="308"/>
      <c r="D40" s="113">
        <v>4.39081128234952</v>
      </c>
      <c r="E40" s="115">
        <v>5134</v>
      </c>
      <c r="F40" s="114">
        <v>5149</v>
      </c>
      <c r="G40" s="114">
        <v>5170</v>
      </c>
      <c r="H40" s="114">
        <v>5128</v>
      </c>
      <c r="I40" s="140">
        <v>5212</v>
      </c>
      <c r="J40" s="115">
        <v>-78</v>
      </c>
      <c r="K40" s="116">
        <v>-1.4965464313123562</v>
      </c>
    </row>
    <row r="41" spans="1:11" ht="14.1" customHeight="1" x14ac:dyDescent="0.2">
      <c r="A41" s="306"/>
      <c r="B41" s="307" t="s">
        <v>261</v>
      </c>
      <c r="C41" s="308"/>
      <c r="D41" s="113">
        <v>3.3525477652532372</v>
      </c>
      <c r="E41" s="115">
        <v>3920</v>
      </c>
      <c r="F41" s="114">
        <v>3912</v>
      </c>
      <c r="G41" s="114">
        <v>3971</v>
      </c>
      <c r="H41" s="114">
        <v>3970</v>
      </c>
      <c r="I41" s="140">
        <v>4028</v>
      </c>
      <c r="J41" s="115">
        <v>-108</v>
      </c>
      <c r="K41" s="116">
        <v>-2.6812313803376364</v>
      </c>
    </row>
    <row r="42" spans="1:11" ht="14.1" customHeight="1" x14ac:dyDescent="0.2">
      <c r="A42" s="306">
        <v>52</v>
      </c>
      <c r="B42" s="307" t="s">
        <v>262</v>
      </c>
      <c r="C42" s="308"/>
      <c r="D42" s="113">
        <v>2.5605938798898449</v>
      </c>
      <c r="E42" s="115">
        <v>2994</v>
      </c>
      <c r="F42" s="114">
        <v>3017</v>
      </c>
      <c r="G42" s="114">
        <v>3057</v>
      </c>
      <c r="H42" s="114">
        <v>2964</v>
      </c>
      <c r="I42" s="140">
        <v>2908</v>
      </c>
      <c r="J42" s="115">
        <v>86</v>
      </c>
      <c r="K42" s="116">
        <v>2.9573590096286106</v>
      </c>
    </row>
    <row r="43" spans="1:11" ht="14.1" customHeight="1" x14ac:dyDescent="0.2">
      <c r="A43" s="306" t="s">
        <v>263</v>
      </c>
      <c r="B43" s="307" t="s">
        <v>264</v>
      </c>
      <c r="C43" s="308"/>
      <c r="D43" s="113">
        <v>2.2125104767117665</v>
      </c>
      <c r="E43" s="115">
        <v>2587</v>
      </c>
      <c r="F43" s="114">
        <v>2615</v>
      </c>
      <c r="G43" s="114">
        <v>2636</v>
      </c>
      <c r="H43" s="114">
        <v>2550</v>
      </c>
      <c r="I43" s="140">
        <v>2494</v>
      </c>
      <c r="J43" s="115">
        <v>93</v>
      </c>
      <c r="K43" s="116">
        <v>3.7289494787489974</v>
      </c>
    </row>
    <row r="44" spans="1:11" ht="14.1" customHeight="1" x14ac:dyDescent="0.2">
      <c r="A44" s="306">
        <v>53</v>
      </c>
      <c r="B44" s="307" t="s">
        <v>265</v>
      </c>
      <c r="C44" s="308"/>
      <c r="D44" s="113">
        <v>0.65254947573679078</v>
      </c>
      <c r="E44" s="115">
        <v>763</v>
      </c>
      <c r="F44" s="114">
        <v>733</v>
      </c>
      <c r="G44" s="114">
        <v>731</v>
      </c>
      <c r="H44" s="114">
        <v>727</v>
      </c>
      <c r="I44" s="140">
        <v>709</v>
      </c>
      <c r="J44" s="115">
        <v>54</v>
      </c>
      <c r="K44" s="116">
        <v>7.6163610719322987</v>
      </c>
    </row>
    <row r="45" spans="1:11" ht="14.1" customHeight="1" x14ac:dyDescent="0.2">
      <c r="A45" s="306" t="s">
        <v>266</v>
      </c>
      <c r="B45" s="307" t="s">
        <v>267</v>
      </c>
      <c r="C45" s="308"/>
      <c r="D45" s="113">
        <v>0.59866924379522091</v>
      </c>
      <c r="E45" s="115">
        <v>700</v>
      </c>
      <c r="F45" s="114">
        <v>669</v>
      </c>
      <c r="G45" s="114">
        <v>670</v>
      </c>
      <c r="H45" s="114">
        <v>667</v>
      </c>
      <c r="I45" s="140">
        <v>648</v>
      </c>
      <c r="J45" s="115">
        <v>52</v>
      </c>
      <c r="K45" s="116">
        <v>8.0246913580246915</v>
      </c>
    </row>
    <row r="46" spans="1:11" ht="14.1" customHeight="1" x14ac:dyDescent="0.2">
      <c r="A46" s="306">
        <v>54</v>
      </c>
      <c r="B46" s="307" t="s">
        <v>268</v>
      </c>
      <c r="C46" s="308"/>
      <c r="D46" s="113">
        <v>2.4878983288575682</v>
      </c>
      <c r="E46" s="115">
        <v>2909</v>
      </c>
      <c r="F46" s="114">
        <v>2891</v>
      </c>
      <c r="G46" s="114">
        <v>2939</v>
      </c>
      <c r="H46" s="114">
        <v>2884</v>
      </c>
      <c r="I46" s="140">
        <v>2829</v>
      </c>
      <c r="J46" s="115">
        <v>80</v>
      </c>
      <c r="K46" s="116">
        <v>2.8278543655001767</v>
      </c>
    </row>
    <row r="47" spans="1:11" ht="14.1" customHeight="1" x14ac:dyDescent="0.2">
      <c r="A47" s="306">
        <v>61</v>
      </c>
      <c r="B47" s="307" t="s">
        <v>269</v>
      </c>
      <c r="C47" s="308"/>
      <c r="D47" s="113">
        <v>3.6689872226878539</v>
      </c>
      <c r="E47" s="115">
        <v>4290</v>
      </c>
      <c r="F47" s="114">
        <v>4250</v>
      </c>
      <c r="G47" s="114">
        <v>4251</v>
      </c>
      <c r="H47" s="114">
        <v>4180</v>
      </c>
      <c r="I47" s="140">
        <v>4160</v>
      </c>
      <c r="J47" s="115">
        <v>130</v>
      </c>
      <c r="K47" s="116">
        <v>3.125</v>
      </c>
    </row>
    <row r="48" spans="1:11" ht="14.1" customHeight="1" x14ac:dyDescent="0.2">
      <c r="A48" s="306">
        <v>62</v>
      </c>
      <c r="B48" s="307" t="s">
        <v>270</v>
      </c>
      <c r="C48" s="308"/>
      <c r="D48" s="113">
        <v>7.1387031113695842</v>
      </c>
      <c r="E48" s="115">
        <v>8347</v>
      </c>
      <c r="F48" s="114">
        <v>8394</v>
      </c>
      <c r="G48" s="114">
        <v>8372</v>
      </c>
      <c r="H48" s="114">
        <v>8290</v>
      </c>
      <c r="I48" s="140">
        <v>8332</v>
      </c>
      <c r="J48" s="115">
        <v>15</v>
      </c>
      <c r="K48" s="116">
        <v>0.18002880460873741</v>
      </c>
    </row>
    <row r="49" spans="1:11" ht="14.1" customHeight="1" x14ac:dyDescent="0.2">
      <c r="A49" s="306">
        <v>63</v>
      </c>
      <c r="B49" s="307" t="s">
        <v>271</v>
      </c>
      <c r="C49" s="308"/>
      <c r="D49" s="113">
        <v>1.801994423823615</v>
      </c>
      <c r="E49" s="115">
        <v>2107</v>
      </c>
      <c r="F49" s="114">
        <v>2144</v>
      </c>
      <c r="G49" s="114">
        <v>2172</v>
      </c>
      <c r="H49" s="114">
        <v>2139</v>
      </c>
      <c r="I49" s="140">
        <v>2092</v>
      </c>
      <c r="J49" s="115">
        <v>15</v>
      </c>
      <c r="K49" s="116">
        <v>0.71701720841300187</v>
      </c>
    </row>
    <row r="50" spans="1:11" ht="14.1" customHeight="1" x14ac:dyDescent="0.2">
      <c r="A50" s="306" t="s">
        <v>272</v>
      </c>
      <c r="B50" s="307" t="s">
        <v>273</v>
      </c>
      <c r="C50" s="308"/>
      <c r="D50" s="113">
        <v>0.32926808408737152</v>
      </c>
      <c r="E50" s="115">
        <v>385</v>
      </c>
      <c r="F50" s="114">
        <v>398</v>
      </c>
      <c r="G50" s="114">
        <v>405</v>
      </c>
      <c r="H50" s="114">
        <v>398</v>
      </c>
      <c r="I50" s="140">
        <v>412</v>
      </c>
      <c r="J50" s="115">
        <v>-27</v>
      </c>
      <c r="K50" s="116">
        <v>-6.5533980582524274</v>
      </c>
    </row>
    <row r="51" spans="1:11" ht="14.1" customHeight="1" x14ac:dyDescent="0.2">
      <c r="A51" s="306" t="s">
        <v>274</v>
      </c>
      <c r="B51" s="307" t="s">
        <v>275</v>
      </c>
      <c r="C51" s="308"/>
      <c r="D51" s="113">
        <v>1.2058909053589451</v>
      </c>
      <c r="E51" s="115">
        <v>1410</v>
      </c>
      <c r="F51" s="114">
        <v>1420</v>
      </c>
      <c r="G51" s="114">
        <v>1419</v>
      </c>
      <c r="H51" s="114">
        <v>1397</v>
      </c>
      <c r="I51" s="140">
        <v>1361</v>
      </c>
      <c r="J51" s="115">
        <v>49</v>
      </c>
      <c r="K51" s="116">
        <v>3.6002939015429831</v>
      </c>
    </row>
    <row r="52" spans="1:11" ht="14.1" customHeight="1" x14ac:dyDescent="0.2">
      <c r="A52" s="306">
        <v>71</v>
      </c>
      <c r="B52" s="307" t="s">
        <v>276</v>
      </c>
      <c r="C52" s="308"/>
      <c r="D52" s="113">
        <v>13.073225800933924</v>
      </c>
      <c r="E52" s="115">
        <v>15286</v>
      </c>
      <c r="F52" s="114">
        <v>15330</v>
      </c>
      <c r="G52" s="114">
        <v>15375</v>
      </c>
      <c r="H52" s="114">
        <v>15254</v>
      </c>
      <c r="I52" s="140">
        <v>15221</v>
      </c>
      <c r="J52" s="115">
        <v>65</v>
      </c>
      <c r="K52" s="116">
        <v>0.42704158728073055</v>
      </c>
    </row>
    <row r="53" spans="1:11" ht="14.1" customHeight="1" x14ac:dyDescent="0.2">
      <c r="A53" s="306" t="s">
        <v>277</v>
      </c>
      <c r="B53" s="307" t="s">
        <v>278</v>
      </c>
      <c r="C53" s="308"/>
      <c r="D53" s="113">
        <v>6.0722166156372408</v>
      </c>
      <c r="E53" s="115">
        <v>7100</v>
      </c>
      <c r="F53" s="114">
        <v>7110</v>
      </c>
      <c r="G53" s="114">
        <v>7093</v>
      </c>
      <c r="H53" s="114">
        <v>6998</v>
      </c>
      <c r="I53" s="140">
        <v>6979</v>
      </c>
      <c r="J53" s="115">
        <v>121</v>
      </c>
      <c r="K53" s="116">
        <v>1.7337727468118642</v>
      </c>
    </row>
    <row r="54" spans="1:11" ht="14.1" customHeight="1" x14ac:dyDescent="0.2">
      <c r="A54" s="306" t="s">
        <v>279</v>
      </c>
      <c r="B54" s="307" t="s">
        <v>280</v>
      </c>
      <c r="C54" s="308"/>
      <c r="D54" s="113">
        <v>5.7018969262610542</v>
      </c>
      <c r="E54" s="115">
        <v>6667</v>
      </c>
      <c r="F54" s="114">
        <v>6702</v>
      </c>
      <c r="G54" s="114">
        <v>6753</v>
      </c>
      <c r="H54" s="114">
        <v>6753</v>
      </c>
      <c r="I54" s="140">
        <v>6741</v>
      </c>
      <c r="J54" s="115">
        <v>-74</v>
      </c>
      <c r="K54" s="116">
        <v>-1.0977599762646491</v>
      </c>
    </row>
    <row r="55" spans="1:11" ht="14.1" customHeight="1" x14ac:dyDescent="0.2">
      <c r="A55" s="306">
        <v>72</v>
      </c>
      <c r="B55" s="307" t="s">
        <v>281</v>
      </c>
      <c r="C55" s="308"/>
      <c r="D55" s="113">
        <v>3.7835896207857962</v>
      </c>
      <c r="E55" s="115">
        <v>4424</v>
      </c>
      <c r="F55" s="114">
        <v>4471</v>
      </c>
      <c r="G55" s="114">
        <v>4494</v>
      </c>
      <c r="H55" s="114">
        <v>4407</v>
      </c>
      <c r="I55" s="140">
        <v>4440</v>
      </c>
      <c r="J55" s="115">
        <v>-16</v>
      </c>
      <c r="K55" s="116">
        <v>-0.36036036036036034</v>
      </c>
    </row>
    <row r="56" spans="1:11" ht="14.1" customHeight="1" x14ac:dyDescent="0.2">
      <c r="A56" s="306" t="s">
        <v>282</v>
      </c>
      <c r="B56" s="307" t="s">
        <v>283</v>
      </c>
      <c r="C56" s="308"/>
      <c r="D56" s="113">
        <v>1.7566666096505481</v>
      </c>
      <c r="E56" s="115">
        <v>2054</v>
      </c>
      <c r="F56" s="114">
        <v>2100</v>
      </c>
      <c r="G56" s="114">
        <v>2130</v>
      </c>
      <c r="H56" s="114">
        <v>2065</v>
      </c>
      <c r="I56" s="140">
        <v>2102</v>
      </c>
      <c r="J56" s="115">
        <v>-48</v>
      </c>
      <c r="K56" s="116">
        <v>-2.2835394862036158</v>
      </c>
    </row>
    <row r="57" spans="1:11" ht="14.1" customHeight="1" x14ac:dyDescent="0.2">
      <c r="A57" s="306" t="s">
        <v>284</v>
      </c>
      <c r="B57" s="307" t="s">
        <v>285</v>
      </c>
      <c r="C57" s="308"/>
      <c r="D57" s="113">
        <v>1.3863469202743615</v>
      </c>
      <c r="E57" s="115">
        <v>1621</v>
      </c>
      <c r="F57" s="114">
        <v>1624</v>
      </c>
      <c r="G57" s="114">
        <v>1624</v>
      </c>
      <c r="H57" s="114">
        <v>1621</v>
      </c>
      <c r="I57" s="140">
        <v>1609</v>
      </c>
      <c r="J57" s="115">
        <v>12</v>
      </c>
      <c r="K57" s="116">
        <v>0.74580484773151023</v>
      </c>
    </row>
    <row r="58" spans="1:11" ht="14.1" customHeight="1" x14ac:dyDescent="0.2">
      <c r="A58" s="306">
        <v>73</v>
      </c>
      <c r="B58" s="307" t="s">
        <v>286</v>
      </c>
      <c r="C58" s="308"/>
      <c r="D58" s="113">
        <v>2.5315156594769341</v>
      </c>
      <c r="E58" s="115">
        <v>2960</v>
      </c>
      <c r="F58" s="114">
        <v>2963</v>
      </c>
      <c r="G58" s="114">
        <v>2962</v>
      </c>
      <c r="H58" s="114">
        <v>2865</v>
      </c>
      <c r="I58" s="140">
        <v>2875</v>
      </c>
      <c r="J58" s="115">
        <v>85</v>
      </c>
      <c r="K58" s="116">
        <v>2.9565217391304346</v>
      </c>
    </row>
    <row r="59" spans="1:11" ht="14.1" customHeight="1" x14ac:dyDescent="0.2">
      <c r="A59" s="306" t="s">
        <v>287</v>
      </c>
      <c r="B59" s="307" t="s">
        <v>288</v>
      </c>
      <c r="C59" s="308"/>
      <c r="D59" s="113">
        <v>1.9208730308058088</v>
      </c>
      <c r="E59" s="115">
        <v>2246</v>
      </c>
      <c r="F59" s="114">
        <v>2246</v>
      </c>
      <c r="G59" s="114">
        <v>2237</v>
      </c>
      <c r="H59" s="114">
        <v>2160</v>
      </c>
      <c r="I59" s="140">
        <v>2172</v>
      </c>
      <c r="J59" s="115">
        <v>74</v>
      </c>
      <c r="K59" s="116">
        <v>3.4069981583793738</v>
      </c>
    </row>
    <row r="60" spans="1:11" ht="14.1" customHeight="1" x14ac:dyDescent="0.2">
      <c r="A60" s="306">
        <v>81</v>
      </c>
      <c r="B60" s="307" t="s">
        <v>289</v>
      </c>
      <c r="C60" s="308"/>
      <c r="D60" s="113">
        <v>6.4502334810050801</v>
      </c>
      <c r="E60" s="115">
        <v>7542</v>
      </c>
      <c r="F60" s="114">
        <v>7564</v>
      </c>
      <c r="G60" s="114">
        <v>7498</v>
      </c>
      <c r="H60" s="114">
        <v>7375</v>
      </c>
      <c r="I60" s="140">
        <v>7407</v>
      </c>
      <c r="J60" s="115">
        <v>135</v>
      </c>
      <c r="K60" s="116">
        <v>1.8226002430133657</v>
      </c>
    </row>
    <row r="61" spans="1:11" ht="14.1" customHeight="1" x14ac:dyDescent="0.2">
      <c r="A61" s="306" t="s">
        <v>290</v>
      </c>
      <c r="B61" s="307" t="s">
        <v>291</v>
      </c>
      <c r="C61" s="308"/>
      <c r="D61" s="113">
        <v>1.8421907873355798</v>
      </c>
      <c r="E61" s="115">
        <v>2154</v>
      </c>
      <c r="F61" s="114">
        <v>2170</v>
      </c>
      <c r="G61" s="114">
        <v>2185</v>
      </c>
      <c r="H61" s="114">
        <v>2105</v>
      </c>
      <c r="I61" s="140">
        <v>2113</v>
      </c>
      <c r="J61" s="115">
        <v>41</v>
      </c>
      <c r="K61" s="116">
        <v>1.9403691433980124</v>
      </c>
    </row>
    <row r="62" spans="1:11" ht="14.1" customHeight="1" x14ac:dyDescent="0.2">
      <c r="A62" s="306" t="s">
        <v>292</v>
      </c>
      <c r="B62" s="307" t="s">
        <v>293</v>
      </c>
      <c r="C62" s="308"/>
      <c r="D62" s="113">
        <v>2.7179583668303029</v>
      </c>
      <c r="E62" s="115">
        <v>3178</v>
      </c>
      <c r="F62" s="114">
        <v>3204</v>
      </c>
      <c r="G62" s="114">
        <v>3143</v>
      </c>
      <c r="H62" s="114">
        <v>3118</v>
      </c>
      <c r="I62" s="140">
        <v>3127</v>
      </c>
      <c r="J62" s="115">
        <v>51</v>
      </c>
      <c r="K62" s="116">
        <v>1.6309561880396546</v>
      </c>
    </row>
    <row r="63" spans="1:11" ht="14.1" customHeight="1" x14ac:dyDescent="0.2">
      <c r="A63" s="306"/>
      <c r="B63" s="307" t="s">
        <v>294</v>
      </c>
      <c r="C63" s="308"/>
      <c r="D63" s="113">
        <v>2.3912560080734822</v>
      </c>
      <c r="E63" s="115">
        <v>2796</v>
      </c>
      <c r="F63" s="114">
        <v>2826</v>
      </c>
      <c r="G63" s="114">
        <v>2779</v>
      </c>
      <c r="H63" s="114">
        <v>2755</v>
      </c>
      <c r="I63" s="140">
        <v>2761</v>
      </c>
      <c r="J63" s="115">
        <v>35</v>
      </c>
      <c r="K63" s="116">
        <v>1.2676566461427019</v>
      </c>
    </row>
    <row r="64" spans="1:11" ht="14.1" customHeight="1" x14ac:dyDescent="0.2">
      <c r="A64" s="306" t="s">
        <v>295</v>
      </c>
      <c r="B64" s="307" t="s">
        <v>296</v>
      </c>
      <c r="C64" s="308"/>
      <c r="D64" s="113">
        <v>0.61149787044797566</v>
      </c>
      <c r="E64" s="115">
        <v>715</v>
      </c>
      <c r="F64" s="114">
        <v>700</v>
      </c>
      <c r="G64" s="114">
        <v>690</v>
      </c>
      <c r="H64" s="114">
        <v>679</v>
      </c>
      <c r="I64" s="140">
        <v>686</v>
      </c>
      <c r="J64" s="115">
        <v>29</v>
      </c>
      <c r="K64" s="116">
        <v>4.2274052478134108</v>
      </c>
    </row>
    <row r="65" spans="1:11" ht="14.1" customHeight="1" x14ac:dyDescent="0.2">
      <c r="A65" s="306" t="s">
        <v>297</v>
      </c>
      <c r="B65" s="307" t="s">
        <v>298</v>
      </c>
      <c r="C65" s="308"/>
      <c r="D65" s="113">
        <v>0.67307527838119841</v>
      </c>
      <c r="E65" s="115">
        <v>787</v>
      </c>
      <c r="F65" s="114">
        <v>779</v>
      </c>
      <c r="G65" s="114">
        <v>769</v>
      </c>
      <c r="H65" s="114">
        <v>767</v>
      </c>
      <c r="I65" s="140">
        <v>774</v>
      </c>
      <c r="J65" s="115">
        <v>13</v>
      </c>
      <c r="K65" s="116">
        <v>1.6795865633074936</v>
      </c>
    </row>
    <row r="66" spans="1:11" ht="14.1" customHeight="1" x14ac:dyDescent="0.2">
      <c r="A66" s="306">
        <v>82</v>
      </c>
      <c r="B66" s="307" t="s">
        <v>299</v>
      </c>
      <c r="C66" s="308"/>
      <c r="D66" s="113">
        <v>2.5640148469972459</v>
      </c>
      <c r="E66" s="115">
        <v>2998</v>
      </c>
      <c r="F66" s="114">
        <v>2959</v>
      </c>
      <c r="G66" s="114">
        <v>2958</v>
      </c>
      <c r="H66" s="114">
        <v>2885</v>
      </c>
      <c r="I66" s="140">
        <v>2873</v>
      </c>
      <c r="J66" s="115">
        <v>125</v>
      </c>
      <c r="K66" s="116">
        <v>4.35085276714236</v>
      </c>
    </row>
    <row r="67" spans="1:11" ht="14.1" customHeight="1" x14ac:dyDescent="0.2">
      <c r="A67" s="306" t="s">
        <v>300</v>
      </c>
      <c r="B67" s="307" t="s">
        <v>301</v>
      </c>
      <c r="C67" s="308"/>
      <c r="D67" s="113">
        <v>1.6292355848998512</v>
      </c>
      <c r="E67" s="115">
        <v>1905</v>
      </c>
      <c r="F67" s="114">
        <v>1868</v>
      </c>
      <c r="G67" s="114">
        <v>1849</v>
      </c>
      <c r="H67" s="114">
        <v>1803</v>
      </c>
      <c r="I67" s="140">
        <v>1775</v>
      </c>
      <c r="J67" s="115">
        <v>130</v>
      </c>
      <c r="K67" s="116">
        <v>7.323943661971831</v>
      </c>
    </row>
    <row r="68" spans="1:11" ht="14.1" customHeight="1" x14ac:dyDescent="0.2">
      <c r="A68" s="306" t="s">
        <v>302</v>
      </c>
      <c r="B68" s="307" t="s">
        <v>303</v>
      </c>
      <c r="C68" s="308"/>
      <c r="D68" s="113">
        <v>0.48064587858987734</v>
      </c>
      <c r="E68" s="115">
        <v>562</v>
      </c>
      <c r="F68" s="114">
        <v>555</v>
      </c>
      <c r="G68" s="114">
        <v>566</v>
      </c>
      <c r="H68" s="114">
        <v>545</v>
      </c>
      <c r="I68" s="140">
        <v>555</v>
      </c>
      <c r="J68" s="115">
        <v>7</v>
      </c>
      <c r="K68" s="116">
        <v>1.2612612612612613</v>
      </c>
    </row>
    <row r="69" spans="1:11" ht="14.1" customHeight="1" x14ac:dyDescent="0.2">
      <c r="A69" s="306">
        <v>83</v>
      </c>
      <c r="B69" s="307" t="s">
        <v>304</v>
      </c>
      <c r="C69" s="308"/>
      <c r="D69" s="113">
        <v>6.0157706583651196</v>
      </c>
      <c r="E69" s="115">
        <v>7034</v>
      </c>
      <c r="F69" s="114">
        <v>7030</v>
      </c>
      <c r="G69" s="114">
        <v>6941</v>
      </c>
      <c r="H69" s="114">
        <v>6821</v>
      </c>
      <c r="I69" s="140">
        <v>6848</v>
      </c>
      <c r="J69" s="115">
        <v>186</v>
      </c>
      <c r="K69" s="116">
        <v>2.7161214953271027</v>
      </c>
    </row>
    <row r="70" spans="1:11" ht="14.1" customHeight="1" x14ac:dyDescent="0.2">
      <c r="A70" s="306" t="s">
        <v>305</v>
      </c>
      <c r="B70" s="307" t="s">
        <v>306</v>
      </c>
      <c r="C70" s="308"/>
      <c r="D70" s="113">
        <v>4.8765886116004991</v>
      </c>
      <c r="E70" s="115">
        <v>5702</v>
      </c>
      <c r="F70" s="114">
        <v>5682</v>
      </c>
      <c r="G70" s="114">
        <v>5600</v>
      </c>
      <c r="H70" s="114">
        <v>5486</v>
      </c>
      <c r="I70" s="140">
        <v>5502</v>
      </c>
      <c r="J70" s="115">
        <v>200</v>
      </c>
      <c r="K70" s="116">
        <v>3.6350418029807341</v>
      </c>
    </row>
    <row r="71" spans="1:11" ht="14.1" customHeight="1" x14ac:dyDescent="0.2">
      <c r="A71" s="306"/>
      <c r="B71" s="307" t="s">
        <v>307</v>
      </c>
      <c r="C71" s="308"/>
      <c r="D71" s="113">
        <v>2.6897353881942423</v>
      </c>
      <c r="E71" s="115">
        <v>3145</v>
      </c>
      <c r="F71" s="114">
        <v>3131</v>
      </c>
      <c r="G71" s="114">
        <v>3102</v>
      </c>
      <c r="H71" s="114">
        <v>3005</v>
      </c>
      <c r="I71" s="140">
        <v>2993</v>
      </c>
      <c r="J71" s="115">
        <v>152</v>
      </c>
      <c r="K71" s="116">
        <v>5.0785165385900433</v>
      </c>
    </row>
    <row r="72" spans="1:11" ht="14.1" customHeight="1" x14ac:dyDescent="0.2">
      <c r="A72" s="306">
        <v>84</v>
      </c>
      <c r="B72" s="307" t="s">
        <v>308</v>
      </c>
      <c r="C72" s="308"/>
      <c r="D72" s="113">
        <v>1.1913517951524897</v>
      </c>
      <c r="E72" s="115">
        <v>1393</v>
      </c>
      <c r="F72" s="114">
        <v>1376</v>
      </c>
      <c r="G72" s="114">
        <v>1352</v>
      </c>
      <c r="H72" s="114">
        <v>1374</v>
      </c>
      <c r="I72" s="140">
        <v>1370</v>
      </c>
      <c r="J72" s="115">
        <v>23</v>
      </c>
      <c r="K72" s="116">
        <v>1.6788321167883211</v>
      </c>
    </row>
    <row r="73" spans="1:11" ht="14.1" customHeight="1" x14ac:dyDescent="0.2">
      <c r="A73" s="306" t="s">
        <v>309</v>
      </c>
      <c r="B73" s="307" t="s">
        <v>310</v>
      </c>
      <c r="C73" s="308"/>
      <c r="D73" s="113">
        <v>0.32584711697997026</v>
      </c>
      <c r="E73" s="115">
        <v>381</v>
      </c>
      <c r="F73" s="114">
        <v>365</v>
      </c>
      <c r="G73" s="114">
        <v>366</v>
      </c>
      <c r="H73" s="114">
        <v>379</v>
      </c>
      <c r="I73" s="140">
        <v>374</v>
      </c>
      <c r="J73" s="115">
        <v>7</v>
      </c>
      <c r="K73" s="116">
        <v>1.8716577540106951</v>
      </c>
    </row>
    <row r="74" spans="1:11" ht="14.1" customHeight="1" x14ac:dyDescent="0.2">
      <c r="A74" s="306" t="s">
        <v>311</v>
      </c>
      <c r="B74" s="307" t="s">
        <v>312</v>
      </c>
      <c r="C74" s="308"/>
      <c r="D74" s="113">
        <v>0.26940115970784939</v>
      </c>
      <c r="E74" s="115">
        <v>315</v>
      </c>
      <c r="F74" s="114">
        <v>312</v>
      </c>
      <c r="G74" s="114">
        <v>303</v>
      </c>
      <c r="H74" s="114">
        <v>307</v>
      </c>
      <c r="I74" s="140">
        <v>312</v>
      </c>
      <c r="J74" s="115">
        <v>3</v>
      </c>
      <c r="K74" s="116">
        <v>0.96153846153846156</v>
      </c>
    </row>
    <row r="75" spans="1:11" ht="14.1" customHeight="1" x14ac:dyDescent="0.2">
      <c r="A75" s="306" t="s">
        <v>313</v>
      </c>
      <c r="B75" s="307" t="s">
        <v>314</v>
      </c>
      <c r="C75" s="308"/>
      <c r="D75" s="113">
        <v>0.21381044421257889</v>
      </c>
      <c r="E75" s="115">
        <v>250</v>
      </c>
      <c r="F75" s="114">
        <v>247</v>
      </c>
      <c r="G75" s="114">
        <v>239</v>
      </c>
      <c r="H75" s="114">
        <v>228</v>
      </c>
      <c r="I75" s="140">
        <v>232</v>
      </c>
      <c r="J75" s="115">
        <v>18</v>
      </c>
      <c r="K75" s="116">
        <v>7.7586206896551726</v>
      </c>
    </row>
    <row r="76" spans="1:11" ht="14.1" customHeight="1" x14ac:dyDescent="0.2">
      <c r="A76" s="306">
        <v>91</v>
      </c>
      <c r="B76" s="307" t="s">
        <v>315</v>
      </c>
      <c r="C76" s="308"/>
      <c r="D76" s="113">
        <v>0.11887860698219387</v>
      </c>
      <c r="E76" s="115">
        <v>139</v>
      </c>
      <c r="F76" s="114">
        <v>137</v>
      </c>
      <c r="G76" s="114">
        <v>135</v>
      </c>
      <c r="H76" s="114">
        <v>135</v>
      </c>
      <c r="I76" s="140">
        <v>136</v>
      </c>
      <c r="J76" s="115">
        <v>3</v>
      </c>
      <c r="K76" s="116">
        <v>2.2058823529411766</v>
      </c>
    </row>
    <row r="77" spans="1:11" ht="14.1" customHeight="1" x14ac:dyDescent="0.2">
      <c r="A77" s="306">
        <v>92</v>
      </c>
      <c r="B77" s="307" t="s">
        <v>316</v>
      </c>
      <c r="C77" s="308"/>
      <c r="D77" s="113">
        <v>1.1203667276739133</v>
      </c>
      <c r="E77" s="115">
        <v>1310</v>
      </c>
      <c r="F77" s="114">
        <v>1339</v>
      </c>
      <c r="G77" s="114">
        <v>1354</v>
      </c>
      <c r="H77" s="114">
        <v>1345</v>
      </c>
      <c r="I77" s="140">
        <v>1329</v>
      </c>
      <c r="J77" s="115">
        <v>-19</v>
      </c>
      <c r="K77" s="116">
        <v>-1.4296463506395787</v>
      </c>
    </row>
    <row r="78" spans="1:11" ht="14.1" customHeight="1" x14ac:dyDescent="0.2">
      <c r="A78" s="306">
        <v>93</v>
      </c>
      <c r="B78" s="307" t="s">
        <v>317</v>
      </c>
      <c r="C78" s="308"/>
      <c r="D78" s="113">
        <v>0.25486204950139402</v>
      </c>
      <c r="E78" s="115">
        <v>298</v>
      </c>
      <c r="F78" s="114">
        <v>293</v>
      </c>
      <c r="G78" s="114">
        <v>294</v>
      </c>
      <c r="H78" s="114">
        <v>291</v>
      </c>
      <c r="I78" s="140">
        <v>293</v>
      </c>
      <c r="J78" s="115">
        <v>5</v>
      </c>
      <c r="K78" s="116">
        <v>1.7064846416382253</v>
      </c>
    </row>
    <row r="79" spans="1:11" ht="14.1" customHeight="1" x14ac:dyDescent="0.2">
      <c r="A79" s="306">
        <v>94</v>
      </c>
      <c r="B79" s="307" t="s">
        <v>318</v>
      </c>
      <c r="C79" s="308"/>
      <c r="D79" s="113">
        <v>0.20183705933667448</v>
      </c>
      <c r="E79" s="115">
        <v>236</v>
      </c>
      <c r="F79" s="114">
        <v>242</v>
      </c>
      <c r="G79" s="114">
        <v>284</v>
      </c>
      <c r="H79" s="114">
        <v>276</v>
      </c>
      <c r="I79" s="140">
        <v>276</v>
      </c>
      <c r="J79" s="115">
        <v>-40</v>
      </c>
      <c r="K79" s="116">
        <v>-14.492753623188406</v>
      </c>
    </row>
    <row r="80" spans="1:11" ht="14.1" customHeight="1" x14ac:dyDescent="0.2">
      <c r="A80" s="306" t="s">
        <v>319</v>
      </c>
      <c r="B80" s="307" t="s">
        <v>320</v>
      </c>
      <c r="C80" s="308"/>
      <c r="D80" s="113">
        <v>3.4209671074012624E-3</v>
      </c>
      <c r="E80" s="115">
        <v>4</v>
      </c>
      <c r="F80" s="114">
        <v>6</v>
      </c>
      <c r="G80" s="114">
        <v>6</v>
      </c>
      <c r="H80" s="114">
        <v>5</v>
      </c>
      <c r="I80" s="140">
        <v>5</v>
      </c>
      <c r="J80" s="115">
        <v>-1</v>
      </c>
      <c r="K80" s="116">
        <v>-20</v>
      </c>
    </row>
    <row r="81" spans="1:11" ht="14.1" customHeight="1" x14ac:dyDescent="0.2">
      <c r="A81" s="310" t="s">
        <v>321</v>
      </c>
      <c r="B81" s="311" t="s">
        <v>224</v>
      </c>
      <c r="C81" s="312"/>
      <c r="D81" s="125">
        <v>0.18302174024596754</v>
      </c>
      <c r="E81" s="143">
        <v>214</v>
      </c>
      <c r="F81" s="144">
        <v>218</v>
      </c>
      <c r="G81" s="144">
        <v>217</v>
      </c>
      <c r="H81" s="144">
        <v>208</v>
      </c>
      <c r="I81" s="145">
        <v>210</v>
      </c>
      <c r="J81" s="143">
        <v>4</v>
      </c>
      <c r="K81" s="146">
        <v>1.9047619047619047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30024</v>
      </c>
      <c r="E12" s="114">
        <v>31035</v>
      </c>
      <c r="F12" s="114">
        <v>31105</v>
      </c>
      <c r="G12" s="114">
        <v>31257</v>
      </c>
      <c r="H12" s="140">
        <v>30762</v>
      </c>
      <c r="I12" s="115">
        <v>-738</v>
      </c>
      <c r="J12" s="116">
        <v>-2.3990637799882975</v>
      </c>
      <c r="K12"/>
      <c r="L12"/>
      <c r="M12"/>
      <c r="N12"/>
      <c r="O12"/>
      <c r="P12"/>
    </row>
    <row r="13" spans="1:16" s="110" customFormat="1" ht="14.45" customHeight="1" x14ac:dyDescent="0.2">
      <c r="A13" s="120" t="s">
        <v>105</v>
      </c>
      <c r="B13" s="119" t="s">
        <v>106</v>
      </c>
      <c r="C13" s="113">
        <v>42.026378896882491</v>
      </c>
      <c r="D13" s="115">
        <v>12618</v>
      </c>
      <c r="E13" s="114">
        <v>12924</v>
      </c>
      <c r="F13" s="114">
        <v>12920</v>
      </c>
      <c r="G13" s="114">
        <v>12906</v>
      </c>
      <c r="H13" s="140">
        <v>12664</v>
      </c>
      <c r="I13" s="115">
        <v>-46</v>
      </c>
      <c r="J13" s="116">
        <v>-0.36323436512950097</v>
      </c>
      <c r="K13"/>
      <c r="L13"/>
      <c r="M13"/>
      <c r="N13"/>
      <c r="O13"/>
      <c r="P13"/>
    </row>
    <row r="14" spans="1:16" s="110" customFormat="1" ht="14.45" customHeight="1" x14ac:dyDescent="0.2">
      <c r="A14" s="120"/>
      <c r="B14" s="119" t="s">
        <v>107</v>
      </c>
      <c r="C14" s="113">
        <v>57.973621103117509</v>
      </c>
      <c r="D14" s="115">
        <v>17406</v>
      </c>
      <c r="E14" s="114">
        <v>18111</v>
      </c>
      <c r="F14" s="114">
        <v>18185</v>
      </c>
      <c r="G14" s="114">
        <v>18351</v>
      </c>
      <c r="H14" s="140">
        <v>18098</v>
      </c>
      <c r="I14" s="115">
        <v>-692</v>
      </c>
      <c r="J14" s="116">
        <v>-3.8236269201016686</v>
      </c>
      <c r="K14"/>
      <c r="L14"/>
      <c r="M14"/>
      <c r="N14"/>
      <c r="O14"/>
      <c r="P14"/>
    </row>
    <row r="15" spans="1:16" s="110" customFormat="1" ht="14.45" customHeight="1" x14ac:dyDescent="0.2">
      <c r="A15" s="118" t="s">
        <v>105</v>
      </c>
      <c r="B15" s="121" t="s">
        <v>108</v>
      </c>
      <c r="C15" s="113">
        <v>16.993072208899548</v>
      </c>
      <c r="D15" s="115">
        <v>5102</v>
      </c>
      <c r="E15" s="114">
        <v>5405</v>
      </c>
      <c r="F15" s="114">
        <v>5333</v>
      </c>
      <c r="G15" s="114">
        <v>5520</v>
      </c>
      <c r="H15" s="140">
        <v>5261</v>
      </c>
      <c r="I15" s="115">
        <v>-159</v>
      </c>
      <c r="J15" s="116">
        <v>-3.0222391180383958</v>
      </c>
      <c r="K15"/>
      <c r="L15"/>
      <c r="M15"/>
      <c r="N15"/>
      <c r="O15"/>
      <c r="P15"/>
    </row>
    <row r="16" spans="1:16" s="110" customFormat="1" ht="14.45" customHeight="1" x14ac:dyDescent="0.2">
      <c r="A16" s="118"/>
      <c r="B16" s="121" t="s">
        <v>109</v>
      </c>
      <c r="C16" s="113">
        <v>49.886757260857983</v>
      </c>
      <c r="D16" s="115">
        <v>14978</v>
      </c>
      <c r="E16" s="114">
        <v>15558</v>
      </c>
      <c r="F16" s="114">
        <v>15689</v>
      </c>
      <c r="G16" s="114">
        <v>15804</v>
      </c>
      <c r="H16" s="140">
        <v>15666</v>
      </c>
      <c r="I16" s="115">
        <v>-688</v>
      </c>
      <c r="J16" s="116">
        <v>-4.3916762415421937</v>
      </c>
      <c r="K16"/>
      <c r="L16"/>
      <c r="M16"/>
      <c r="N16"/>
      <c r="O16"/>
      <c r="P16"/>
    </row>
    <row r="17" spans="1:16" s="110" customFormat="1" ht="14.45" customHeight="1" x14ac:dyDescent="0.2">
      <c r="A17" s="118"/>
      <c r="B17" s="121" t="s">
        <v>110</v>
      </c>
      <c r="C17" s="113">
        <v>17.792432720490275</v>
      </c>
      <c r="D17" s="115">
        <v>5342</v>
      </c>
      <c r="E17" s="114">
        <v>5415</v>
      </c>
      <c r="F17" s="114">
        <v>5407</v>
      </c>
      <c r="G17" s="114">
        <v>5338</v>
      </c>
      <c r="H17" s="140">
        <v>5286</v>
      </c>
      <c r="I17" s="115">
        <v>56</v>
      </c>
      <c r="J17" s="116">
        <v>1.0594021944759742</v>
      </c>
      <c r="K17"/>
      <c r="L17"/>
      <c r="M17"/>
      <c r="N17"/>
      <c r="O17"/>
      <c r="P17"/>
    </row>
    <row r="18" spans="1:16" s="110" customFormat="1" ht="14.45" customHeight="1" x14ac:dyDescent="0.2">
      <c r="A18" s="120"/>
      <c r="B18" s="121" t="s">
        <v>111</v>
      </c>
      <c r="C18" s="113">
        <v>15.327737809752199</v>
      </c>
      <c r="D18" s="115">
        <v>4602</v>
      </c>
      <c r="E18" s="114">
        <v>4657</v>
      </c>
      <c r="F18" s="114">
        <v>4676</v>
      </c>
      <c r="G18" s="114">
        <v>4595</v>
      </c>
      <c r="H18" s="140">
        <v>4549</v>
      </c>
      <c r="I18" s="115">
        <v>53</v>
      </c>
      <c r="J18" s="116">
        <v>1.1650912288415036</v>
      </c>
      <c r="K18"/>
      <c r="L18"/>
      <c r="M18"/>
      <c r="N18"/>
      <c r="O18"/>
      <c r="P18"/>
    </row>
    <row r="19" spans="1:16" s="110" customFormat="1" ht="14.45" customHeight="1" x14ac:dyDescent="0.2">
      <c r="A19" s="120"/>
      <c r="B19" s="121" t="s">
        <v>112</v>
      </c>
      <c r="C19" s="113">
        <v>1.3855582200905943</v>
      </c>
      <c r="D19" s="115">
        <v>416</v>
      </c>
      <c r="E19" s="114">
        <v>423</v>
      </c>
      <c r="F19" s="114">
        <v>441</v>
      </c>
      <c r="G19" s="114">
        <v>366</v>
      </c>
      <c r="H19" s="140">
        <v>347</v>
      </c>
      <c r="I19" s="115">
        <v>69</v>
      </c>
      <c r="J19" s="116">
        <v>19.884726224783861</v>
      </c>
      <c r="K19"/>
      <c r="L19"/>
      <c r="M19"/>
      <c r="N19"/>
      <c r="O19"/>
      <c r="P19"/>
    </row>
    <row r="20" spans="1:16" s="110" customFormat="1" ht="14.45" customHeight="1" x14ac:dyDescent="0.2">
      <c r="A20" s="120" t="s">
        <v>113</v>
      </c>
      <c r="B20" s="119" t="s">
        <v>116</v>
      </c>
      <c r="C20" s="113">
        <v>82.897015720756727</v>
      </c>
      <c r="D20" s="115">
        <v>24889</v>
      </c>
      <c r="E20" s="114">
        <v>25742</v>
      </c>
      <c r="F20" s="114">
        <v>25848</v>
      </c>
      <c r="G20" s="114">
        <v>25999</v>
      </c>
      <c r="H20" s="140">
        <v>25619</v>
      </c>
      <c r="I20" s="115">
        <v>-730</v>
      </c>
      <c r="J20" s="116">
        <v>-2.8494476755533005</v>
      </c>
      <c r="K20"/>
      <c r="L20"/>
      <c r="M20"/>
      <c r="N20"/>
      <c r="O20"/>
      <c r="P20"/>
    </row>
    <row r="21" spans="1:16" s="110" customFormat="1" ht="14.45" customHeight="1" x14ac:dyDescent="0.2">
      <c r="A21" s="123"/>
      <c r="B21" s="124" t="s">
        <v>117</v>
      </c>
      <c r="C21" s="125">
        <v>16.866506794564348</v>
      </c>
      <c r="D21" s="143">
        <v>5064</v>
      </c>
      <c r="E21" s="144">
        <v>5215</v>
      </c>
      <c r="F21" s="144">
        <v>5178</v>
      </c>
      <c r="G21" s="144">
        <v>5181</v>
      </c>
      <c r="H21" s="145">
        <v>5069</v>
      </c>
      <c r="I21" s="143">
        <v>-5</v>
      </c>
      <c r="J21" s="146">
        <v>-9.8638784770171628E-2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29967</v>
      </c>
      <c r="E56" s="114">
        <v>31014</v>
      </c>
      <c r="F56" s="114">
        <v>30900</v>
      </c>
      <c r="G56" s="114">
        <v>31186</v>
      </c>
      <c r="H56" s="140">
        <v>30713</v>
      </c>
      <c r="I56" s="115">
        <v>-746</v>
      </c>
      <c r="J56" s="116">
        <v>-2.4289388858138246</v>
      </c>
      <c r="K56"/>
      <c r="L56"/>
      <c r="M56"/>
      <c r="N56"/>
      <c r="O56"/>
      <c r="P56"/>
    </row>
    <row r="57" spans="1:16" s="110" customFormat="1" ht="14.45" customHeight="1" x14ac:dyDescent="0.2">
      <c r="A57" s="120" t="s">
        <v>105</v>
      </c>
      <c r="B57" s="119" t="s">
        <v>106</v>
      </c>
      <c r="C57" s="113">
        <v>41.352154036106384</v>
      </c>
      <c r="D57" s="115">
        <v>12392</v>
      </c>
      <c r="E57" s="114">
        <v>12784</v>
      </c>
      <c r="F57" s="114">
        <v>12722</v>
      </c>
      <c r="G57" s="114">
        <v>12740</v>
      </c>
      <c r="H57" s="140">
        <v>12525</v>
      </c>
      <c r="I57" s="115">
        <v>-133</v>
      </c>
      <c r="J57" s="116">
        <v>-1.0618762475049901</v>
      </c>
    </row>
    <row r="58" spans="1:16" s="110" customFormat="1" ht="14.45" customHeight="1" x14ac:dyDescent="0.2">
      <c r="A58" s="120"/>
      <c r="B58" s="119" t="s">
        <v>107</v>
      </c>
      <c r="C58" s="113">
        <v>58.647845963893616</v>
      </c>
      <c r="D58" s="115">
        <v>17575</v>
      </c>
      <c r="E58" s="114">
        <v>18230</v>
      </c>
      <c r="F58" s="114">
        <v>18178</v>
      </c>
      <c r="G58" s="114">
        <v>18446</v>
      </c>
      <c r="H58" s="140">
        <v>18188</v>
      </c>
      <c r="I58" s="115">
        <v>-613</v>
      </c>
      <c r="J58" s="116">
        <v>-3.3703540796129317</v>
      </c>
    </row>
    <row r="59" spans="1:16" s="110" customFormat="1" ht="14.45" customHeight="1" x14ac:dyDescent="0.2">
      <c r="A59" s="118" t="s">
        <v>105</v>
      </c>
      <c r="B59" s="121" t="s">
        <v>108</v>
      </c>
      <c r="C59" s="113">
        <v>16.978676544198617</v>
      </c>
      <c r="D59" s="115">
        <v>5088</v>
      </c>
      <c r="E59" s="114">
        <v>5382</v>
      </c>
      <c r="F59" s="114">
        <v>5222</v>
      </c>
      <c r="G59" s="114">
        <v>5444</v>
      </c>
      <c r="H59" s="140">
        <v>5148</v>
      </c>
      <c r="I59" s="115">
        <v>-60</v>
      </c>
      <c r="J59" s="116">
        <v>-1.1655011655011656</v>
      </c>
    </row>
    <row r="60" spans="1:16" s="110" customFormat="1" ht="14.45" customHeight="1" x14ac:dyDescent="0.2">
      <c r="A60" s="118"/>
      <c r="B60" s="121" t="s">
        <v>109</v>
      </c>
      <c r="C60" s="113">
        <v>50.43547902692962</v>
      </c>
      <c r="D60" s="115">
        <v>15114</v>
      </c>
      <c r="E60" s="114">
        <v>15714</v>
      </c>
      <c r="F60" s="114">
        <v>15785</v>
      </c>
      <c r="G60" s="114">
        <v>15944</v>
      </c>
      <c r="H60" s="140">
        <v>15865</v>
      </c>
      <c r="I60" s="115">
        <v>-751</v>
      </c>
      <c r="J60" s="116">
        <v>-4.7336905137094236</v>
      </c>
    </row>
    <row r="61" spans="1:16" s="110" customFormat="1" ht="14.45" customHeight="1" x14ac:dyDescent="0.2">
      <c r="A61" s="118"/>
      <c r="B61" s="121" t="s">
        <v>110</v>
      </c>
      <c r="C61" s="113">
        <v>17.639403343678048</v>
      </c>
      <c r="D61" s="115">
        <v>5286</v>
      </c>
      <c r="E61" s="114">
        <v>5362</v>
      </c>
      <c r="F61" s="114">
        <v>5313</v>
      </c>
      <c r="G61" s="114">
        <v>5284</v>
      </c>
      <c r="H61" s="140">
        <v>5234</v>
      </c>
      <c r="I61" s="115">
        <v>52</v>
      </c>
      <c r="J61" s="116">
        <v>0.99350401222774165</v>
      </c>
    </row>
    <row r="62" spans="1:16" s="110" customFormat="1" ht="14.45" customHeight="1" x14ac:dyDescent="0.2">
      <c r="A62" s="120"/>
      <c r="B62" s="121" t="s">
        <v>111</v>
      </c>
      <c r="C62" s="113">
        <v>14.946441085193714</v>
      </c>
      <c r="D62" s="115">
        <v>4479</v>
      </c>
      <c r="E62" s="114">
        <v>4556</v>
      </c>
      <c r="F62" s="114">
        <v>4580</v>
      </c>
      <c r="G62" s="114">
        <v>4514</v>
      </c>
      <c r="H62" s="140">
        <v>4466</v>
      </c>
      <c r="I62" s="115">
        <v>13</v>
      </c>
      <c r="J62" s="116">
        <v>0.29108822212270485</v>
      </c>
    </row>
    <row r="63" spans="1:16" s="110" customFormat="1" ht="14.45" customHeight="1" x14ac:dyDescent="0.2">
      <c r="A63" s="120"/>
      <c r="B63" s="121" t="s">
        <v>112</v>
      </c>
      <c r="C63" s="113">
        <v>1.368171655487703</v>
      </c>
      <c r="D63" s="115">
        <v>410</v>
      </c>
      <c r="E63" s="114">
        <v>433</v>
      </c>
      <c r="F63" s="114">
        <v>445</v>
      </c>
      <c r="G63" s="114">
        <v>367</v>
      </c>
      <c r="H63" s="140">
        <v>344</v>
      </c>
      <c r="I63" s="115">
        <v>66</v>
      </c>
      <c r="J63" s="116">
        <v>19.186046511627907</v>
      </c>
    </row>
    <row r="64" spans="1:16" s="110" customFormat="1" ht="14.45" customHeight="1" x14ac:dyDescent="0.2">
      <c r="A64" s="120" t="s">
        <v>113</v>
      </c>
      <c r="B64" s="119" t="s">
        <v>116</v>
      </c>
      <c r="C64" s="113">
        <v>82.437347749190778</v>
      </c>
      <c r="D64" s="115">
        <v>24704</v>
      </c>
      <c r="E64" s="114">
        <v>25553</v>
      </c>
      <c r="F64" s="114">
        <v>25541</v>
      </c>
      <c r="G64" s="114">
        <v>25788</v>
      </c>
      <c r="H64" s="140">
        <v>25467</v>
      </c>
      <c r="I64" s="115">
        <v>-763</v>
      </c>
      <c r="J64" s="116">
        <v>-2.9960340833235168</v>
      </c>
    </row>
    <row r="65" spans="1:10" s="110" customFormat="1" ht="14.45" customHeight="1" x14ac:dyDescent="0.2">
      <c r="A65" s="123"/>
      <c r="B65" s="124" t="s">
        <v>117</v>
      </c>
      <c r="C65" s="125">
        <v>17.369106016618279</v>
      </c>
      <c r="D65" s="143">
        <v>5205</v>
      </c>
      <c r="E65" s="144">
        <v>5398</v>
      </c>
      <c r="F65" s="144">
        <v>5300</v>
      </c>
      <c r="G65" s="144">
        <v>5340</v>
      </c>
      <c r="H65" s="145">
        <v>5184</v>
      </c>
      <c r="I65" s="143">
        <v>21</v>
      </c>
      <c r="J65" s="146">
        <v>0.40509259259259262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30024</v>
      </c>
      <c r="G11" s="114">
        <v>31035</v>
      </c>
      <c r="H11" s="114">
        <v>31105</v>
      </c>
      <c r="I11" s="114">
        <v>31257</v>
      </c>
      <c r="J11" s="140">
        <v>30762</v>
      </c>
      <c r="K11" s="114">
        <v>-738</v>
      </c>
      <c r="L11" s="116">
        <v>-2.3990637799882975</v>
      </c>
    </row>
    <row r="12" spans="1:17" s="110" customFormat="1" ht="24" customHeight="1" x14ac:dyDescent="0.2">
      <c r="A12" s="606" t="s">
        <v>185</v>
      </c>
      <c r="B12" s="607"/>
      <c r="C12" s="607"/>
      <c r="D12" s="608"/>
      <c r="E12" s="113">
        <v>42.026378896882491</v>
      </c>
      <c r="F12" s="115">
        <v>12618</v>
      </c>
      <c r="G12" s="114">
        <v>12924</v>
      </c>
      <c r="H12" s="114">
        <v>12920</v>
      </c>
      <c r="I12" s="114">
        <v>12906</v>
      </c>
      <c r="J12" s="140">
        <v>12664</v>
      </c>
      <c r="K12" s="114">
        <v>-46</v>
      </c>
      <c r="L12" s="116">
        <v>-0.36323436512950097</v>
      </c>
    </row>
    <row r="13" spans="1:17" s="110" customFormat="1" ht="15" customHeight="1" x14ac:dyDescent="0.2">
      <c r="A13" s="120"/>
      <c r="B13" s="609" t="s">
        <v>107</v>
      </c>
      <c r="C13" s="609"/>
      <c r="E13" s="113">
        <v>57.973621103117509</v>
      </c>
      <c r="F13" s="115">
        <v>17406</v>
      </c>
      <c r="G13" s="114">
        <v>18111</v>
      </c>
      <c r="H13" s="114">
        <v>18185</v>
      </c>
      <c r="I13" s="114">
        <v>18351</v>
      </c>
      <c r="J13" s="140">
        <v>18098</v>
      </c>
      <c r="K13" s="114">
        <v>-692</v>
      </c>
      <c r="L13" s="116">
        <v>-3.8236269201016686</v>
      </c>
    </row>
    <row r="14" spans="1:17" s="110" customFormat="1" ht="22.5" customHeight="1" x14ac:dyDescent="0.2">
      <c r="A14" s="606" t="s">
        <v>186</v>
      </c>
      <c r="B14" s="607"/>
      <c r="C14" s="607"/>
      <c r="D14" s="608"/>
      <c r="E14" s="113">
        <v>16.993072208899548</v>
      </c>
      <c r="F14" s="115">
        <v>5102</v>
      </c>
      <c r="G14" s="114">
        <v>5405</v>
      </c>
      <c r="H14" s="114">
        <v>5333</v>
      </c>
      <c r="I14" s="114">
        <v>5520</v>
      </c>
      <c r="J14" s="140">
        <v>5261</v>
      </c>
      <c r="K14" s="114">
        <v>-159</v>
      </c>
      <c r="L14" s="116">
        <v>-3.0222391180383958</v>
      </c>
    </row>
    <row r="15" spans="1:17" s="110" customFormat="1" ht="15" customHeight="1" x14ac:dyDescent="0.2">
      <c r="A15" s="120"/>
      <c r="B15" s="119"/>
      <c r="C15" s="258" t="s">
        <v>106</v>
      </c>
      <c r="E15" s="113">
        <v>49.529596236769898</v>
      </c>
      <c r="F15" s="115">
        <v>2527</v>
      </c>
      <c r="G15" s="114">
        <v>2621</v>
      </c>
      <c r="H15" s="114">
        <v>2609</v>
      </c>
      <c r="I15" s="114">
        <v>2664</v>
      </c>
      <c r="J15" s="140">
        <v>2519</v>
      </c>
      <c r="K15" s="114">
        <v>8</v>
      </c>
      <c r="L15" s="116">
        <v>0.31758634378721717</v>
      </c>
    </row>
    <row r="16" spans="1:17" s="110" customFormat="1" ht="15" customHeight="1" x14ac:dyDescent="0.2">
      <c r="A16" s="120"/>
      <c r="B16" s="119"/>
      <c r="C16" s="258" t="s">
        <v>107</v>
      </c>
      <c r="E16" s="113">
        <v>50.470403763230102</v>
      </c>
      <c r="F16" s="115">
        <v>2575</v>
      </c>
      <c r="G16" s="114">
        <v>2784</v>
      </c>
      <c r="H16" s="114">
        <v>2724</v>
      </c>
      <c r="I16" s="114">
        <v>2856</v>
      </c>
      <c r="J16" s="140">
        <v>2742</v>
      </c>
      <c r="K16" s="114">
        <v>-167</v>
      </c>
      <c r="L16" s="116">
        <v>-6.0904449307075126</v>
      </c>
    </row>
    <row r="17" spans="1:12" s="110" customFormat="1" ht="15" customHeight="1" x14ac:dyDescent="0.2">
      <c r="A17" s="120"/>
      <c r="B17" s="121" t="s">
        <v>109</v>
      </c>
      <c r="C17" s="258"/>
      <c r="E17" s="113">
        <v>49.886757260857983</v>
      </c>
      <c r="F17" s="115">
        <v>14978</v>
      </c>
      <c r="G17" s="114">
        <v>15558</v>
      </c>
      <c r="H17" s="114">
        <v>15689</v>
      </c>
      <c r="I17" s="114">
        <v>15804</v>
      </c>
      <c r="J17" s="140">
        <v>15666</v>
      </c>
      <c r="K17" s="114">
        <v>-688</v>
      </c>
      <c r="L17" s="116">
        <v>-4.3916762415421937</v>
      </c>
    </row>
    <row r="18" spans="1:12" s="110" customFormat="1" ht="15" customHeight="1" x14ac:dyDescent="0.2">
      <c r="A18" s="120"/>
      <c r="B18" s="119"/>
      <c r="C18" s="258" t="s">
        <v>106</v>
      </c>
      <c r="E18" s="113">
        <v>38.476432100413938</v>
      </c>
      <c r="F18" s="115">
        <v>5763</v>
      </c>
      <c r="G18" s="114">
        <v>5941</v>
      </c>
      <c r="H18" s="114">
        <v>5882</v>
      </c>
      <c r="I18" s="114">
        <v>5903</v>
      </c>
      <c r="J18" s="140">
        <v>5818</v>
      </c>
      <c r="K18" s="114">
        <v>-55</v>
      </c>
      <c r="L18" s="116">
        <v>-0.94534204193881055</v>
      </c>
    </row>
    <row r="19" spans="1:12" s="110" customFormat="1" ht="15" customHeight="1" x14ac:dyDescent="0.2">
      <c r="A19" s="120"/>
      <c r="B19" s="119"/>
      <c r="C19" s="258" t="s">
        <v>107</v>
      </c>
      <c r="E19" s="113">
        <v>61.523567899586062</v>
      </c>
      <c r="F19" s="115">
        <v>9215</v>
      </c>
      <c r="G19" s="114">
        <v>9617</v>
      </c>
      <c r="H19" s="114">
        <v>9807</v>
      </c>
      <c r="I19" s="114">
        <v>9901</v>
      </c>
      <c r="J19" s="140">
        <v>9848</v>
      </c>
      <c r="K19" s="114">
        <v>-633</v>
      </c>
      <c r="L19" s="116">
        <v>-6.4277010560519905</v>
      </c>
    </row>
    <row r="20" spans="1:12" s="110" customFormat="1" ht="15" customHeight="1" x14ac:dyDescent="0.2">
      <c r="A20" s="120"/>
      <c r="B20" s="121" t="s">
        <v>110</v>
      </c>
      <c r="C20" s="258"/>
      <c r="E20" s="113">
        <v>17.792432720490275</v>
      </c>
      <c r="F20" s="115">
        <v>5342</v>
      </c>
      <c r="G20" s="114">
        <v>5415</v>
      </c>
      <c r="H20" s="114">
        <v>5407</v>
      </c>
      <c r="I20" s="114">
        <v>5338</v>
      </c>
      <c r="J20" s="140">
        <v>5286</v>
      </c>
      <c r="K20" s="114">
        <v>56</v>
      </c>
      <c r="L20" s="116">
        <v>1.0594021944759742</v>
      </c>
    </row>
    <row r="21" spans="1:12" s="110" customFormat="1" ht="15" customHeight="1" x14ac:dyDescent="0.2">
      <c r="A21" s="120"/>
      <c r="B21" s="119"/>
      <c r="C21" s="258" t="s">
        <v>106</v>
      </c>
      <c r="E21" s="113">
        <v>35.061774616248599</v>
      </c>
      <c r="F21" s="115">
        <v>1873</v>
      </c>
      <c r="G21" s="114">
        <v>1863</v>
      </c>
      <c r="H21" s="114">
        <v>1916</v>
      </c>
      <c r="I21" s="114">
        <v>1873</v>
      </c>
      <c r="J21" s="140">
        <v>1869</v>
      </c>
      <c r="K21" s="114">
        <v>4</v>
      </c>
      <c r="L21" s="116">
        <v>0.21401819154628143</v>
      </c>
    </row>
    <row r="22" spans="1:12" s="110" customFormat="1" ht="15" customHeight="1" x14ac:dyDescent="0.2">
      <c r="A22" s="120"/>
      <c r="B22" s="119"/>
      <c r="C22" s="258" t="s">
        <v>107</v>
      </c>
      <c r="E22" s="113">
        <v>64.938225383751401</v>
      </c>
      <c r="F22" s="115">
        <v>3469</v>
      </c>
      <c r="G22" s="114">
        <v>3552</v>
      </c>
      <c r="H22" s="114">
        <v>3491</v>
      </c>
      <c r="I22" s="114">
        <v>3465</v>
      </c>
      <c r="J22" s="140">
        <v>3417</v>
      </c>
      <c r="K22" s="114">
        <v>52</v>
      </c>
      <c r="L22" s="116">
        <v>1.5218027509511267</v>
      </c>
    </row>
    <row r="23" spans="1:12" s="110" customFormat="1" ht="15" customHeight="1" x14ac:dyDescent="0.2">
      <c r="A23" s="120"/>
      <c r="B23" s="121" t="s">
        <v>111</v>
      </c>
      <c r="C23" s="258"/>
      <c r="E23" s="113">
        <v>15.327737809752199</v>
      </c>
      <c r="F23" s="115">
        <v>4602</v>
      </c>
      <c r="G23" s="114">
        <v>4657</v>
      </c>
      <c r="H23" s="114">
        <v>4676</v>
      </c>
      <c r="I23" s="114">
        <v>4595</v>
      </c>
      <c r="J23" s="140">
        <v>4549</v>
      </c>
      <c r="K23" s="114">
        <v>53</v>
      </c>
      <c r="L23" s="116">
        <v>1.1650912288415036</v>
      </c>
    </row>
    <row r="24" spans="1:12" s="110" customFormat="1" ht="15" customHeight="1" x14ac:dyDescent="0.2">
      <c r="A24" s="120"/>
      <c r="B24" s="119"/>
      <c r="C24" s="258" t="s">
        <v>106</v>
      </c>
      <c r="E24" s="113">
        <v>53.346371142981312</v>
      </c>
      <c r="F24" s="115">
        <v>2455</v>
      </c>
      <c r="G24" s="114">
        <v>2499</v>
      </c>
      <c r="H24" s="114">
        <v>2513</v>
      </c>
      <c r="I24" s="114">
        <v>2466</v>
      </c>
      <c r="J24" s="140">
        <v>2458</v>
      </c>
      <c r="K24" s="114">
        <v>-3</v>
      </c>
      <c r="L24" s="116">
        <v>-0.12205044751830757</v>
      </c>
    </row>
    <row r="25" spans="1:12" s="110" customFormat="1" ht="15" customHeight="1" x14ac:dyDescent="0.2">
      <c r="A25" s="120"/>
      <c r="B25" s="119"/>
      <c r="C25" s="258" t="s">
        <v>107</v>
      </c>
      <c r="E25" s="113">
        <v>46.653628857018688</v>
      </c>
      <c r="F25" s="115">
        <v>2147</v>
      </c>
      <c r="G25" s="114">
        <v>2158</v>
      </c>
      <c r="H25" s="114">
        <v>2163</v>
      </c>
      <c r="I25" s="114">
        <v>2129</v>
      </c>
      <c r="J25" s="140">
        <v>2091</v>
      </c>
      <c r="K25" s="114">
        <v>56</v>
      </c>
      <c r="L25" s="116">
        <v>2.6781444285031086</v>
      </c>
    </row>
    <row r="26" spans="1:12" s="110" customFormat="1" ht="15" customHeight="1" x14ac:dyDescent="0.2">
      <c r="A26" s="120"/>
      <c r="C26" s="121" t="s">
        <v>187</v>
      </c>
      <c r="D26" s="110" t="s">
        <v>188</v>
      </c>
      <c r="E26" s="113">
        <v>1.3855582200905943</v>
      </c>
      <c r="F26" s="115">
        <v>416</v>
      </c>
      <c r="G26" s="114">
        <v>423</v>
      </c>
      <c r="H26" s="114">
        <v>441</v>
      </c>
      <c r="I26" s="114">
        <v>366</v>
      </c>
      <c r="J26" s="140">
        <v>347</v>
      </c>
      <c r="K26" s="114">
        <v>69</v>
      </c>
      <c r="L26" s="116">
        <v>19.884726224783861</v>
      </c>
    </row>
    <row r="27" spans="1:12" s="110" customFormat="1" ht="15" customHeight="1" x14ac:dyDescent="0.2">
      <c r="A27" s="120"/>
      <c r="B27" s="119"/>
      <c r="D27" s="259" t="s">
        <v>106</v>
      </c>
      <c r="E27" s="113">
        <v>44.471153846153847</v>
      </c>
      <c r="F27" s="115">
        <v>185</v>
      </c>
      <c r="G27" s="114">
        <v>201</v>
      </c>
      <c r="H27" s="114">
        <v>211</v>
      </c>
      <c r="I27" s="114">
        <v>176</v>
      </c>
      <c r="J27" s="140">
        <v>165</v>
      </c>
      <c r="K27" s="114">
        <v>20</v>
      </c>
      <c r="L27" s="116">
        <v>12.121212121212121</v>
      </c>
    </row>
    <row r="28" spans="1:12" s="110" customFormat="1" ht="15" customHeight="1" x14ac:dyDescent="0.2">
      <c r="A28" s="120"/>
      <c r="B28" s="119"/>
      <c r="D28" s="259" t="s">
        <v>107</v>
      </c>
      <c r="E28" s="113">
        <v>55.528846153846153</v>
      </c>
      <c r="F28" s="115">
        <v>231</v>
      </c>
      <c r="G28" s="114">
        <v>222</v>
      </c>
      <c r="H28" s="114">
        <v>230</v>
      </c>
      <c r="I28" s="114">
        <v>190</v>
      </c>
      <c r="J28" s="140">
        <v>182</v>
      </c>
      <c r="K28" s="114">
        <v>49</v>
      </c>
      <c r="L28" s="116">
        <v>26.923076923076923</v>
      </c>
    </row>
    <row r="29" spans="1:12" s="110" customFormat="1" ht="24" customHeight="1" x14ac:dyDescent="0.2">
      <c r="A29" s="606" t="s">
        <v>189</v>
      </c>
      <c r="B29" s="607"/>
      <c r="C29" s="607"/>
      <c r="D29" s="608"/>
      <c r="E29" s="113">
        <v>82.897015720756727</v>
      </c>
      <c r="F29" s="115">
        <v>24889</v>
      </c>
      <c r="G29" s="114">
        <v>25742</v>
      </c>
      <c r="H29" s="114">
        <v>25848</v>
      </c>
      <c r="I29" s="114">
        <v>25999</v>
      </c>
      <c r="J29" s="140">
        <v>25619</v>
      </c>
      <c r="K29" s="114">
        <v>-730</v>
      </c>
      <c r="L29" s="116">
        <v>-2.8494476755533005</v>
      </c>
    </row>
    <row r="30" spans="1:12" s="110" customFormat="1" ht="15" customHeight="1" x14ac:dyDescent="0.2">
      <c r="A30" s="120"/>
      <c r="B30" s="119"/>
      <c r="C30" s="258" t="s">
        <v>106</v>
      </c>
      <c r="E30" s="113">
        <v>41.415886536220818</v>
      </c>
      <c r="F30" s="115">
        <v>10308</v>
      </c>
      <c r="G30" s="114">
        <v>10555</v>
      </c>
      <c r="H30" s="114">
        <v>10596</v>
      </c>
      <c r="I30" s="114">
        <v>10597</v>
      </c>
      <c r="J30" s="140">
        <v>10426</v>
      </c>
      <c r="K30" s="114">
        <v>-118</v>
      </c>
      <c r="L30" s="116">
        <v>-1.1317859198158451</v>
      </c>
    </row>
    <row r="31" spans="1:12" s="110" customFormat="1" ht="15" customHeight="1" x14ac:dyDescent="0.2">
      <c r="A31" s="120"/>
      <c r="B31" s="119"/>
      <c r="C31" s="258" t="s">
        <v>107</v>
      </c>
      <c r="E31" s="113">
        <v>58.584113463779182</v>
      </c>
      <c r="F31" s="115">
        <v>14581</v>
      </c>
      <c r="G31" s="114">
        <v>15187</v>
      </c>
      <c r="H31" s="114">
        <v>15252</v>
      </c>
      <c r="I31" s="114">
        <v>15402</v>
      </c>
      <c r="J31" s="140">
        <v>15193</v>
      </c>
      <c r="K31" s="114">
        <v>-612</v>
      </c>
      <c r="L31" s="116">
        <v>-4.0281708681629702</v>
      </c>
    </row>
    <row r="32" spans="1:12" s="110" customFormat="1" ht="15" customHeight="1" x14ac:dyDescent="0.2">
      <c r="A32" s="120"/>
      <c r="B32" s="119" t="s">
        <v>117</v>
      </c>
      <c r="C32" s="258"/>
      <c r="E32" s="113">
        <v>16.866506794564348</v>
      </c>
      <c r="F32" s="114">
        <v>5064</v>
      </c>
      <c r="G32" s="114">
        <v>5215</v>
      </c>
      <c r="H32" s="114">
        <v>5178</v>
      </c>
      <c r="I32" s="114">
        <v>5181</v>
      </c>
      <c r="J32" s="140">
        <v>5069</v>
      </c>
      <c r="K32" s="114">
        <v>-5</v>
      </c>
      <c r="L32" s="116">
        <v>-9.8638784770171628E-2</v>
      </c>
    </row>
    <row r="33" spans="1:12" s="110" customFormat="1" ht="15" customHeight="1" x14ac:dyDescent="0.2">
      <c r="A33" s="120"/>
      <c r="B33" s="119"/>
      <c r="C33" s="258" t="s">
        <v>106</v>
      </c>
      <c r="E33" s="113">
        <v>44.905213270142177</v>
      </c>
      <c r="F33" s="114">
        <v>2274</v>
      </c>
      <c r="G33" s="114">
        <v>2331</v>
      </c>
      <c r="H33" s="114">
        <v>2284</v>
      </c>
      <c r="I33" s="114">
        <v>2271</v>
      </c>
      <c r="J33" s="140">
        <v>2208</v>
      </c>
      <c r="K33" s="114">
        <v>66</v>
      </c>
      <c r="L33" s="116">
        <v>2.9891304347826089</v>
      </c>
    </row>
    <row r="34" spans="1:12" s="110" customFormat="1" ht="15" customHeight="1" x14ac:dyDescent="0.2">
      <c r="A34" s="120"/>
      <c r="B34" s="119"/>
      <c r="C34" s="258" t="s">
        <v>107</v>
      </c>
      <c r="E34" s="113">
        <v>55.094786729857823</v>
      </c>
      <c r="F34" s="114">
        <v>2790</v>
      </c>
      <c r="G34" s="114">
        <v>2884</v>
      </c>
      <c r="H34" s="114">
        <v>2894</v>
      </c>
      <c r="I34" s="114">
        <v>2910</v>
      </c>
      <c r="J34" s="140">
        <v>2861</v>
      </c>
      <c r="K34" s="114">
        <v>-71</v>
      </c>
      <c r="L34" s="116">
        <v>-2.4816497728067111</v>
      </c>
    </row>
    <row r="35" spans="1:12" s="110" customFormat="1" ht="24" customHeight="1" x14ac:dyDescent="0.2">
      <c r="A35" s="606" t="s">
        <v>192</v>
      </c>
      <c r="B35" s="607"/>
      <c r="C35" s="607"/>
      <c r="D35" s="608"/>
      <c r="E35" s="113">
        <v>20.556887823074874</v>
      </c>
      <c r="F35" s="114">
        <v>6172</v>
      </c>
      <c r="G35" s="114">
        <v>6495</v>
      </c>
      <c r="H35" s="114">
        <v>6461</v>
      </c>
      <c r="I35" s="114">
        <v>6651</v>
      </c>
      <c r="J35" s="114">
        <v>6391</v>
      </c>
      <c r="K35" s="318">
        <v>-219</v>
      </c>
      <c r="L35" s="319">
        <v>-3.4266937881395712</v>
      </c>
    </row>
    <row r="36" spans="1:12" s="110" customFormat="1" ht="15" customHeight="1" x14ac:dyDescent="0.2">
      <c r="A36" s="120"/>
      <c r="B36" s="119"/>
      <c r="C36" s="258" t="s">
        <v>106</v>
      </c>
      <c r="E36" s="113">
        <v>43.373298768632537</v>
      </c>
      <c r="F36" s="114">
        <v>2677</v>
      </c>
      <c r="G36" s="114">
        <v>2793</v>
      </c>
      <c r="H36" s="114">
        <v>2780</v>
      </c>
      <c r="I36" s="114">
        <v>2821</v>
      </c>
      <c r="J36" s="114">
        <v>2670</v>
      </c>
      <c r="K36" s="318">
        <v>7</v>
      </c>
      <c r="L36" s="116">
        <v>0.26217228464419473</v>
      </c>
    </row>
    <row r="37" spans="1:12" s="110" customFormat="1" ht="15" customHeight="1" x14ac:dyDescent="0.2">
      <c r="A37" s="120"/>
      <c r="B37" s="119"/>
      <c r="C37" s="258" t="s">
        <v>107</v>
      </c>
      <c r="E37" s="113">
        <v>56.626701231367463</v>
      </c>
      <c r="F37" s="114">
        <v>3495</v>
      </c>
      <c r="G37" s="114">
        <v>3702</v>
      </c>
      <c r="H37" s="114">
        <v>3681</v>
      </c>
      <c r="I37" s="114">
        <v>3830</v>
      </c>
      <c r="J37" s="140">
        <v>3721</v>
      </c>
      <c r="K37" s="114">
        <v>-226</v>
      </c>
      <c r="L37" s="116">
        <v>-6.0736361193227628</v>
      </c>
    </row>
    <row r="38" spans="1:12" s="110" customFormat="1" ht="15" customHeight="1" x14ac:dyDescent="0.2">
      <c r="A38" s="120"/>
      <c r="B38" s="119" t="s">
        <v>328</v>
      </c>
      <c r="C38" s="258"/>
      <c r="E38" s="113">
        <v>56.588062883026915</v>
      </c>
      <c r="F38" s="114">
        <v>16990</v>
      </c>
      <c r="G38" s="114">
        <v>17391</v>
      </c>
      <c r="H38" s="114">
        <v>17453</v>
      </c>
      <c r="I38" s="114">
        <v>17406</v>
      </c>
      <c r="J38" s="140">
        <v>17232</v>
      </c>
      <c r="K38" s="114">
        <v>-242</v>
      </c>
      <c r="L38" s="116">
        <v>-1.404363974001857</v>
      </c>
    </row>
    <row r="39" spans="1:12" s="110" customFormat="1" ht="15" customHeight="1" x14ac:dyDescent="0.2">
      <c r="A39" s="120"/>
      <c r="B39" s="119"/>
      <c r="C39" s="258" t="s">
        <v>106</v>
      </c>
      <c r="E39" s="113">
        <v>42.566215420835789</v>
      </c>
      <c r="F39" s="115">
        <v>7232</v>
      </c>
      <c r="G39" s="114">
        <v>7315</v>
      </c>
      <c r="H39" s="114">
        <v>7332</v>
      </c>
      <c r="I39" s="114">
        <v>7289</v>
      </c>
      <c r="J39" s="140">
        <v>7203</v>
      </c>
      <c r="K39" s="114">
        <v>29</v>
      </c>
      <c r="L39" s="116">
        <v>0.40261002360127723</v>
      </c>
    </row>
    <row r="40" spans="1:12" s="110" customFormat="1" ht="15" customHeight="1" x14ac:dyDescent="0.2">
      <c r="A40" s="120"/>
      <c r="B40" s="119"/>
      <c r="C40" s="258" t="s">
        <v>107</v>
      </c>
      <c r="E40" s="113">
        <v>57.433784579164211</v>
      </c>
      <c r="F40" s="115">
        <v>9758</v>
      </c>
      <c r="G40" s="114">
        <v>10076</v>
      </c>
      <c r="H40" s="114">
        <v>10121</v>
      </c>
      <c r="I40" s="114">
        <v>10117</v>
      </c>
      <c r="J40" s="140">
        <v>10029</v>
      </c>
      <c r="K40" s="114">
        <v>-271</v>
      </c>
      <c r="L40" s="116">
        <v>-2.7021637251969288</v>
      </c>
    </row>
    <row r="41" spans="1:12" s="110" customFormat="1" ht="15" customHeight="1" x14ac:dyDescent="0.2">
      <c r="A41" s="120"/>
      <c r="B41" s="320" t="s">
        <v>515</v>
      </c>
      <c r="C41" s="258"/>
      <c r="E41" s="113">
        <v>8.4665600852651206</v>
      </c>
      <c r="F41" s="115">
        <v>2542</v>
      </c>
      <c r="G41" s="114">
        <v>2593</v>
      </c>
      <c r="H41" s="114">
        <v>2571</v>
      </c>
      <c r="I41" s="114">
        <v>2567</v>
      </c>
      <c r="J41" s="140">
        <v>2418</v>
      </c>
      <c r="K41" s="114">
        <v>124</v>
      </c>
      <c r="L41" s="116">
        <v>5.1282051282051286</v>
      </c>
    </row>
    <row r="42" spans="1:12" s="110" customFormat="1" ht="15" customHeight="1" x14ac:dyDescent="0.2">
      <c r="A42" s="120"/>
      <c r="B42" s="119"/>
      <c r="C42" s="268" t="s">
        <v>106</v>
      </c>
      <c r="D42" s="182"/>
      <c r="E42" s="113">
        <v>44.767899291896143</v>
      </c>
      <c r="F42" s="115">
        <v>1138</v>
      </c>
      <c r="G42" s="114">
        <v>1156</v>
      </c>
      <c r="H42" s="114">
        <v>1117</v>
      </c>
      <c r="I42" s="114">
        <v>1127</v>
      </c>
      <c r="J42" s="140">
        <v>1085</v>
      </c>
      <c r="K42" s="114">
        <v>53</v>
      </c>
      <c r="L42" s="116">
        <v>4.8847926267281103</v>
      </c>
    </row>
    <row r="43" spans="1:12" s="110" customFormat="1" ht="15" customHeight="1" x14ac:dyDescent="0.2">
      <c r="A43" s="120"/>
      <c r="B43" s="119"/>
      <c r="C43" s="268" t="s">
        <v>107</v>
      </c>
      <c r="D43" s="182"/>
      <c r="E43" s="113">
        <v>55.232100708103857</v>
      </c>
      <c r="F43" s="115">
        <v>1404</v>
      </c>
      <c r="G43" s="114">
        <v>1437</v>
      </c>
      <c r="H43" s="114">
        <v>1454</v>
      </c>
      <c r="I43" s="114">
        <v>1440</v>
      </c>
      <c r="J43" s="140">
        <v>1333</v>
      </c>
      <c r="K43" s="114">
        <v>71</v>
      </c>
      <c r="L43" s="116">
        <v>5.3263315828957243</v>
      </c>
    </row>
    <row r="44" spans="1:12" s="110" customFormat="1" ht="15" customHeight="1" x14ac:dyDescent="0.2">
      <c r="A44" s="120"/>
      <c r="B44" s="119" t="s">
        <v>205</v>
      </c>
      <c r="C44" s="268"/>
      <c r="D44" s="182"/>
      <c r="E44" s="113">
        <v>14.388489208633093</v>
      </c>
      <c r="F44" s="115">
        <v>4320</v>
      </c>
      <c r="G44" s="114">
        <v>4556</v>
      </c>
      <c r="H44" s="114">
        <v>4620</v>
      </c>
      <c r="I44" s="114">
        <v>4633</v>
      </c>
      <c r="J44" s="140">
        <v>4721</v>
      </c>
      <c r="K44" s="114">
        <v>-401</v>
      </c>
      <c r="L44" s="116">
        <v>-8.493963143401821</v>
      </c>
    </row>
    <row r="45" spans="1:12" s="110" customFormat="1" ht="15" customHeight="1" x14ac:dyDescent="0.2">
      <c r="A45" s="120"/>
      <c r="B45" s="119"/>
      <c r="C45" s="268" t="s">
        <v>106</v>
      </c>
      <c r="D45" s="182"/>
      <c r="E45" s="113">
        <v>36.36574074074074</v>
      </c>
      <c r="F45" s="115">
        <v>1571</v>
      </c>
      <c r="G45" s="114">
        <v>1660</v>
      </c>
      <c r="H45" s="114">
        <v>1691</v>
      </c>
      <c r="I45" s="114">
        <v>1669</v>
      </c>
      <c r="J45" s="140">
        <v>1706</v>
      </c>
      <c r="K45" s="114">
        <v>-135</v>
      </c>
      <c r="L45" s="116">
        <v>-7.9132473622508792</v>
      </c>
    </row>
    <row r="46" spans="1:12" s="110" customFormat="1" ht="15" customHeight="1" x14ac:dyDescent="0.2">
      <c r="A46" s="123"/>
      <c r="B46" s="124"/>
      <c r="C46" s="260" t="s">
        <v>107</v>
      </c>
      <c r="D46" s="261"/>
      <c r="E46" s="125">
        <v>63.63425925925926</v>
      </c>
      <c r="F46" s="143">
        <v>2749</v>
      </c>
      <c r="G46" s="144">
        <v>2896</v>
      </c>
      <c r="H46" s="144">
        <v>2929</v>
      </c>
      <c r="I46" s="144">
        <v>2964</v>
      </c>
      <c r="J46" s="145">
        <v>3015</v>
      </c>
      <c r="K46" s="144">
        <v>-266</v>
      </c>
      <c r="L46" s="146">
        <v>-8.8225538971807627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30024</v>
      </c>
      <c r="E11" s="114">
        <v>31035</v>
      </c>
      <c r="F11" s="114">
        <v>31105</v>
      </c>
      <c r="G11" s="114">
        <v>31257</v>
      </c>
      <c r="H11" s="140">
        <v>30762</v>
      </c>
      <c r="I11" s="115">
        <v>-738</v>
      </c>
      <c r="J11" s="116">
        <v>-2.3990637799882975</v>
      </c>
    </row>
    <row r="12" spans="1:15" s="110" customFormat="1" ht="24.95" customHeight="1" x14ac:dyDescent="0.2">
      <c r="A12" s="193" t="s">
        <v>132</v>
      </c>
      <c r="B12" s="194" t="s">
        <v>133</v>
      </c>
      <c r="C12" s="113">
        <v>1.2856381561417534</v>
      </c>
      <c r="D12" s="115">
        <v>386</v>
      </c>
      <c r="E12" s="114">
        <v>391</v>
      </c>
      <c r="F12" s="114">
        <v>400</v>
      </c>
      <c r="G12" s="114">
        <v>396</v>
      </c>
      <c r="H12" s="140">
        <v>383</v>
      </c>
      <c r="I12" s="115">
        <v>3</v>
      </c>
      <c r="J12" s="116">
        <v>0.78328981723237601</v>
      </c>
    </row>
    <row r="13" spans="1:15" s="110" customFormat="1" ht="24.95" customHeight="1" x14ac:dyDescent="0.2">
      <c r="A13" s="193" t="s">
        <v>134</v>
      </c>
      <c r="B13" s="199" t="s">
        <v>214</v>
      </c>
      <c r="C13" s="113">
        <v>0.76272315480948571</v>
      </c>
      <c r="D13" s="115">
        <v>229</v>
      </c>
      <c r="E13" s="114">
        <v>239</v>
      </c>
      <c r="F13" s="114">
        <v>243</v>
      </c>
      <c r="G13" s="114">
        <v>248</v>
      </c>
      <c r="H13" s="140">
        <v>251</v>
      </c>
      <c r="I13" s="115">
        <v>-22</v>
      </c>
      <c r="J13" s="116">
        <v>-8.764940239043824</v>
      </c>
    </row>
    <row r="14" spans="1:15" s="287" customFormat="1" ht="24.95" customHeight="1" x14ac:dyDescent="0.2">
      <c r="A14" s="193" t="s">
        <v>215</v>
      </c>
      <c r="B14" s="199" t="s">
        <v>137</v>
      </c>
      <c r="C14" s="113">
        <v>12.096989075406341</v>
      </c>
      <c r="D14" s="115">
        <v>3632</v>
      </c>
      <c r="E14" s="114">
        <v>3894</v>
      </c>
      <c r="F14" s="114">
        <v>3991</v>
      </c>
      <c r="G14" s="114">
        <v>4027</v>
      </c>
      <c r="H14" s="140">
        <v>4074</v>
      </c>
      <c r="I14" s="115">
        <v>-442</v>
      </c>
      <c r="J14" s="116">
        <v>-10.849288168875798</v>
      </c>
      <c r="K14" s="110"/>
      <c r="L14" s="110"/>
      <c r="M14" s="110"/>
      <c r="N14" s="110"/>
      <c r="O14" s="110"/>
    </row>
    <row r="15" spans="1:15" s="110" customFormat="1" ht="24.95" customHeight="1" x14ac:dyDescent="0.2">
      <c r="A15" s="193" t="s">
        <v>216</v>
      </c>
      <c r="B15" s="199" t="s">
        <v>217</v>
      </c>
      <c r="C15" s="113">
        <v>5.2291500133226752</v>
      </c>
      <c r="D15" s="115">
        <v>1570</v>
      </c>
      <c r="E15" s="114">
        <v>1732</v>
      </c>
      <c r="F15" s="114">
        <v>1749</v>
      </c>
      <c r="G15" s="114">
        <v>1714</v>
      </c>
      <c r="H15" s="140">
        <v>1736</v>
      </c>
      <c r="I15" s="115">
        <v>-166</v>
      </c>
      <c r="J15" s="116">
        <v>-9.5622119815668203</v>
      </c>
    </row>
    <row r="16" spans="1:15" s="287" customFormat="1" ht="24.95" customHeight="1" x14ac:dyDescent="0.2">
      <c r="A16" s="193" t="s">
        <v>218</v>
      </c>
      <c r="B16" s="199" t="s">
        <v>141</v>
      </c>
      <c r="C16" s="113">
        <v>5.6787903010924596</v>
      </c>
      <c r="D16" s="115">
        <v>1705</v>
      </c>
      <c r="E16" s="114">
        <v>1767</v>
      </c>
      <c r="F16" s="114">
        <v>1843</v>
      </c>
      <c r="G16" s="114">
        <v>1907</v>
      </c>
      <c r="H16" s="140">
        <v>1943</v>
      </c>
      <c r="I16" s="115">
        <v>-238</v>
      </c>
      <c r="J16" s="116">
        <v>-12.24909933093155</v>
      </c>
      <c r="K16" s="110"/>
      <c r="L16" s="110"/>
      <c r="M16" s="110"/>
      <c r="N16" s="110"/>
      <c r="O16" s="110"/>
    </row>
    <row r="17" spans="1:15" s="110" customFormat="1" ht="24.95" customHeight="1" x14ac:dyDescent="0.2">
      <c r="A17" s="193" t="s">
        <v>142</v>
      </c>
      <c r="B17" s="199" t="s">
        <v>220</v>
      </c>
      <c r="C17" s="113">
        <v>1.189048760991207</v>
      </c>
      <c r="D17" s="115">
        <v>357</v>
      </c>
      <c r="E17" s="114">
        <v>395</v>
      </c>
      <c r="F17" s="114">
        <v>399</v>
      </c>
      <c r="G17" s="114">
        <v>406</v>
      </c>
      <c r="H17" s="140">
        <v>395</v>
      </c>
      <c r="I17" s="115">
        <v>-38</v>
      </c>
      <c r="J17" s="116">
        <v>-9.6202531645569618</v>
      </c>
    </row>
    <row r="18" spans="1:15" s="287" customFormat="1" ht="24.95" customHeight="1" x14ac:dyDescent="0.2">
      <c r="A18" s="201" t="s">
        <v>144</v>
      </c>
      <c r="B18" s="202" t="s">
        <v>145</v>
      </c>
      <c r="C18" s="113">
        <v>5.222488675726086</v>
      </c>
      <c r="D18" s="115">
        <v>1568</v>
      </c>
      <c r="E18" s="114">
        <v>1593</v>
      </c>
      <c r="F18" s="114">
        <v>1576</v>
      </c>
      <c r="G18" s="114">
        <v>1555</v>
      </c>
      <c r="H18" s="140">
        <v>1556</v>
      </c>
      <c r="I18" s="115">
        <v>12</v>
      </c>
      <c r="J18" s="116">
        <v>0.77120822622107965</v>
      </c>
      <c r="K18" s="110"/>
      <c r="L18" s="110"/>
      <c r="M18" s="110"/>
      <c r="N18" s="110"/>
      <c r="O18" s="110"/>
    </row>
    <row r="19" spans="1:15" s="110" customFormat="1" ht="24.95" customHeight="1" x14ac:dyDescent="0.2">
      <c r="A19" s="193" t="s">
        <v>146</v>
      </c>
      <c r="B19" s="199" t="s">
        <v>147</v>
      </c>
      <c r="C19" s="113">
        <v>16.536770583533173</v>
      </c>
      <c r="D19" s="115">
        <v>4965</v>
      </c>
      <c r="E19" s="114">
        <v>4954</v>
      </c>
      <c r="F19" s="114">
        <v>4899</v>
      </c>
      <c r="G19" s="114">
        <v>4940</v>
      </c>
      <c r="H19" s="140">
        <v>4821</v>
      </c>
      <c r="I19" s="115">
        <v>144</v>
      </c>
      <c r="J19" s="116">
        <v>2.9869321717485997</v>
      </c>
    </row>
    <row r="20" spans="1:15" s="287" customFormat="1" ht="24.95" customHeight="1" x14ac:dyDescent="0.2">
      <c r="A20" s="193" t="s">
        <v>148</v>
      </c>
      <c r="B20" s="199" t="s">
        <v>149</v>
      </c>
      <c r="C20" s="113">
        <v>7.6338928856914468</v>
      </c>
      <c r="D20" s="115">
        <v>2292</v>
      </c>
      <c r="E20" s="114">
        <v>2327</v>
      </c>
      <c r="F20" s="114">
        <v>2322</v>
      </c>
      <c r="G20" s="114">
        <v>2281</v>
      </c>
      <c r="H20" s="140">
        <v>2334</v>
      </c>
      <c r="I20" s="115">
        <v>-42</v>
      </c>
      <c r="J20" s="116">
        <v>-1.7994858611825193</v>
      </c>
      <c r="K20" s="110"/>
      <c r="L20" s="110"/>
      <c r="M20" s="110"/>
      <c r="N20" s="110"/>
      <c r="O20" s="110"/>
    </row>
    <row r="21" spans="1:15" s="110" customFormat="1" ht="24.95" customHeight="1" x14ac:dyDescent="0.2">
      <c r="A21" s="201" t="s">
        <v>150</v>
      </c>
      <c r="B21" s="202" t="s">
        <v>151</v>
      </c>
      <c r="C21" s="113">
        <v>9.8421262989608316</v>
      </c>
      <c r="D21" s="115">
        <v>2955</v>
      </c>
      <c r="E21" s="114">
        <v>3404</v>
      </c>
      <c r="F21" s="114">
        <v>3404</v>
      </c>
      <c r="G21" s="114">
        <v>3444</v>
      </c>
      <c r="H21" s="140">
        <v>3260</v>
      </c>
      <c r="I21" s="115">
        <v>-305</v>
      </c>
      <c r="J21" s="116">
        <v>-9.3558282208588963</v>
      </c>
    </row>
    <row r="22" spans="1:15" s="110" customFormat="1" ht="24.95" customHeight="1" x14ac:dyDescent="0.2">
      <c r="A22" s="201" t="s">
        <v>152</v>
      </c>
      <c r="B22" s="199" t="s">
        <v>153</v>
      </c>
      <c r="C22" s="113">
        <v>1.3389288569144684</v>
      </c>
      <c r="D22" s="115">
        <v>402</v>
      </c>
      <c r="E22" s="114">
        <v>398</v>
      </c>
      <c r="F22" s="114">
        <v>394</v>
      </c>
      <c r="G22" s="114">
        <v>418</v>
      </c>
      <c r="H22" s="140">
        <v>427</v>
      </c>
      <c r="I22" s="115">
        <v>-25</v>
      </c>
      <c r="J22" s="116">
        <v>-5.8548009367681502</v>
      </c>
    </row>
    <row r="23" spans="1:15" s="110" customFormat="1" ht="24.95" customHeight="1" x14ac:dyDescent="0.2">
      <c r="A23" s="193" t="s">
        <v>154</v>
      </c>
      <c r="B23" s="199" t="s">
        <v>155</v>
      </c>
      <c r="C23" s="113">
        <v>1.255662136957101</v>
      </c>
      <c r="D23" s="115">
        <v>377</v>
      </c>
      <c r="E23" s="114">
        <v>368</v>
      </c>
      <c r="F23" s="114">
        <v>372</v>
      </c>
      <c r="G23" s="114">
        <v>378</v>
      </c>
      <c r="H23" s="140">
        <v>368</v>
      </c>
      <c r="I23" s="115">
        <v>9</v>
      </c>
      <c r="J23" s="116">
        <v>2.4456521739130435</v>
      </c>
    </row>
    <row r="24" spans="1:15" s="110" customFormat="1" ht="24.95" customHeight="1" x14ac:dyDescent="0.2">
      <c r="A24" s="193" t="s">
        <v>156</v>
      </c>
      <c r="B24" s="199" t="s">
        <v>221</v>
      </c>
      <c r="C24" s="113">
        <v>8.3066879829469755</v>
      </c>
      <c r="D24" s="115">
        <v>2494</v>
      </c>
      <c r="E24" s="114">
        <v>2535</v>
      </c>
      <c r="F24" s="114">
        <v>2531</v>
      </c>
      <c r="G24" s="114">
        <v>2525</v>
      </c>
      <c r="H24" s="140">
        <v>2511</v>
      </c>
      <c r="I24" s="115">
        <v>-17</v>
      </c>
      <c r="J24" s="116">
        <v>-0.67702110712863406</v>
      </c>
    </row>
    <row r="25" spans="1:15" s="110" customFormat="1" ht="24.95" customHeight="1" x14ac:dyDescent="0.2">
      <c r="A25" s="193" t="s">
        <v>222</v>
      </c>
      <c r="B25" s="204" t="s">
        <v>159</v>
      </c>
      <c r="C25" s="113">
        <v>10.831334932054357</v>
      </c>
      <c r="D25" s="115">
        <v>3252</v>
      </c>
      <c r="E25" s="114">
        <v>3250</v>
      </c>
      <c r="F25" s="114">
        <v>3330</v>
      </c>
      <c r="G25" s="114">
        <v>3258</v>
      </c>
      <c r="H25" s="140">
        <v>3167</v>
      </c>
      <c r="I25" s="115">
        <v>85</v>
      </c>
      <c r="J25" s="116">
        <v>2.6839280075781495</v>
      </c>
    </row>
    <row r="26" spans="1:15" s="110" customFormat="1" ht="24.95" customHeight="1" x14ac:dyDescent="0.2">
      <c r="A26" s="201">
        <v>782.78300000000002</v>
      </c>
      <c r="B26" s="203" t="s">
        <v>160</v>
      </c>
      <c r="C26" s="113">
        <v>0.34305888622435388</v>
      </c>
      <c r="D26" s="115">
        <v>103</v>
      </c>
      <c r="E26" s="114">
        <v>130</v>
      </c>
      <c r="F26" s="114">
        <v>128</v>
      </c>
      <c r="G26" s="114">
        <v>119</v>
      </c>
      <c r="H26" s="140">
        <v>105</v>
      </c>
      <c r="I26" s="115">
        <v>-2</v>
      </c>
      <c r="J26" s="116">
        <v>-1.9047619047619047</v>
      </c>
    </row>
    <row r="27" spans="1:15" s="110" customFormat="1" ht="24.95" customHeight="1" x14ac:dyDescent="0.2">
      <c r="A27" s="193" t="s">
        <v>161</v>
      </c>
      <c r="B27" s="199" t="s">
        <v>162</v>
      </c>
      <c r="C27" s="113">
        <v>1.8152144950706102</v>
      </c>
      <c r="D27" s="115">
        <v>545</v>
      </c>
      <c r="E27" s="114">
        <v>539</v>
      </c>
      <c r="F27" s="114">
        <v>551</v>
      </c>
      <c r="G27" s="114">
        <v>571</v>
      </c>
      <c r="H27" s="140">
        <v>538</v>
      </c>
      <c r="I27" s="115">
        <v>7</v>
      </c>
      <c r="J27" s="116">
        <v>1.3011152416356877</v>
      </c>
    </row>
    <row r="28" spans="1:15" s="110" customFormat="1" ht="24.95" customHeight="1" x14ac:dyDescent="0.2">
      <c r="A28" s="193" t="s">
        <v>163</v>
      </c>
      <c r="B28" s="199" t="s">
        <v>164</v>
      </c>
      <c r="C28" s="113">
        <v>2.5779376498800959</v>
      </c>
      <c r="D28" s="115">
        <v>774</v>
      </c>
      <c r="E28" s="114">
        <v>827</v>
      </c>
      <c r="F28" s="114">
        <v>730</v>
      </c>
      <c r="G28" s="114">
        <v>842</v>
      </c>
      <c r="H28" s="140">
        <v>790</v>
      </c>
      <c r="I28" s="115">
        <v>-16</v>
      </c>
      <c r="J28" s="116">
        <v>-2.0253164556962027</v>
      </c>
    </row>
    <row r="29" spans="1:15" s="110" customFormat="1" ht="24.95" customHeight="1" x14ac:dyDescent="0.2">
      <c r="A29" s="193">
        <v>86</v>
      </c>
      <c r="B29" s="199" t="s">
        <v>165</v>
      </c>
      <c r="C29" s="113">
        <v>5.0759392486011192</v>
      </c>
      <c r="D29" s="115">
        <v>1524</v>
      </c>
      <c r="E29" s="114">
        <v>1556</v>
      </c>
      <c r="F29" s="114">
        <v>1562</v>
      </c>
      <c r="G29" s="114">
        <v>1561</v>
      </c>
      <c r="H29" s="140">
        <v>1543</v>
      </c>
      <c r="I29" s="115">
        <v>-19</v>
      </c>
      <c r="J29" s="116">
        <v>-1.2313674659753726</v>
      </c>
    </row>
    <row r="30" spans="1:15" s="110" customFormat="1" ht="24.95" customHeight="1" x14ac:dyDescent="0.2">
      <c r="A30" s="193">
        <v>87.88</v>
      </c>
      <c r="B30" s="204" t="s">
        <v>166</v>
      </c>
      <c r="C30" s="113">
        <v>3.3606448174793497</v>
      </c>
      <c r="D30" s="115">
        <v>1009</v>
      </c>
      <c r="E30" s="114">
        <v>999</v>
      </c>
      <c r="F30" s="114">
        <v>994</v>
      </c>
      <c r="G30" s="114">
        <v>1006</v>
      </c>
      <c r="H30" s="140">
        <v>1005</v>
      </c>
      <c r="I30" s="115">
        <v>4</v>
      </c>
      <c r="J30" s="116">
        <v>0.39800995024875624</v>
      </c>
    </row>
    <row r="31" spans="1:15" s="110" customFormat="1" ht="24.95" customHeight="1" x14ac:dyDescent="0.2">
      <c r="A31" s="193" t="s">
        <v>167</v>
      </c>
      <c r="B31" s="199" t="s">
        <v>168</v>
      </c>
      <c r="C31" s="113">
        <v>11.713962163602451</v>
      </c>
      <c r="D31" s="115">
        <v>3517</v>
      </c>
      <c r="E31" s="114">
        <v>3631</v>
      </c>
      <c r="F31" s="114">
        <v>3678</v>
      </c>
      <c r="G31" s="114">
        <v>3688</v>
      </c>
      <c r="H31" s="140">
        <v>3629</v>
      </c>
      <c r="I31" s="115">
        <v>-112</v>
      </c>
      <c r="J31" s="116">
        <v>-3.0862496555524936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1.2856381561417534</v>
      </c>
      <c r="D34" s="115">
        <v>386</v>
      </c>
      <c r="E34" s="114">
        <v>391</v>
      </c>
      <c r="F34" s="114">
        <v>400</v>
      </c>
      <c r="G34" s="114">
        <v>396</v>
      </c>
      <c r="H34" s="140">
        <v>383</v>
      </c>
      <c r="I34" s="115">
        <v>3</v>
      </c>
      <c r="J34" s="116">
        <v>0.78328981723237601</v>
      </c>
    </row>
    <row r="35" spans="1:10" s="110" customFormat="1" ht="24.95" customHeight="1" x14ac:dyDescent="0.2">
      <c r="A35" s="292" t="s">
        <v>171</v>
      </c>
      <c r="B35" s="293" t="s">
        <v>172</v>
      </c>
      <c r="C35" s="113">
        <v>18.082200905941914</v>
      </c>
      <c r="D35" s="115">
        <v>5429</v>
      </c>
      <c r="E35" s="114">
        <v>5726</v>
      </c>
      <c r="F35" s="114">
        <v>5810</v>
      </c>
      <c r="G35" s="114">
        <v>5830</v>
      </c>
      <c r="H35" s="140">
        <v>5881</v>
      </c>
      <c r="I35" s="115">
        <v>-452</v>
      </c>
      <c r="J35" s="116">
        <v>-7.6857677265771125</v>
      </c>
    </row>
    <row r="36" spans="1:10" s="110" customFormat="1" ht="24.95" customHeight="1" x14ac:dyDescent="0.2">
      <c r="A36" s="294" t="s">
        <v>173</v>
      </c>
      <c r="B36" s="295" t="s">
        <v>174</v>
      </c>
      <c r="C36" s="125">
        <v>80.632160937916339</v>
      </c>
      <c r="D36" s="143">
        <v>24209</v>
      </c>
      <c r="E36" s="144">
        <v>24918</v>
      </c>
      <c r="F36" s="144">
        <v>24895</v>
      </c>
      <c r="G36" s="144">
        <v>25031</v>
      </c>
      <c r="H36" s="145">
        <v>24498</v>
      </c>
      <c r="I36" s="143">
        <v>-289</v>
      </c>
      <c r="J36" s="146">
        <v>-1.179688137807168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30024</v>
      </c>
      <c r="F11" s="264">
        <v>31035</v>
      </c>
      <c r="G11" s="264">
        <v>31105</v>
      </c>
      <c r="H11" s="264">
        <v>31257</v>
      </c>
      <c r="I11" s="265">
        <v>30762</v>
      </c>
      <c r="J11" s="263">
        <v>-738</v>
      </c>
      <c r="K11" s="266">
        <v>-2.3990637799882975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45.080602184918732</v>
      </c>
      <c r="E13" s="115">
        <v>13535</v>
      </c>
      <c r="F13" s="114">
        <v>14085</v>
      </c>
      <c r="G13" s="114">
        <v>14200</v>
      </c>
      <c r="H13" s="114">
        <v>14166</v>
      </c>
      <c r="I13" s="140">
        <v>13970</v>
      </c>
      <c r="J13" s="115">
        <v>-435</v>
      </c>
      <c r="K13" s="116">
        <v>-3.1138153185397281</v>
      </c>
    </row>
    <row r="14" spans="1:15" ht="15.95" customHeight="1" x14ac:dyDescent="0.2">
      <c r="A14" s="306" t="s">
        <v>230</v>
      </c>
      <c r="B14" s="307"/>
      <c r="C14" s="308"/>
      <c r="D14" s="113">
        <v>43.525179856115109</v>
      </c>
      <c r="E14" s="115">
        <v>13068</v>
      </c>
      <c r="F14" s="114">
        <v>13393</v>
      </c>
      <c r="G14" s="114">
        <v>13426</v>
      </c>
      <c r="H14" s="114">
        <v>13478</v>
      </c>
      <c r="I14" s="140">
        <v>13340</v>
      </c>
      <c r="J14" s="115">
        <v>-272</v>
      </c>
      <c r="K14" s="116">
        <v>-2.0389805097451275</v>
      </c>
    </row>
    <row r="15" spans="1:15" ht="15.95" customHeight="1" x14ac:dyDescent="0.2">
      <c r="A15" s="306" t="s">
        <v>231</v>
      </c>
      <c r="B15" s="307"/>
      <c r="C15" s="308"/>
      <c r="D15" s="113">
        <v>5.542232880362377</v>
      </c>
      <c r="E15" s="115">
        <v>1664</v>
      </c>
      <c r="F15" s="114">
        <v>1686</v>
      </c>
      <c r="G15" s="114">
        <v>1710</v>
      </c>
      <c r="H15" s="114">
        <v>1698</v>
      </c>
      <c r="I15" s="140">
        <v>1650</v>
      </c>
      <c r="J15" s="115">
        <v>14</v>
      </c>
      <c r="K15" s="116">
        <v>0.84848484848484851</v>
      </c>
    </row>
    <row r="16" spans="1:15" ht="15.95" customHeight="1" x14ac:dyDescent="0.2">
      <c r="A16" s="306" t="s">
        <v>232</v>
      </c>
      <c r="B16" s="307"/>
      <c r="C16" s="308"/>
      <c r="D16" s="113">
        <v>2.950972555289102</v>
      </c>
      <c r="E16" s="115">
        <v>886</v>
      </c>
      <c r="F16" s="114">
        <v>962</v>
      </c>
      <c r="G16" s="114">
        <v>860</v>
      </c>
      <c r="H16" s="114">
        <v>968</v>
      </c>
      <c r="I16" s="140">
        <v>891</v>
      </c>
      <c r="J16" s="115">
        <v>-5</v>
      </c>
      <c r="K16" s="116">
        <v>-0.5611672278338945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1.1823874233946177</v>
      </c>
      <c r="E18" s="115">
        <v>355</v>
      </c>
      <c r="F18" s="114">
        <v>344</v>
      </c>
      <c r="G18" s="114">
        <v>358</v>
      </c>
      <c r="H18" s="114">
        <v>346</v>
      </c>
      <c r="I18" s="140">
        <v>352</v>
      </c>
      <c r="J18" s="115">
        <v>3</v>
      </c>
      <c r="K18" s="116">
        <v>0.85227272727272729</v>
      </c>
    </row>
    <row r="19" spans="1:11" ht="14.1" customHeight="1" x14ac:dyDescent="0.2">
      <c r="A19" s="306" t="s">
        <v>235</v>
      </c>
      <c r="B19" s="307" t="s">
        <v>236</v>
      </c>
      <c r="C19" s="308"/>
      <c r="D19" s="113">
        <v>0.7360778044231282</v>
      </c>
      <c r="E19" s="115">
        <v>221</v>
      </c>
      <c r="F19" s="114">
        <v>224</v>
      </c>
      <c r="G19" s="114">
        <v>239</v>
      </c>
      <c r="H19" s="114">
        <v>219</v>
      </c>
      <c r="I19" s="140">
        <v>224</v>
      </c>
      <c r="J19" s="115">
        <v>-3</v>
      </c>
      <c r="K19" s="116">
        <v>-1.3392857142857142</v>
      </c>
    </row>
    <row r="20" spans="1:11" ht="14.1" customHeight="1" x14ac:dyDescent="0.2">
      <c r="A20" s="306">
        <v>12</v>
      </c>
      <c r="B20" s="307" t="s">
        <v>237</v>
      </c>
      <c r="C20" s="308"/>
      <c r="D20" s="113">
        <v>1.1124433786304291</v>
      </c>
      <c r="E20" s="115">
        <v>334</v>
      </c>
      <c r="F20" s="114">
        <v>322</v>
      </c>
      <c r="G20" s="114">
        <v>369</v>
      </c>
      <c r="H20" s="114">
        <v>358</v>
      </c>
      <c r="I20" s="140">
        <v>331</v>
      </c>
      <c r="J20" s="115">
        <v>3</v>
      </c>
      <c r="K20" s="116">
        <v>0.90634441087613293</v>
      </c>
    </row>
    <row r="21" spans="1:11" ht="14.1" customHeight="1" x14ac:dyDescent="0.2">
      <c r="A21" s="306">
        <v>21</v>
      </c>
      <c r="B21" s="307" t="s">
        <v>238</v>
      </c>
      <c r="C21" s="308"/>
      <c r="D21" s="113">
        <v>9.9920063948840926E-2</v>
      </c>
      <c r="E21" s="115">
        <v>30</v>
      </c>
      <c r="F21" s="114">
        <v>31</v>
      </c>
      <c r="G21" s="114">
        <v>28</v>
      </c>
      <c r="H21" s="114">
        <v>27</v>
      </c>
      <c r="I21" s="140">
        <v>26</v>
      </c>
      <c r="J21" s="115">
        <v>4</v>
      </c>
      <c r="K21" s="116">
        <v>15.384615384615385</v>
      </c>
    </row>
    <row r="22" spans="1:11" ht="14.1" customHeight="1" x14ac:dyDescent="0.2">
      <c r="A22" s="306">
        <v>22</v>
      </c>
      <c r="B22" s="307" t="s">
        <v>239</v>
      </c>
      <c r="C22" s="308"/>
      <c r="D22" s="113">
        <v>0.96256328270716762</v>
      </c>
      <c r="E22" s="115">
        <v>289</v>
      </c>
      <c r="F22" s="114">
        <v>275</v>
      </c>
      <c r="G22" s="114">
        <v>293</v>
      </c>
      <c r="H22" s="114">
        <v>274</v>
      </c>
      <c r="I22" s="140">
        <v>264</v>
      </c>
      <c r="J22" s="115">
        <v>25</v>
      </c>
      <c r="K22" s="116">
        <v>9.4696969696969688</v>
      </c>
    </row>
    <row r="23" spans="1:11" ht="14.1" customHeight="1" x14ac:dyDescent="0.2">
      <c r="A23" s="306">
        <v>23</v>
      </c>
      <c r="B23" s="307" t="s">
        <v>240</v>
      </c>
      <c r="C23" s="308"/>
      <c r="D23" s="113">
        <v>0.52291500133226754</v>
      </c>
      <c r="E23" s="115">
        <v>157</v>
      </c>
      <c r="F23" s="114">
        <v>163</v>
      </c>
      <c r="G23" s="114">
        <v>161</v>
      </c>
      <c r="H23" s="114">
        <v>175</v>
      </c>
      <c r="I23" s="140">
        <v>177</v>
      </c>
      <c r="J23" s="115">
        <v>-20</v>
      </c>
      <c r="K23" s="116">
        <v>-11.299435028248588</v>
      </c>
    </row>
    <row r="24" spans="1:11" ht="14.1" customHeight="1" x14ac:dyDescent="0.2">
      <c r="A24" s="306">
        <v>24</v>
      </c>
      <c r="B24" s="307" t="s">
        <v>241</v>
      </c>
      <c r="C24" s="308"/>
      <c r="D24" s="113">
        <v>1.6786570743405276</v>
      </c>
      <c r="E24" s="115">
        <v>504</v>
      </c>
      <c r="F24" s="114">
        <v>520</v>
      </c>
      <c r="G24" s="114">
        <v>548</v>
      </c>
      <c r="H24" s="114">
        <v>553</v>
      </c>
      <c r="I24" s="140">
        <v>578</v>
      </c>
      <c r="J24" s="115">
        <v>-74</v>
      </c>
      <c r="K24" s="116">
        <v>-12.802768166089965</v>
      </c>
    </row>
    <row r="25" spans="1:11" ht="14.1" customHeight="1" x14ac:dyDescent="0.2">
      <c r="A25" s="306">
        <v>25</v>
      </c>
      <c r="B25" s="307" t="s">
        <v>242</v>
      </c>
      <c r="C25" s="308"/>
      <c r="D25" s="113">
        <v>2.3048228084199307</v>
      </c>
      <c r="E25" s="115">
        <v>692</v>
      </c>
      <c r="F25" s="114">
        <v>687</v>
      </c>
      <c r="G25" s="114">
        <v>695</v>
      </c>
      <c r="H25" s="114">
        <v>723</v>
      </c>
      <c r="I25" s="140">
        <v>711</v>
      </c>
      <c r="J25" s="115">
        <v>-19</v>
      </c>
      <c r="K25" s="116">
        <v>-2.6722925457102673</v>
      </c>
    </row>
    <row r="26" spans="1:11" ht="14.1" customHeight="1" x14ac:dyDescent="0.2">
      <c r="A26" s="306">
        <v>26</v>
      </c>
      <c r="B26" s="307" t="s">
        <v>243</v>
      </c>
      <c r="C26" s="308"/>
      <c r="D26" s="113">
        <v>0.98920863309352514</v>
      </c>
      <c r="E26" s="115">
        <v>297</v>
      </c>
      <c r="F26" s="114">
        <v>314</v>
      </c>
      <c r="G26" s="114">
        <v>326</v>
      </c>
      <c r="H26" s="114">
        <v>347</v>
      </c>
      <c r="I26" s="140">
        <v>352</v>
      </c>
      <c r="J26" s="115">
        <v>-55</v>
      </c>
      <c r="K26" s="116">
        <v>-15.625</v>
      </c>
    </row>
    <row r="27" spans="1:11" ht="14.1" customHeight="1" x14ac:dyDescent="0.2">
      <c r="A27" s="306">
        <v>27</v>
      </c>
      <c r="B27" s="307" t="s">
        <v>244</v>
      </c>
      <c r="C27" s="308"/>
      <c r="D27" s="113">
        <v>0.47961630695443647</v>
      </c>
      <c r="E27" s="115">
        <v>144</v>
      </c>
      <c r="F27" s="114">
        <v>150</v>
      </c>
      <c r="G27" s="114">
        <v>151</v>
      </c>
      <c r="H27" s="114">
        <v>167</v>
      </c>
      <c r="I27" s="140">
        <v>168</v>
      </c>
      <c r="J27" s="115">
        <v>-24</v>
      </c>
      <c r="K27" s="116">
        <v>-14.285714285714286</v>
      </c>
    </row>
    <row r="28" spans="1:11" ht="14.1" customHeight="1" x14ac:dyDescent="0.2">
      <c r="A28" s="306">
        <v>28</v>
      </c>
      <c r="B28" s="307" t="s">
        <v>245</v>
      </c>
      <c r="C28" s="308"/>
      <c r="D28" s="113">
        <v>0.7027711164401812</v>
      </c>
      <c r="E28" s="115">
        <v>211</v>
      </c>
      <c r="F28" s="114">
        <v>236</v>
      </c>
      <c r="G28" s="114">
        <v>239</v>
      </c>
      <c r="H28" s="114">
        <v>236</v>
      </c>
      <c r="I28" s="140">
        <v>244</v>
      </c>
      <c r="J28" s="115">
        <v>-33</v>
      </c>
      <c r="K28" s="116">
        <v>-13.524590163934427</v>
      </c>
    </row>
    <row r="29" spans="1:11" ht="14.1" customHeight="1" x14ac:dyDescent="0.2">
      <c r="A29" s="306">
        <v>29</v>
      </c>
      <c r="B29" s="307" t="s">
        <v>246</v>
      </c>
      <c r="C29" s="308"/>
      <c r="D29" s="113">
        <v>3.3739674926725285</v>
      </c>
      <c r="E29" s="115">
        <v>1013</v>
      </c>
      <c r="F29" s="114">
        <v>1127</v>
      </c>
      <c r="G29" s="114">
        <v>1116</v>
      </c>
      <c r="H29" s="114">
        <v>1152</v>
      </c>
      <c r="I29" s="140">
        <v>1108</v>
      </c>
      <c r="J29" s="115">
        <v>-95</v>
      </c>
      <c r="K29" s="116">
        <v>-8.5740072202166058</v>
      </c>
    </row>
    <row r="30" spans="1:11" ht="14.1" customHeight="1" x14ac:dyDescent="0.2">
      <c r="A30" s="306" t="s">
        <v>247</v>
      </c>
      <c r="B30" s="307" t="s">
        <v>248</v>
      </c>
      <c r="C30" s="308"/>
      <c r="D30" s="113">
        <v>0.75273114841460165</v>
      </c>
      <c r="E30" s="115">
        <v>226</v>
      </c>
      <c r="F30" s="114">
        <v>237</v>
      </c>
      <c r="G30" s="114">
        <v>227</v>
      </c>
      <c r="H30" s="114">
        <v>230</v>
      </c>
      <c r="I30" s="140">
        <v>222</v>
      </c>
      <c r="J30" s="115">
        <v>4</v>
      </c>
      <c r="K30" s="116">
        <v>1.8018018018018018</v>
      </c>
    </row>
    <row r="31" spans="1:11" ht="14.1" customHeight="1" x14ac:dyDescent="0.2">
      <c r="A31" s="306" t="s">
        <v>249</v>
      </c>
      <c r="B31" s="307" t="s">
        <v>250</v>
      </c>
      <c r="C31" s="308"/>
      <c r="D31" s="113">
        <v>2.5979216626698642</v>
      </c>
      <c r="E31" s="115">
        <v>780</v>
      </c>
      <c r="F31" s="114">
        <v>883</v>
      </c>
      <c r="G31" s="114">
        <v>878</v>
      </c>
      <c r="H31" s="114">
        <v>915</v>
      </c>
      <c r="I31" s="140">
        <v>880</v>
      </c>
      <c r="J31" s="115">
        <v>-100</v>
      </c>
      <c r="K31" s="116">
        <v>-11.363636363636363</v>
      </c>
    </row>
    <row r="32" spans="1:11" ht="14.1" customHeight="1" x14ac:dyDescent="0.2">
      <c r="A32" s="306">
        <v>31</v>
      </c>
      <c r="B32" s="307" t="s">
        <v>251</v>
      </c>
      <c r="C32" s="308"/>
      <c r="D32" s="113">
        <v>0.16653343991473488</v>
      </c>
      <c r="E32" s="115">
        <v>50</v>
      </c>
      <c r="F32" s="114">
        <v>48</v>
      </c>
      <c r="G32" s="114">
        <v>52</v>
      </c>
      <c r="H32" s="114">
        <v>49</v>
      </c>
      <c r="I32" s="140">
        <v>50</v>
      </c>
      <c r="J32" s="115">
        <v>0</v>
      </c>
      <c r="K32" s="116">
        <v>0</v>
      </c>
    </row>
    <row r="33" spans="1:11" ht="14.1" customHeight="1" x14ac:dyDescent="0.2">
      <c r="A33" s="306">
        <v>32</v>
      </c>
      <c r="B33" s="307" t="s">
        <v>252</v>
      </c>
      <c r="C33" s="308"/>
      <c r="D33" s="113">
        <v>0.85265121236344255</v>
      </c>
      <c r="E33" s="115">
        <v>256</v>
      </c>
      <c r="F33" s="114">
        <v>258</v>
      </c>
      <c r="G33" s="114">
        <v>254</v>
      </c>
      <c r="H33" s="114">
        <v>250</v>
      </c>
      <c r="I33" s="140">
        <v>237</v>
      </c>
      <c r="J33" s="115">
        <v>19</v>
      </c>
      <c r="K33" s="116">
        <v>8.0168776371308024</v>
      </c>
    </row>
    <row r="34" spans="1:11" ht="14.1" customHeight="1" x14ac:dyDescent="0.2">
      <c r="A34" s="306">
        <v>33</v>
      </c>
      <c r="B34" s="307" t="s">
        <v>253</v>
      </c>
      <c r="C34" s="308"/>
      <c r="D34" s="113">
        <v>0.75606181721289634</v>
      </c>
      <c r="E34" s="115">
        <v>227</v>
      </c>
      <c r="F34" s="114">
        <v>228</v>
      </c>
      <c r="G34" s="114">
        <v>210</v>
      </c>
      <c r="H34" s="114">
        <v>213</v>
      </c>
      <c r="I34" s="140">
        <v>228</v>
      </c>
      <c r="J34" s="115">
        <v>-1</v>
      </c>
      <c r="K34" s="116">
        <v>-0.43859649122807015</v>
      </c>
    </row>
    <row r="35" spans="1:11" ht="14.1" customHeight="1" x14ac:dyDescent="0.2">
      <c r="A35" s="306">
        <v>34</v>
      </c>
      <c r="B35" s="307" t="s">
        <v>254</v>
      </c>
      <c r="C35" s="308"/>
      <c r="D35" s="113">
        <v>4.6396216360245139</v>
      </c>
      <c r="E35" s="115">
        <v>1393</v>
      </c>
      <c r="F35" s="114">
        <v>1397</v>
      </c>
      <c r="G35" s="114">
        <v>1397</v>
      </c>
      <c r="H35" s="114">
        <v>1384</v>
      </c>
      <c r="I35" s="140">
        <v>1389</v>
      </c>
      <c r="J35" s="115">
        <v>4</v>
      </c>
      <c r="K35" s="116">
        <v>0.28797696184305255</v>
      </c>
    </row>
    <row r="36" spans="1:11" ht="14.1" customHeight="1" x14ac:dyDescent="0.2">
      <c r="A36" s="306">
        <v>41</v>
      </c>
      <c r="B36" s="307" t="s">
        <v>255</v>
      </c>
      <c r="C36" s="308"/>
      <c r="D36" s="113">
        <v>0.1265654143351985</v>
      </c>
      <c r="E36" s="115">
        <v>38</v>
      </c>
      <c r="F36" s="114">
        <v>40</v>
      </c>
      <c r="G36" s="114">
        <v>44</v>
      </c>
      <c r="H36" s="114">
        <v>46</v>
      </c>
      <c r="I36" s="140">
        <v>45</v>
      </c>
      <c r="J36" s="115">
        <v>-7</v>
      </c>
      <c r="K36" s="116">
        <v>-15.555555555555555</v>
      </c>
    </row>
    <row r="37" spans="1:11" ht="14.1" customHeight="1" x14ac:dyDescent="0.2">
      <c r="A37" s="306">
        <v>42</v>
      </c>
      <c r="B37" s="307" t="s">
        <v>256</v>
      </c>
      <c r="C37" s="308"/>
      <c r="D37" s="113" t="s">
        <v>513</v>
      </c>
      <c r="E37" s="115" t="s">
        <v>513</v>
      </c>
      <c r="F37" s="114">
        <v>5</v>
      </c>
      <c r="G37" s="114" t="s">
        <v>513</v>
      </c>
      <c r="H37" s="114">
        <v>4</v>
      </c>
      <c r="I37" s="140">
        <v>4</v>
      </c>
      <c r="J37" s="115" t="s">
        <v>513</v>
      </c>
      <c r="K37" s="116" t="s">
        <v>513</v>
      </c>
    </row>
    <row r="38" spans="1:11" ht="14.1" customHeight="1" x14ac:dyDescent="0.2">
      <c r="A38" s="306">
        <v>43</v>
      </c>
      <c r="B38" s="307" t="s">
        <v>257</v>
      </c>
      <c r="C38" s="308"/>
      <c r="D38" s="113">
        <v>0.44630961897148946</v>
      </c>
      <c r="E38" s="115">
        <v>134</v>
      </c>
      <c r="F38" s="114">
        <v>136</v>
      </c>
      <c r="G38" s="114">
        <v>134</v>
      </c>
      <c r="H38" s="114">
        <v>121</v>
      </c>
      <c r="I38" s="140">
        <v>124</v>
      </c>
      <c r="J38" s="115">
        <v>10</v>
      </c>
      <c r="K38" s="116">
        <v>8.064516129032258</v>
      </c>
    </row>
    <row r="39" spans="1:11" ht="14.1" customHeight="1" x14ac:dyDescent="0.2">
      <c r="A39" s="306">
        <v>51</v>
      </c>
      <c r="B39" s="307" t="s">
        <v>258</v>
      </c>
      <c r="C39" s="308"/>
      <c r="D39" s="113">
        <v>9.6123101518784964</v>
      </c>
      <c r="E39" s="115">
        <v>2886</v>
      </c>
      <c r="F39" s="114">
        <v>2933</v>
      </c>
      <c r="G39" s="114">
        <v>2936</v>
      </c>
      <c r="H39" s="114">
        <v>2959</v>
      </c>
      <c r="I39" s="140">
        <v>3001</v>
      </c>
      <c r="J39" s="115">
        <v>-115</v>
      </c>
      <c r="K39" s="116">
        <v>-3.8320559813395536</v>
      </c>
    </row>
    <row r="40" spans="1:11" ht="14.1" customHeight="1" x14ac:dyDescent="0.2">
      <c r="A40" s="306" t="s">
        <v>259</v>
      </c>
      <c r="B40" s="307" t="s">
        <v>260</v>
      </c>
      <c r="C40" s="308"/>
      <c r="D40" s="113">
        <v>9.2925659472422062</v>
      </c>
      <c r="E40" s="115">
        <v>2790</v>
      </c>
      <c r="F40" s="114">
        <v>2837</v>
      </c>
      <c r="G40" s="114">
        <v>2841</v>
      </c>
      <c r="H40" s="114">
        <v>2856</v>
      </c>
      <c r="I40" s="140">
        <v>2899</v>
      </c>
      <c r="J40" s="115">
        <v>-109</v>
      </c>
      <c r="K40" s="116">
        <v>-3.7599172128320109</v>
      </c>
    </row>
    <row r="41" spans="1:11" ht="14.1" customHeight="1" x14ac:dyDescent="0.2">
      <c r="A41" s="306"/>
      <c r="B41" s="307" t="s">
        <v>261</v>
      </c>
      <c r="C41" s="308"/>
      <c r="D41" s="113">
        <v>2.9476418864908074</v>
      </c>
      <c r="E41" s="115">
        <v>885</v>
      </c>
      <c r="F41" s="114">
        <v>899</v>
      </c>
      <c r="G41" s="114">
        <v>902</v>
      </c>
      <c r="H41" s="114">
        <v>924</v>
      </c>
      <c r="I41" s="140">
        <v>932</v>
      </c>
      <c r="J41" s="115">
        <v>-47</v>
      </c>
      <c r="K41" s="116">
        <v>-5.0429184549356227</v>
      </c>
    </row>
    <row r="42" spans="1:11" ht="14.1" customHeight="1" x14ac:dyDescent="0.2">
      <c r="A42" s="306">
        <v>52</v>
      </c>
      <c r="B42" s="307" t="s">
        <v>262</v>
      </c>
      <c r="C42" s="308"/>
      <c r="D42" s="113">
        <v>4.9993338662403408</v>
      </c>
      <c r="E42" s="115">
        <v>1501</v>
      </c>
      <c r="F42" s="114">
        <v>1506</v>
      </c>
      <c r="G42" s="114">
        <v>1511</v>
      </c>
      <c r="H42" s="114">
        <v>1484</v>
      </c>
      <c r="I42" s="140">
        <v>1486</v>
      </c>
      <c r="J42" s="115">
        <v>15</v>
      </c>
      <c r="K42" s="116">
        <v>1.009421265141319</v>
      </c>
    </row>
    <row r="43" spans="1:11" ht="14.1" customHeight="1" x14ac:dyDescent="0.2">
      <c r="A43" s="306" t="s">
        <v>263</v>
      </c>
      <c r="B43" s="307" t="s">
        <v>264</v>
      </c>
      <c r="C43" s="308"/>
      <c r="D43" s="113">
        <v>4.8228084199307224</v>
      </c>
      <c r="E43" s="115">
        <v>1448</v>
      </c>
      <c r="F43" s="114">
        <v>1447</v>
      </c>
      <c r="G43" s="114">
        <v>1446</v>
      </c>
      <c r="H43" s="114">
        <v>1420</v>
      </c>
      <c r="I43" s="140">
        <v>1427</v>
      </c>
      <c r="J43" s="115">
        <v>21</v>
      </c>
      <c r="K43" s="116">
        <v>1.4716187806587246</v>
      </c>
    </row>
    <row r="44" spans="1:11" ht="14.1" customHeight="1" x14ac:dyDescent="0.2">
      <c r="A44" s="306">
        <v>53</v>
      </c>
      <c r="B44" s="307" t="s">
        <v>265</v>
      </c>
      <c r="C44" s="308"/>
      <c r="D44" s="113">
        <v>1.5187849720223821</v>
      </c>
      <c r="E44" s="115">
        <v>456</v>
      </c>
      <c r="F44" s="114">
        <v>482</v>
      </c>
      <c r="G44" s="114">
        <v>502</v>
      </c>
      <c r="H44" s="114">
        <v>501</v>
      </c>
      <c r="I44" s="140">
        <v>467</v>
      </c>
      <c r="J44" s="115">
        <v>-11</v>
      </c>
      <c r="K44" s="116">
        <v>-2.3554603854389722</v>
      </c>
    </row>
    <row r="45" spans="1:11" ht="14.1" customHeight="1" x14ac:dyDescent="0.2">
      <c r="A45" s="306" t="s">
        <v>266</v>
      </c>
      <c r="B45" s="307" t="s">
        <v>267</v>
      </c>
      <c r="C45" s="308"/>
      <c r="D45" s="113">
        <v>1.4721556088462564</v>
      </c>
      <c r="E45" s="115">
        <v>442</v>
      </c>
      <c r="F45" s="114">
        <v>468</v>
      </c>
      <c r="G45" s="114">
        <v>487</v>
      </c>
      <c r="H45" s="114">
        <v>484</v>
      </c>
      <c r="I45" s="140">
        <v>449</v>
      </c>
      <c r="J45" s="115">
        <v>-7</v>
      </c>
      <c r="K45" s="116">
        <v>-1.5590200445434299</v>
      </c>
    </row>
    <row r="46" spans="1:11" ht="14.1" customHeight="1" x14ac:dyDescent="0.2">
      <c r="A46" s="306">
        <v>54</v>
      </c>
      <c r="B46" s="307" t="s">
        <v>268</v>
      </c>
      <c r="C46" s="308"/>
      <c r="D46" s="113">
        <v>16.063815614175326</v>
      </c>
      <c r="E46" s="115">
        <v>4823</v>
      </c>
      <c r="F46" s="114">
        <v>4851</v>
      </c>
      <c r="G46" s="114">
        <v>4886</v>
      </c>
      <c r="H46" s="114">
        <v>4850</v>
      </c>
      <c r="I46" s="140">
        <v>4809</v>
      </c>
      <c r="J46" s="115">
        <v>14</v>
      </c>
      <c r="K46" s="116">
        <v>0.29112081513828236</v>
      </c>
    </row>
    <row r="47" spans="1:11" ht="14.1" customHeight="1" x14ac:dyDescent="0.2">
      <c r="A47" s="306">
        <v>61</v>
      </c>
      <c r="B47" s="307" t="s">
        <v>269</v>
      </c>
      <c r="C47" s="308"/>
      <c r="D47" s="113">
        <v>0.77937649880095927</v>
      </c>
      <c r="E47" s="115">
        <v>234</v>
      </c>
      <c r="F47" s="114">
        <v>241</v>
      </c>
      <c r="G47" s="114">
        <v>238</v>
      </c>
      <c r="H47" s="114">
        <v>237</v>
      </c>
      <c r="I47" s="140">
        <v>223</v>
      </c>
      <c r="J47" s="115">
        <v>11</v>
      </c>
      <c r="K47" s="116">
        <v>4.9327354260089686</v>
      </c>
    </row>
    <row r="48" spans="1:11" ht="14.1" customHeight="1" x14ac:dyDescent="0.2">
      <c r="A48" s="306">
        <v>62</v>
      </c>
      <c r="B48" s="307" t="s">
        <v>270</v>
      </c>
      <c r="C48" s="308"/>
      <c r="D48" s="113">
        <v>10.385025313082867</v>
      </c>
      <c r="E48" s="115">
        <v>3118</v>
      </c>
      <c r="F48" s="114">
        <v>3265</v>
      </c>
      <c r="G48" s="114">
        <v>3189</v>
      </c>
      <c r="H48" s="114">
        <v>3227</v>
      </c>
      <c r="I48" s="140">
        <v>3124</v>
      </c>
      <c r="J48" s="115">
        <v>-6</v>
      </c>
      <c r="K48" s="116">
        <v>-0.19206145966709348</v>
      </c>
    </row>
    <row r="49" spans="1:11" ht="14.1" customHeight="1" x14ac:dyDescent="0.2">
      <c r="A49" s="306">
        <v>63</v>
      </c>
      <c r="B49" s="307" t="s">
        <v>271</v>
      </c>
      <c r="C49" s="308"/>
      <c r="D49" s="113">
        <v>8.4532374100719423</v>
      </c>
      <c r="E49" s="115">
        <v>2538</v>
      </c>
      <c r="F49" s="114">
        <v>2927</v>
      </c>
      <c r="G49" s="114">
        <v>2969</v>
      </c>
      <c r="H49" s="114">
        <v>2940</v>
      </c>
      <c r="I49" s="140">
        <v>2752</v>
      </c>
      <c r="J49" s="115">
        <v>-214</v>
      </c>
      <c r="K49" s="116">
        <v>-7.7761627906976747</v>
      </c>
    </row>
    <row r="50" spans="1:11" ht="14.1" customHeight="1" x14ac:dyDescent="0.2">
      <c r="A50" s="306" t="s">
        <v>272</v>
      </c>
      <c r="B50" s="307" t="s">
        <v>273</v>
      </c>
      <c r="C50" s="308"/>
      <c r="D50" s="113">
        <v>0.51958433253397285</v>
      </c>
      <c r="E50" s="115">
        <v>156</v>
      </c>
      <c r="F50" s="114">
        <v>167</v>
      </c>
      <c r="G50" s="114">
        <v>165</v>
      </c>
      <c r="H50" s="114">
        <v>173</v>
      </c>
      <c r="I50" s="140">
        <v>160</v>
      </c>
      <c r="J50" s="115">
        <v>-4</v>
      </c>
      <c r="K50" s="116">
        <v>-2.5</v>
      </c>
    </row>
    <row r="51" spans="1:11" ht="14.1" customHeight="1" x14ac:dyDescent="0.2">
      <c r="A51" s="306" t="s">
        <v>274</v>
      </c>
      <c r="B51" s="307" t="s">
        <v>275</v>
      </c>
      <c r="C51" s="308"/>
      <c r="D51" s="113">
        <v>7.4573674393818274</v>
      </c>
      <c r="E51" s="115">
        <v>2239</v>
      </c>
      <c r="F51" s="114">
        <v>2610</v>
      </c>
      <c r="G51" s="114">
        <v>2629</v>
      </c>
      <c r="H51" s="114">
        <v>2593</v>
      </c>
      <c r="I51" s="140">
        <v>2452</v>
      </c>
      <c r="J51" s="115">
        <v>-213</v>
      </c>
      <c r="K51" s="116">
        <v>-8.6867862969004896</v>
      </c>
    </row>
    <row r="52" spans="1:11" ht="14.1" customHeight="1" x14ac:dyDescent="0.2">
      <c r="A52" s="306">
        <v>71</v>
      </c>
      <c r="B52" s="307" t="s">
        <v>276</v>
      </c>
      <c r="C52" s="308"/>
      <c r="D52" s="113">
        <v>11.713962163602451</v>
      </c>
      <c r="E52" s="115">
        <v>3517</v>
      </c>
      <c r="F52" s="114">
        <v>3607</v>
      </c>
      <c r="G52" s="114">
        <v>3631</v>
      </c>
      <c r="H52" s="114">
        <v>3606</v>
      </c>
      <c r="I52" s="140">
        <v>3580</v>
      </c>
      <c r="J52" s="115">
        <v>-63</v>
      </c>
      <c r="K52" s="116">
        <v>-1.7597765363128492</v>
      </c>
    </row>
    <row r="53" spans="1:11" ht="14.1" customHeight="1" x14ac:dyDescent="0.2">
      <c r="A53" s="306" t="s">
        <v>277</v>
      </c>
      <c r="B53" s="307" t="s">
        <v>278</v>
      </c>
      <c r="C53" s="308"/>
      <c r="D53" s="113">
        <v>0.84932054356514786</v>
      </c>
      <c r="E53" s="115">
        <v>255</v>
      </c>
      <c r="F53" s="114">
        <v>250</v>
      </c>
      <c r="G53" s="114">
        <v>255</v>
      </c>
      <c r="H53" s="114">
        <v>260</v>
      </c>
      <c r="I53" s="140">
        <v>255</v>
      </c>
      <c r="J53" s="115">
        <v>0</v>
      </c>
      <c r="K53" s="116">
        <v>0</v>
      </c>
    </row>
    <row r="54" spans="1:11" ht="14.1" customHeight="1" x14ac:dyDescent="0.2">
      <c r="A54" s="306" t="s">
        <v>279</v>
      </c>
      <c r="B54" s="307" t="s">
        <v>280</v>
      </c>
      <c r="C54" s="308"/>
      <c r="D54" s="113">
        <v>10.424993338662404</v>
      </c>
      <c r="E54" s="115">
        <v>3130</v>
      </c>
      <c r="F54" s="114">
        <v>3227</v>
      </c>
      <c r="G54" s="114">
        <v>3249</v>
      </c>
      <c r="H54" s="114">
        <v>3222</v>
      </c>
      <c r="I54" s="140">
        <v>3204</v>
      </c>
      <c r="J54" s="115">
        <v>-74</v>
      </c>
      <c r="K54" s="116">
        <v>-2.309612983770287</v>
      </c>
    </row>
    <row r="55" spans="1:11" ht="14.1" customHeight="1" x14ac:dyDescent="0.2">
      <c r="A55" s="306">
        <v>72</v>
      </c>
      <c r="B55" s="307" t="s">
        <v>281</v>
      </c>
      <c r="C55" s="308"/>
      <c r="D55" s="113">
        <v>1.4421795896616041</v>
      </c>
      <c r="E55" s="115">
        <v>433</v>
      </c>
      <c r="F55" s="114">
        <v>427</v>
      </c>
      <c r="G55" s="114">
        <v>426</v>
      </c>
      <c r="H55" s="114">
        <v>428</v>
      </c>
      <c r="I55" s="140">
        <v>430</v>
      </c>
      <c r="J55" s="115">
        <v>3</v>
      </c>
      <c r="K55" s="116">
        <v>0.69767441860465118</v>
      </c>
    </row>
    <row r="56" spans="1:11" ht="14.1" customHeight="1" x14ac:dyDescent="0.2">
      <c r="A56" s="306" t="s">
        <v>282</v>
      </c>
      <c r="B56" s="307" t="s">
        <v>283</v>
      </c>
      <c r="C56" s="308"/>
      <c r="D56" s="113">
        <v>0.15987210231814547</v>
      </c>
      <c r="E56" s="115">
        <v>48</v>
      </c>
      <c r="F56" s="114">
        <v>50</v>
      </c>
      <c r="G56" s="114">
        <v>47</v>
      </c>
      <c r="H56" s="114">
        <v>49</v>
      </c>
      <c r="I56" s="140">
        <v>45</v>
      </c>
      <c r="J56" s="115">
        <v>3</v>
      </c>
      <c r="K56" s="116">
        <v>6.666666666666667</v>
      </c>
    </row>
    <row r="57" spans="1:11" ht="14.1" customHeight="1" x14ac:dyDescent="0.2">
      <c r="A57" s="306" t="s">
        <v>284</v>
      </c>
      <c r="B57" s="307" t="s">
        <v>285</v>
      </c>
      <c r="C57" s="308"/>
      <c r="D57" s="113">
        <v>1.0524913402611245</v>
      </c>
      <c r="E57" s="115">
        <v>316</v>
      </c>
      <c r="F57" s="114">
        <v>304</v>
      </c>
      <c r="G57" s="114">
        <v>305</v>
      </c>
      <c r="H57" s="114">
        <v>307</v>
      </c>
      <c r="I57" s="140">
        <v>314</v>
      </c>
      <c r="J57" s="115">
        <v>2</v>
      </c>
      <c r="K57" s="116">
        <v>0.63694267515923564</v>
      </c>
    </row>
    <row r="58" spans="1:11" ht="14.1" customHeight="1" x14ac:dyDescent="0.2">
      <c r="A58" s="306">
        <v>73</v>
      </c>
      <c r="B58" s="307" t="s">
        <v>286</v>
      </c>
      <c r="C58" s="308"/>
      <c r="D58" s="113">
        <v>0.90927258193445248</v>
      </c>
      <c r="E58" s="115">
        <v>273</v>
      </c>
      <c r="F58" s="114">
        <v>261</v>
      </c>
      <c r="G58" s="114">
        <v>268</v>
      </c>
      <c r="H58" s="114">
        <v>261</v>
      </c>
      <c r="I58" s="140">
        <v>257</v>
      </c>
      <c r="J58" s="115">
        <v>16</v>
      </c>
      <c r="K58" s="116">
        <v>6.2256809338521402</v>
      </c>
    </row>
    <row r="59" spans="1:11" ht="14.1" customHeight="1" x14ac:dyDescent="0.2">
      <c r="A59" s="306" t="s">
        <v>287</v>
      </c>
      <c r="B59" s="307" t="s">
        <v>288</v>
      </c>
      <c r="C59" s="308"/>
      <c r="D59" s="113">
        <v>0.59952038369304561</v>
      </c>
      <c r="E59" s="115">
        <v>180</v>
      </c>
      <c r="F59" s="114">
        <v>166</v>
      </c>
      <c r="G59" s="114">
        <v>169</v>
      </c>
      <c r="H59" s="114">
        <v>166</v>
      </c>
      <c r="I59" s="140">
        <v>166</v>
      </c>
      <c r="J59" s="115">
        <v>14</v>
      </c>
      <c r="K59" s="116">
        <v>8.4337349397590362</v>
      </c>
    </row>
    <row r="60" spans="1:11" ht="14.1" customHeight="1" x14ac:dyDescent="0.2">
      <c r="A60" s="306">
        <v>81</v>
      </c>
      <c r="B60" s="307" t="s">
        <v>289</v>
      </c>
      <c r="C60" s="308"/>
      <c r="D60" s="113">
        <v>3.3373301358912868</v>
      </c>
      <c r="E60" s="115">
        <v>1002</v>
      </c>
      <c r="F60" s="114">
        <v>1010</v>
      </c>
      <c r="G60" s="114">
        <v>1028</v>
      </c>
      <c r="H60" s="114">
        <v>1023</v>
      </c>
      <c r="I60" s="140">
        <v>1028</v>
      </c>
      <c r="J60" s="115">
        <v>-26</v>
      </c>
      <c r="K60" s="116">
        <v>-2.5291828793774318</v>
      </c>
    </row>
    <row r="61" spans="1:11" ht="14.1" customHeight="1" x14ac:dyDescent="0.2">
      <c r="A61" s="306" t="s">
        <v>290</v>
      </c>
      <c r="B61" s="307" t="s">
        <v>291</v>
      </c>
      <c r="C61" s="308"/>
      <c r="D61" s="113">
        <v>1.1624034106048495</v>
      </c>
      <c r="E61" s="115">
        <v>349</v>
      </c>
      <c r="F61" s="114">
        <v>357</v>
      </c>
      <c r="G61" s="114">
        <v>353</v>
      </c>
      <c r="H61" s="114">
        <v>354</v>
      </c>
      <c r="I61" s="140">
        <v>360</v>
      </c>
      <c r="J61" s="115">
        <v>-11</v>
      </c>
      <c r="K61" s="116">
        <v>-3.0555555555555554</v>
      </c>
    </row>
    <row r="62" spans="1:11" ht="14.1" customHeight="1" x14ac:dyDescent="0.2">
      <c r="A62" s="306" t="s">
        <v>292</v>
      </c>
      <c r="B62" s="307" t="s">
        <v>293</v>
      </c>
      <c r="C62" s="308"/>
      <c r="D62" s="113">
        <v>1.0191846522781776</v>
      </c>
      <c r="E62" s="115">
        <v>306</v>
      </c>
      <c r="F62" s="114">
        <v>294</v>
      </c>
      <c r="G62" s="114">
        <v>300</v>
      </c>
      <c r="H62" s="114">
        <v>302</v>
      </c>
      <c r="I62" s="140">
        <v>311</v>
      </c>
      <c r="J62" s="115">
        <v>-5</v>
      </c>
      <c r="K62" s="116">
        <v>-1.607717041800643</v>
      </c>
    </row>
    <row r="63" spans="1:11" ht="14.1" customHeight="1" x14ac:dyDescent="0.2">
      <c r="A63" s="306"/>
      <c r="B63" s="307" t="s">
        <v>294</v>
      </c>
      <c r="C63" s="308"/>
      <c r="D63" s="113">
        <v>0.76272315480948571</v>
      </c>
      <c r="E63" s="115">
        <v>229</v>
      </c>
      <c r="F63" s="114">
        <v>224</v>
      </c>
      <c r="G63" s="114">
        <v>226</v>
      </c>
      <c r="H63" s="114">
        <v>230</v>
      </c>
      <c r="I63" s="140">
        <v>239</v>
      </c>
      <c r="J63" s="115">
        <v>-10</v>
      </c>
      <c r="K63" s="116">
        <v>-4.1841004184100417</v>
      </c>
    </row>
    <row r="64" spans="1:11" ht="14.1" customHeight="1" x14ac:dyDescent="0.2">
      <c r="A64" s="306" t="s">
        <v>295</v>
      </c>
      <c r="B64" s="307" t="s">
        <v>296</v>
      </c>
      <c r="C64" s="308"/>
      <c r="D64" s="113">
        <v>8.3266719957367438E-2</v>
      </c>
      <c r="E64" s="115">
        <v>25</v>
      </c>
      <c r="F64" s="114">
        <v>28</v>
      </c>
      <c r="G64" s="114">
        <v>24</v>
      </c>
      <c r="H64" s="114">
        <v>24</v>
      </c>
      <c r="I64" s="140">
        <v>22</v>
      </c>
      <c r="J64" s="115">
        <v>3</v>
      </c>
      <c r="K64" s="116">
        <v>13.636363636363637</v>
      </c>
    </row>
    <row r="65" spans="1:11" ht="14.1" customHeight="1" x14ac:dyDescent="0.2">
      <c r="A65" s="306" t="s">
        <v>297</v>
      </c>
      <c r="B65" s="307" t="s">
        <v>298</v>
      </c>
      <c r="C65" s="308"/>
      <c r="D65" s="113">
        <v>0.62616573407940312</v>
      </c>
      <c r="E65" s="115">
        <v>188</v>
      </c>
      <c r="F65" s="114">
        <v>195</v>
      </c>
      <c r="G65" s="114">
        <v>205</v>
      </c>
      <c r="H65" s="114">
        <v>201</v>
      </c>
      <c r="I65" s="140">
        <v>196</v>
      </c>
      <c r="J65" s="115">
        <v>-8</v>
      </c>
      <c r="K65" s="116">
        <v>-4.0816326530612246</v>
      </c>
    </row>
    <row r="66" spans="1:11" ht="14.1" customHeight="1" x14ac:dyDescent="0.2">
      <c r="A66" s="306">
        <v>82</v>
      </c>
      <c r="B66" s="307" t="s">
        <v>299</v>
      </c>
      <c r="C66" s="308"/>
      <c r="D66" s="113">
        <v>1.7652544630961897</v>
      </c>
      <c r="E66" s="115">
        <v>530</v>
      </c>
      <c r="F66" s="114">
        <v>536</v>
      </c>
      <c r="G66" s="114">
        <v>529</v>
      </c>
      <c r="H66" s="114">
        <v>529</v>
      </c>
      <c r="I66" s="140">
        <v>540</v>
      </c>
      <c r="J66" s="115">
        <v>-10</v>
      </c>
      <c r="K66" s="116">
        <v>-1.8518518518518519</v>
      </c>
    </row>
    <row r="67" spans="1:11" ht="14.1" customHeight="1" x14ac:dyDescent="0.2">
      <c r="A67" s="306" t="s">
        <v>300</v>
      </c>
      <c r="B67" s="307" t="s">
        <v>301</v>
      </c>
      <c r="C67" s="308"/>
      <c r="D67" s="113">
        <v>0.90261124433786299</v>
      </c>
      <c r="E67" s="115">
        <v>271</v>
      </c>
      <c r="F67" s="114">
        <v>264</v>
      </c>
      <c r="G67" s="114">
        <v>266</v>
      </c>
      <c r="H67" s="114">
        <v>258</v>
      </c>
      <c r="I67" s="140">
        <v>267</v>
      </c>
      <c r="J67" s="115">
        <v>4</v>
      </c>
      <c r="K67" s="116">
        <v>1.4981273408239701</v>
      </c>
    </row>
    <row r="68" spans="1:11" ht="14.1" customHeight="1" x14ac:dyDescent="0.2">
      <c r="A68" s="306" t="s">
        <v>302</v>
      </c>
      <c r="B68" s="307" t="s">
        <v>303</v>
      </c>
      <c r="C68" s="308"/>
      <c r="D68" s="113">
        <v>0.44964028776978415</v>
      </c>
      <c r="E68" s="115">
        <v>135</v>
      </c>
      <c r="F68" s="114">
        <v>147</v>
      </c>
      <c r="G68" s="114">
        <v>142</v>
      </c>
      <c r="H68" s="114">
        <v>150</v>
      </c>
      <c r="I68" s="140">
        <v>157</v>
      </c>
      <c r="J68" s="115">
        <v>-22</v>
      </c>
      <c r="K68" s="116">
        <v>-14.012738853503185</v>
      </c>
    </row>
    <row r="69" spans="1:11" ht="14.1" customHeight="1" x14ac:dyDescent="0.2">
      <c r="A69" s="306">
        <v>83</v>
      </c>
      <c r="B69" s="307" t="s">
        <v>304</v>
      </c>
      <c r="C69" s="308"/>
      <c r="D69" s="113">
        <v>3.0808686384225954</v>
      </c>
      <c r="E69" s="115">
        <v>925</v>
      </c>
      <c r="F69" s="114">
        <v>929</v>
      </c>
      <c r="G69" s="114">
        <v>936</v>
      </c>
      <c r="H69" s="114">
        <v>972</v>
      </c>
      <c r="I69" s="140">
        <v>964</v>
      </c>
      <c r="J69" s="115">
        <v>-39</v>
      </c>
      <c r="K69" s="116">
        <v>-4.0456431535269708</v>
      </c>
    </row>
    <row r="70" spans="1:11" ht="14.1" customHeight="1" x14ac:dyDescent="0.2">
      <c r="A70" s="306" t="s">
        <v>305</v>
      </c>
      <c r="B70" s="307" t="s">
        <v>306</v>
      </c>
      <c r="C70" s="308"/>
      <c r="D70" s="113">
        <v>1.8784972022382094</v>
      </c>
      <c r="E70" s="115">
        <v>564</v>
      </c>
      <c r="F70" s="114">
        <v>561</v>
      </c>
      <c r="G70" s="114">
        <v>560</v>
      </c>
      <c r="H70" s="114">
        <v>586</v>
      </c>
      <c r="I70" s="140">
        <v>578</v>
      </c>
      <c r="J70" s="115">
        <v>-14</v>
      </c>
      <c r="K70" s="116">
        <v>-2.422145328719723</v>
      </c>
    </row>
    <row r="71" spans="1:11" ht="14.1" customHeight="1" x14ac:dyDescent="0.2">
      <c r="A71" s="306"/>
      <c r="B71" s="307" t="s">
        <v>307</v>
      </c>
      <c r="C71" s="308"/>
      <c r="D71" s="113">
        <v>1.3022915001332267</v>
      </c>
      <c r="E71" s="115">
        <v>391</v>
      </c>
      <c r="F71" s="114">
        <v>390</v>
      </c>
      <c r="G71" s="114">
        <v>395</v>
      </c>
      <c r="H71" s="114">
        <v>421</v>
      </c>
      <c r="I71" s="140">
        <v>426</v>
      </c>
      <c r="J71" s="115">
        <v>-35</v>
      </c>
      <c r="K71" s="116">
        <v>-8.215962441314554</v>
      </c>
    </row>
    <row r="72" spans="1:11" ht="14.1" customHeight="1" x14ac:dyDescent="0.2">
      <c r="A72" s="306">
        <v>84</v>
      </c>
      <c r="B72" s="307" t="s">
        <v>308</v>
      </c>
      <c r="C72" s="308"/>
      <c r="D72" s="113">
        <v>1.6553423927524646</v>
      </c>
      <c r="E72" s="115">
        <v>497</v>
      </c>
      <c r="F72" s="114">
        <v>562</v>
      </c>
      <c r="G72" s="114">
        <v>452</v>
      </c>
      <c r="H72" s="114">
        <v>537</v>
      </c>
      <c r="I72" s="140">
        <v>481</v>
      </c>
      <c r="J72" s="115">
        <v>16</v>
      </c>
      <c r="K72" s="116">
        <v>3.3264033264033266</v>
      </c>
    </row>
    <row r="73" spans="1:11" ht="14.1" customHeight="1" x14ac:dyDescent="0.2">
      <c r="A73" s="306" t="s">
        <v>309</v>
      </c>
      <c r="B73" s="307" t="s">
        <v>310</v>
      </c>
      <c r="C73" s="308"/>
      <c r="D73" s="113">
        <v>0.1265654143351985</v>
      </c>
      <c r="E73" s="115">
        <v>38</v>
      </c>
      <c r="F73" s="114">
        <v>37</v>
      </c>
      <c r="G73" s="114">
        <v>36</v>
      </c>
      <c r="H73" s="114">
        <v>42</v>
      </c>
      <c r="I73" s="140">
        <v>42</v>
      </c>
      <c r="J73" s="115">
        <v>-4</v>
      </c>
      <c r="K73" s="116">
        <v>-9.5238095238095237</v>
      </c>
    </row>
    <row r="74" spans="1:11" ht="14.1" customHeight="1" x14ac:dyDescent="0.2">
      <c r="A74" s="306" t="s">
        <v>311</v>
      </c>
      <c r="B74" s="307" t="s">
        <v>312</v>
      </c>
      <c r="C74" s="308"/>
      <c r="D74" s="113">
        <v>6.3282707167599248E-2</v>
      </c>
      <c r="E74" s="115">
        <v>19</v>
      </c>
      <c r="F74" s="114">
        <v>16</v>
      </c>
      <c r="G74" s="114">
        <v>18</v>
      </c>
      <c r="H74" s="114">
        <v>21</v>
      </c>
      <c r="I74" s="140">
        <v>20</v>
      </c>
      <c r="J74" s="115">
        <v>-1</v>
      </c>
      <c r="K74" s="116">
        <v>-5</v>
      </c>
    </row>
    <row r="75" spans="1:11" ht="14.1" customHeight="1" x14ac:dyDescent="0.2">
      <c r="A75" s="306" t="s">
        <v>313</v>
      </c>
      <c r="B75" s="307" t="s">
        <v>314</v>
      </c>
      <c r="C75" s="308"/>
      <c r="D75" s="113">
        <v>3.6637356781241671E-2</v>
      </c>
      <c r="E75" s="115">
        <v>11</v>
      </c>
      <c r="F75" s="114">
        <v>12</v>
      </c>
      <c r="G75" s="114">
        <v>12</v>
      </c>
      <c r="H75" s="114">
        <v>12</v>
      </c>
      <c r="I75" s="140">
        <v>11</v>
      </c>
      <c r="J75" s="115">
        <v>0</v>
      </c>
      <c r="K75" s="116">
        <v>0</v>
      </c>
    </row>
    <row r="76" spans="1:11" ht="14.1" customHeight="1" x14ac:dyDescent="0.2">
      <c r="A76" s="306">
        <v>91</v>
      </c>
      <c r="B76" s="307" t="s">
        <v>315</v>
      </c>
      <c r="C76" s="308"/>
      <c r="D76" s="113">
        <v>9.9920063948840926E-2</v>
      </c>
      <c r="E76" s="115">
        <v>30</v>
      </c>
      <c r="F76" s="114">
        <v>29</v>
      </c>
      <c r="G76" s="114">
        <v>30</v>
      </c>
      <c r="H76" s="114">
        <v>32</v>
      </c>
      <c r="I76" s="140">
        <v>31</v>
      </c>
      <c r="J76" s="115">
        <v>-1</v>
      </c>
      <c r="K76" s="116">
        <v>-3.225806451612903</v>
      </c>
    </row>
    <row r="77" spans="1:11" ht="14.1" customHeight="1" x14ac:dyDescent="0.2">
      <c r="A77" s="306">
        <v>92</v>
      </c>
      <c r="B77" s="307" t="s">
        <v>316</v>
      </c>
      <c r="C77" s="308"/>
      <c r="D77" s="113">
        <v>0.24980015987210233</v>
      </c>
      <c r="E77" s="115">
        <v>75</v>
      </c>
      <c r="F77" s="114">
        <v>73</v>
      </c>
      <c r="G77" s="114">
        <v>82</v>
      </c>
      <c r="H77" s="114">
        <v>78</v>
      </c>
      <c r="I77" s="140">
        <v>80</v>
      </c>
      <c r="J77" s="115">
        <v>-5</v>
      </c>
      <c r="K77" s="116">
        <v>-6.25</v>
      </c>
    </row>
    <row r="78" spans="1:11" ht="14.1" customHeight="1" x14ac:dyDescent="0.2">
      <c r="A78" s="306">
        <v>93</v>
      </c>
      <c r="B78" s="307" t="s">
        <v>317</v>
      </c>
      <c r="C78" s="308"/>
      <c r="D78" s="113">
        <v>8.3266719957367438E-2</v>
      </c>
      <c r="E78" s="115">
        <v>25</v>
      </c>
      <c r="F78" s="114">
        <v>35</v>
      </c>
      <c r="G78" s="114">
        <v>36</v>
      </c>
      <c r="H78" s="114">
        <v>36</v>
      </c>
      <c r="I78" s="140">
        <v>37</v>
      </c>
      <c r="J78" s="115">
        <v>-12</v>
      </c>
      <c r="K78" s="116">
        <v>-32.432432432432435</v>
      </c>
    </row>
    <row r="79" spans="1:11" ht="14.1" customHeight="1" x14ac:dyDescent="0.2">
      <c r="A79" s="306">
        <v>94</v>
      </c>
      <c r="B79" s="307" t="s">
        <v>318</v>
      </c>
      <c r="C79" s="308"/>
      <c r="D79" s="113">
        <v>0.5329070077271516</v>
      </c>
      <c r="E79" s="115">
        <v>160</v>
      </c>
      <c r="F79" s="114">
        <v>168</v>
      </c>
      <c r="G79" s="114">
        <v>166</v>
      </c>
      <c r="H79" s="114">
        <v>180</v>
      </c>
      <c r="I79" s="140">
        <v>169</v>
      </c>
      <c r="J79" s="115">
        <v>-9</v>
      </c>
      <c r="K79" s="116">
        <v>-5.3254437869822482</v>
      </c>
    </row>
    <row r="80" spans="1:11" ht="14.1" customHeight="1" x14ac:dyDescent="0.2">
      <c r="A80" s="306" t="s">
        <v>319</v>
      </c>
      <c r="B80" s="307" t="s">
        <v>320</v>
      </c>
      <c r="C80" s="308"/>
      <c r="D80" s="113" t="s">
        <v>513</v>
      </c>
      <c r="E80" s="115" t="s">
        <v>513</v>
      </c>
      <c r="F80" s="114">
        <v>3</v>
      </c>
      <c r="G80" s="114" t="s">
        <v>513</v>
      </c>
      <c r="H80" s="114">
        <v>5</v>
      </c>
      <c r="I80" s="140">
        <v>4</v>
      </c>
      <c r="J80" s="115" t="s">
        <v>513</v>
      </c>
      <c r="K80" s="116" t="s">
        <v>513</v>
      </c>
    </row>
    <row r="81" spans="1:11" ht="14.1" customHeight="1" x14ac:dyDescent="0.2">
      <c r="A81" s="310" t="s">
        <v>321</v>
      </c>
      <c r="B81" s="311" t="s">
        <v>333</v>
      </c>
      <c r="C81" s="312"/>
      <c r="D81" s="125">
        <v>2.9010125233146815</v>
      </c>
      <c r="E81" s="143">
        <v>871</v>
      </c>
      <c r="F81" s="144">
        <v>909</v>
      </c>
      <c r="G81" s="144">
        <v>909</v>
      </c>
      <c r="H81" s="144">
        <v>947</v>
      </c>
      <c r="I81" s="145">
        <v>911</v>
      </c>
      <c r="J81" s="143">
        <v>-40</v>
      </c>
      <c r="K81" s="146">
        <v>-4.3907793633369927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8273</v>
      </c>
      <c r="G12" s="535">
        <v>6946</v>
      </c>
      <c r="H12" s="535">
        <v>11925</v>
      </c>
      <c r="I12" s="535">
        <v>7326</v>
      </c>
      <c r="J12" s="536">
        <v>9117</v>
      </c>
      <c r="K12" s="537">
        <v>-844</v>
      </c>
      <c r="L12" s="348">
        <v>-9.2574311725348242</v>
      </c>
    </row>
    <row r="13" spans="1:17" s="110" customFormat="1" ht="15" customHeight="1" x14ac:dyDescent="0.2">
      <c r="A13" s="349" t="s">
        <v>344</v>
      </c>
      <c r="B13" s="350" t="s">
        <v>345</v>
      </c>
      <c r="C13" s="346"/>
      <c r="D13" s="346"/>
      <c r="E13" s="347"/>
      <c r="F13" s="535">
        <v>4543</v>
      </c>
      <c r="G13" s="535">
        <v>3597</v>
      </c>
      <c r="H13" s="535">
        <v>6595</v>
      </c>
      <c r="I13" s="535">
        <v>4111</v>
      </c>
      <c r="J13" s="536">
        <v>5355</v>
      </c>
      <c r="K13" s="537">
        <v>-812</v>
      </c>
      <c r="L13" s="348">
        <v>-15.163398692810457</v>
      </c>
    </row>
    <row r="14" spans="1:17" s="110" customFormat="1" ht="22.5" customHeight="1" x14ac:dyDescent="0.2">
      <c r="A14" s="349"/>
      <c r="B14" s="350" t="s">
        <v>346</v>
      </c>
      <c r="C14" s="346"/>
      <c r="D14" s="346"/>
      <c r="E14" s="347"/>
      <c r="F14" s="535">
        <v>3730</v>
      </c>
      <c r="G14" s="535">
        <v>3349</v>
      </c>
      <c r="H14" s="535">
        <v>5330</v>
      </c>
      <c r="I14" s="535">
        <v>3215</v>
      </c>
      <c r="J14" s="536">
        <v>3762</v>
      </c>
      <c r="K14" s="537">
        <v>-32</v>
      </c>
      <c r="L14" s="348">
        <v>-0.85061137692716637</v>
      </c>
    </row>
    <row r="15" spans="1:17" s="110" customFormat="1" ht="15" customHeight="1" x14ac:dyDescent="0.2">
      <c r="A15" s="349" t="s">
        <v>347</v>
      </c>
      <c r="B15" s="350" t="s">
        <v>108</v>
      </c>
      <c r="C15" s="346"/>
      <c r="D15" s="346"/>
      <c r="E15" s="347"/>
      <c r="F15" s="535">
        <v>2063</v>
      </c>
      <c r="G15" s="535">
        <v>1829</v>
      </c>
      <c r="H15" s="535">
        <v>5483</v>
      </c>
      <c r="I15" s="535">
        <v>1700</v>
      </c>
      <c r="J15" s="536">
        <v>2335</v>
      </c>
      <c r="K15" s="537">
        <v>-272</v>
      </c>
      <c r="L15" s="348">
        <v>-11.64882226980728</v>
      </c>
    </row>
    <row r="16" spans="1:17" s="110" customFormat="1" ht="15" customHeight="1" x14ac:dyDescent="0.2">
      <c r="A16" s="349"/>
      <c r="B16" s="350" t="s">
        <v>109</v>
      </c>
      <c r="C16" s="346"/>
      <c r="D16" s="346"/>
      <c r="E16" s="347"/>
      <c r="F16" s="535">
        <v>5290</v>
      </c>
      <c r="G16" s="535">
        <v>4475</v>
      </c>
      <c r="H16" s="535">
        <v>5626</v>
      </c>
      <c r="I16" s="535">
        <v>4884</v>
      </c>
      <c r="J16" s="536">
        <v>5870</v>
      </c>
      <c r="K16" s="537">
        <v>-580</v>
      </c>
      <c r="L16" s="348">
        <v>-9.8807495741056215</v>
      </c>
    </row>
    <row r="17" spans="1:12" s="110" customFormat="1" ht="15" customHeight="1" x14ac:dyDescent="0.2">
      <c r="A17" s="349"/>
      <c r="B17" s="350" t="s">
        <v>110</v>
      </c>
      <c r="C17" s="346"/>
      <c r="D17" s="346"/>
      <c r="E17" s="347"/>
      <c r="F17" s="535">
        <v>790</v>
      </c>
      <c r="G17" s="535">
        <v>542</v>
      </c>
      <c r="H17" s="535">
        <v>692</v>
      </c>
      <c r="I17" s="535">
        <v>638</v>
      </c>
      <c r="J17" s="536">
        <v>801</v>
      </c>
      <c r="K17" s="537">
        <v>-11</v>
      </c>
      <c r="L17" s="348">
        <v>-1.3732833957553059</v>
      </c>
    </row>
    <row r="18" spans="1:12" s="110" customFormat="1" ht="15" customHeight="1" x14ac:dyDescent="0.2">
      <c r="A18" s="349"/>
      <c r="B18" s="350" t="s">
        <v>111</v>
      </c>
      <c r="C18" s="346"/>
      <c r="D18" s="346"/>
      <c r="E18" s="347"/>
      <c r="F18" s="535">
        <v>130</v>
      </c>
      <c r="G18" s="535">
        <v>100</v>
      </c>
      <c r="H18" s="535">
        <v>124</v>
      </c>
      <c r="I18" s="535">
        <v>104</v>
      </c>
      <c r="J18" s="536">
        <v>111</v>
      </c>
      <c r="K18" s="537">
        <v>19</v>
      </c>
      <c r="L18" s="348">
        <v>17.117117117117118</v>
      </c>
    </row>
    <row r="19" spans="1:12" s="110" customFormat="1" ht="15" customHeight="1" x14ac:dyDescent="0.2">
      <c r="A19" s="118" t="s">
        <v>113</v>
      </c>
      <c r="B19" s="119" t="s">
        <v>181</v>
      </c>
      <c r="C19" s="346"/>
      <c r="D19" s="346"/>
      <c r="E19" s="347"/>
      <c r="F19" s="535">
        <v>5588</v>
      </c>
      <c r="G19" s="535">
        <v>4492</v>
      </c>
      <c r="H19" s="535">
        <v>9069</v>
      </c>
      <c r="I19" s="535">
        <v>4985</v>
      </c>
      <c r="J19" s="536">
        <v>6490</v>
      </c>
      <c r="K19" s="537">
        <v>-902</v>
      </c>
      <c r="L19" s="348">
        <v>-13.898305084745763</v>
      </c>
    </row>
    <row r="20" spans="1:12" s="110" customFormat="1" ht="15" customHeight="1" x14ac:dyDescent="0.2">
      <c r="A20" s="118"/>
      <c r="B20" s="119" t="s">
        <v>182</v>
      </c>
      <c r="C20" s="346"/>
      <c r="D20" s="346"/>
      <c r="E20" s="347"/>
      <c r="F20" s="535">
        <v>2685</v>
      </c>
      <c r="G20" s="535">
        <v>2454</v>
      </c>
      <c r="H20" s="535">
        <v>2856</v>
      </c>
      <c r="I20" s="535">
        <v>2341</v>
      </c>
      <c r="J20" s="536">
        <v>2627</v>
      </c>
      <c r="K20" s="537">
        <v>58</v>
      </c>
      <c r="L20" s="348">
        <v>2.2078416444613627</v>
      </c>
    </row>
    <row r="21" spans="1:12" s="110" customFormat="1" ht="15" customHeight="1" x14ac:dyDescent="0.2">
      <c r="A21" s="118" t="s">
        <v>113</v>
      </c>
      <c r="B21" s="119" t="s">
        <v>116</v>
      </c>
      <c r="C21" s="346"/>
      <c r="D21" s="346"/>
      <c r="E21" s="347"/>
      <c r="F21" s="535">
        <v>5771</v>
      </c>
      <c r="G21" s="535">
        <v>4796</v>
      </c>
      <c r="H21" s="535">
        <v>8848</v>
      </c>
      <c r="I21" s="535">
        <v>4885</v>
      </c>
      <c r="J21" s="536">
        <v>6407</v>
      </c>
      <c r="K21" s="537">
        <v>-636</v>
      </c>
      <c r="L21" s="348">
        <v>-9.9266427345091302</v>
      </c>
    </row>
    <row r="22" spans="1:12" s="110" customFormat="1" ht="15" customHeight="1" x14ac:dyDescent="0.2">
      <c r="A22" s="118"/>
      <c r="B22" s="119" t="s">
        <v>117</v>
      </c>
      <c r="C22" s="346"/>
      <c r="D22" s="346"/>
      <c r="E22" s="347"/>
      <c r="F22" s="535">
        <v>2493</v>
      </c>
      <c r="G22" s="535">
        <v>2142</v>
      </c>
      <c r="H22" s="535">
        <v>3075</v>
      </c>
      <c r="I22" s="535">
        <v>2427</v>
      </c>
      <c r="J22" s="536">
        <v>2703</v>
      </c>
      <c r="K22" s="537">
        <v>-210</v>
      </c>
      <c r="L22" s="348">
        <v>-7.7691453940066593</v>
      </c>
    </row>
    <row r="23" spans="1:12" s="110" customFormat="1" ht="15" customHeight="1" x14ac:dyDescent="0.2">
      <c r="A23" s="351" t="s">
        <v>347</v>
      </c>
      <c r="B23" s="352" t="s">
        <v>193</v>
      </c>
      <c r="C23" s="353"/>
      <c r="D23" s="353"/>
      <c r="E23" s="354"/>
      <c r="F23" s="538">
        <v>172</v>
      </c>
      <c r="G23" s="538">
        <v>347</v>
      </c>
      <c r="H23" s="538">
        <v>2162</v>
      </c>
      <c r="I23" s="538">
        <v>204</v>
      </c>
      <c r="J23" s="539">
        <v>197</v>
      </c>
      <c r="K23" s="540">
        <v>-25</v>
      </c>
      <c r="L23" s="355">
        <v>-12.690355329949238</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35.5</v>
      </c>
      <c r="G25" s="541">
        <v>39.299999999999997</v>
      </c>
      <c r="H25" s="541">
        <v>42</v>
      </c>
      <c r="I25" s="541">
        <v>39.700000000000003</v>
      </c>
      <c r="J25" s="541">
        <v>35.200000000000003</v>
      </c>
      <c r="K25" s="542" t="s">
        <v>349</v>
      </c>
      <c r="L25" s="363">
        <v>0.29999999999999716</v>
      </c>
    </row>
    <row r="26" spans="1:12" s="110" customFormat="1" ht="15" customHeight="1" x14ac:dyDescent="0.2">
      <c r="A26" s="364" t="s">
        <v>105</v>
      </c>
      <c r="B26" s="365" t="s">
        <v>345</v>
      </c>
      <c r="C26" s="361"/>
      <c r="D26" s="361"/>
      <c r="E26" s="362"/>
      <c r="F26" s="541">
        <v>31.7</v>
      </c>
      <c r="G26" s="541">
        <v>37.799999999999997</v>
      </c>
      <c r="H26" s="541">
        <v>38.4</v>
      </c>
      <c r="I26" s="541">
        <v>36.6</v>
      </c>
      <c r="J26" s="543">
        <v>32.200000000000003</v>
      </c>
      <c r="K26" s="542" t="s">
        <v>349</v>
      </c>
      <c r="L26" s="363">
        <v>-0.50000000000000355</v>
      </c>
    </row>
    <row r="27" spans="1:12" s="110" customFormat="1" ht="15" customHeight="1" x14ac:dyDescent="0.2">
      <c r="A27" s="364"/>
      <c r="B27" s="365" t="s">
        <v>346</v>
      </c>
      <c r="C27" s="361"/>
      <c r="D27" s="361"/>
      <c r="E27" s="362"/>
      <c r="F27" s="541">
        <v>40.299999999999997</v>
      </c>
      <c r="G27" s="541">
        <v>40.9</v>
      </c>
      <c r="H27" s="541">
        <v>46.4</v>
      </c>
      <c r="I27" s="541">
        <v>43.6</v>
      </c>
      <c r="J27" s="541">
        <v>39.6</v>
      </c>
      <c r="K27" s="542" t="s">
        <v>349</v>
      </c>
      <c r="L27" s="363">
        <v>0.69999999999999574</v>
      </c>
    </row>
    <row r="28" spans="1:12" s="110" customFormat="1" ht="15" customHeight="1" x14ac:dyDescent="0.2">
      <c r="A28" s="364" t="s">
        <v>113</v>
      </c>
      <c r="B28" s="365" t="s">
        <v>108</v>
      </c>
      <c r="C28" s="361"/>
      <c r="D28" s="361"/>
      <c r="E28" s="362"/>
      <c r="F28" s="541">
        <v>48.2</v>
      </c>
      <c r="G28" s="541">
        <v>57.4</v>
      </c>
      <c r="H28" s="541">
        <v>57.4</v>
      </c>
      <c r="I28" s="541">
        <v>58.8</v>
      </c>
      <c r="J28" s="541">
        <v>51.7</v>
      </c>
      <c r="K28" s="542" t="s">
        <v>349</v>
      </c>
      <c r="L28" s="363">
        <v>-3.5</v>
      </c>
    </row>
    <row r="29" spans="1:12" s="110" customFormat="1" ht="11.25" x14ac:dyDescent="0.2">
      <c r="A29" s="364"/>
      <c r="B29" s="365" t="s">
        <v>109</v>
      </c>
      <c r="C29" s="361"/>
      <c r="D29" s="361"/>
      <c r="E29" s="362"/>
      <c r="F29" s="541">
        <v>31.3</v>
      </c>
      <c r="G29" s="541">
        <v>33.700000000000003</v>
      </c>
      <c r="H29" s="541">
        <v>34</v>
      </c>
      <c r="I29" s="541">
        <v>34.1</v>
      </c>
      <c r="J29" s="543">
        <v>30.4</v>
      </c>
      <c r="K29" s="542" t="s">
        <v>349</v>
      </c>
      <c r="L29" s="363">
        <v>0.90000000000000213</v>
      </c>
    </row>
    <row r="30" spans="1:12" s="110" customFormat="1" ht="15" customHeight="1" x14ac:dyDescent="0.2">
      <c r="A30" s="364"/>
      <c r="B30" s="365" t="s">
        <v>110</v>
      </c>
      <c r="C30" s="361"/>
      <c r="D30" s="361"/>
      <c r="E30" s="362"/>
      <c r="F30" s="541">
        <v>32.200000000000003</v>
      </c>
      <c r="G30" s="541">
        <v>34.200000000000003</v>
      </c>
      <c r="H30" s="541">
        <v>35</v>
      </c>
      <c r="I30" s="541">
        <v>34.1</v>
      </c>
      <c r="J30" s="541">
        <v>26.8</v>
      </c>
      <c r="K30" s="542" t="s">
        <v>349</v>
      </c>
      <c r="L30" s="363">
        <v>5.4000000000000021</v>
      </c>
    </row>
    <row r="31" spans="1:12" s="110" customFormat="1" ht="15" customHeight="1" x14ac:dyDescent="0.2">
      <c r="A31" s="364"/>
      <c r="B31" s="365" t="s">
        <v>111</v>
      </c>
      <c r="C31" s="361"/>
      <c r="D31" s="361"/>
      <c r="E31" s="362"/>
      <c r="F31" s="541">
        <v>45.4</v>
      </c>
      <c r="G31" s="541">
        <v>54</v>
      </c>
      <c r="H31" s="541">
        <v>58.9</v>
      </c>
      <c r="I31" s="541">
        <v>57.7</v>
      </c>
      <c r="J31" s="541">
        <v>39.6</v>
      </c>
      <c r="K31" s="542" t="s">
        <v>349</v>
      </c>
      <c r="L31" s="363">
        <v>5.7999999999999972</v>
      </c>
    </row>
    <row r="32" spans="1:12" s="110" customFormat="1" ht="15" customHeight="1" x14ac:dyDescent="0.2">
      <c r="A32" s="366" t="s">
        <v>113</v>
      </c>
      <c r="B32" s="367" t="s">
        <v>181</v>
      </c>
      <c r="C32" s="361"/>
      <c r="D32" s="361"/>
      <c r="E32" s="362"/>
      <c r="F32" s="541">
        <v>33.799999999999997</v>
      </c>
      <c r="G32" s="541">
        <v>38.200000000000003</v>
      </c>
      <c r="H32" s="541">
        <v>40.6</v>
      </c>
      <c r="I32" s="541">
        <v>38.200000000000003</v>
      </c>
      <c r="J32" s="543">
        <v>32.9</v>
      </c>
      <c r="K32" s="542" t="s">
        <v>349</v>
      </c>
      <c r="L32" s="363">
        <v>0.89999999999999858</v>
      </c>
    </row>
    <row r="33" spans="1:12" s="110" customFormat="1" ht="15" customHeight="1" x14ac:dyDescent="0.2">
      <c r="A33" s="366"/>
      <c r="B33" s="367" t="s">
        <v>182</v>
      </c>
      <c r="C33" s="361"/>
      <c r="D33" s="361"/>
      <c r="E33" s="362"/>
      <c r="F33" s="541">
        <v>39</v>
      </c>
      <c r="G33" s="541">
        <v>41</v>
      </c>
      <c r="H33" s="541">
        <v>45.2</v>
      </c>
      <c r="I33" s="541">
        <v>42.7</v>
      </c>
      <c r="J33" s="541">
        <v>40.799999999999997</v>
      </c>
      <c r="K33" s="542" t="s">
        <v>349</v>
      </c>
      <c r="L33" s="363">
        <v>-1.7999999999999972</v>
      </c>
    </row>
    <row r="34" spans="1:12" s="368" customFormat="1" ht="15" customHeight="1" x14ac:dyDescent="0.2">
      <c r="A34" s="366" t="s">
        <v>113</v>
      </c>
      <c r="B34" s="367" t="s">
        <v>116</v>
      </c>
      <c r="C34" s="361"/>
      <c r="D34" s="361"/>
      <c r="E34" s="362"/>
      <c r="F34" s="541">
        <v>32.200000000000003</v>
      </c>
      <c r="G34" s="541">
        <v>35.4</v>
      </c>
      <c r="H34" s="541">
        <v>40</v>
      </c>
      <c r="I34" s="541">
        <v>37.299999999999997</v>
      </c>
      <c r="J34" s="541">
        <v>32.200000000000003</v>
      </c>
      <c r="K34" s="542" t="s">
        <v>349</v>
      </c>
      <c r="L34" s="363">
        <v>0</v>
      </c>
    </row>
    <row r="35" spans="1:12" s="368" customFormat="1" ht="11.25" x14ac:dyDescent="0.2">
      <c r="A35" s="369"/>
      <c r="B35" s="370" t="s">
        <v>117</v>
      </c>
      <c r="C35" s="371"/>
      <c r="D35" s="371"/>
      <c r="E35" s="372"/>
      <c r="F35" s="544">
        <v>43.3</v>
      </c>
      <c r="G35" s="544">
        <v>47.5</v>
      </c>
      <c r="H35" s="544">
        <v>46.9</v>
      </c>
      <c r="I35" s="544">
        <v>44.4</v>
      </c>
      <c r="J35" s="545">
        <v>42.3</v>
      </c>
      <c r="K35" s="546" t="s">
        <v>349</v>
      </c>
      <c r="L35" s="373">
        <v>1</v>
      </c>
    </row>
    <row r="36" spans="1:12" s="368" customFormat="1" ht="15.95" customHeight="1" x14ac:dyDescent="0.2">
      <c r="A36" s="374" t="s">
        <v>350</v>
      </c>
      <c r="B36" s="375"/>
      <c r="C36" s="376"/>
      <c r="D36" s="375"/>
      <c r="E36" s="377"/>
      <c r="F36" s="547">
        <v>8010</v>
      </c>
      <c r="G36" s="547">
        <v>6450</v>
      </c>
      <c r="H36" s="547">
        <v>9142</v>
      </c>
      <c r="I36" s="547">
        <v>7038</v>
      </c>
      <c r="J36" s="547">
        <v>8809</v>
      </c>
      <c r="K36" s="548">
        <v>-799</v>
      </c>
      <c r="L36" s="379">
        <v>-9.0702690430241795</v>
      </c>
    </row>
    <row r="37" spans="1:12" s="368" customFormat="1" ht="15.95" customHeight="1" x14ac:dyDescent="0.2">
      <c r="A37" s="380"/>
      <c r="B37" s="381" t="s">
        <v>113</v>
      </c>
      <c r="C37" s="381" t="s">
        <v>351</v>
      </c>
      <c r="D37" s="381"/>
      <c r="E37" s="382"/>
      <c r="F37" s="547">
        <v>2845</v>
      </c>
      <c r="G37" s="547">
        <v>2532</v>
      </c>
      <c r="H37" s="547">
        <v>3838</v>
      </c>
      <c r="I37" s="547">
        <v>2791</v>
      </c>
      <c r="J37" s="547">
        <v>3104</v>
      </c>
      <c r="K37" s="548">
        <v>-259</v>
      </c>
      <c r="L37" s="379">
        <v>-8.3440721649484537</v>
      </c>
    </row>
    <row r="38" spans="1:12" s="368" customFormat="1" ht="15.95" customHeight="1" x14ac:dyDescent="0.2">
      <c r="A38" s="380"/>
      <c r="B38" s="383" t="s">
        <v>105</v>
      </c>
      <c r="C38" s="383" t="s">
        <v>106</v>
      </c>
      <c r="D38" s="384"/>
      <c r="E38" s="382"/>
      <c r="F38" s="547">
        <v>4413</v>
      </c>
      <c r="G38" s="547">
        <v>3366</v>
      </c>
      <c r="H38" s="547">
        <v>5015</v>
      </c>
      <c r="I38" s="547">
        <v>3962</v>
      </c>
      <c r="J38" s="549">
        <v>5190</v>
      </c>
      <c r="K38" s="548">
        <v>-777</v>
      </c>
      <c r="L38" s="379">
        <v>-14.971098265895954</v>
      </c>
    </row>
    <row r="39" spans="1:12" s="368" customFormat="1" ht="15.95" customHeight="1" x14ac:dyDescent="0.2">
      <c r="A39" s="380"/>
      <c r="B39" s="384"/>
      <c r="C39" s="381" t="s">
        <v>352</v>
      </c>
      <c r="D39" s="384"/>
      <c r="E39" s="382"/>
      <c r="F39" s="547">
        <v>1397</v>
      </c>
      <c r="G39" s="547">
        <v>1272</v>
      </c>
      <c r="H39" s="547">
        <v>1925</v>
      </c>
      <c r="I39" s="547">
        <v>1449</v>
      </c>
      <c r="J39" s="547">
        <v>1672</v>
      </c>
      <c r="K39" s="548">
        <v>-275</v>
      </c>
      <c r="L39" s="379">
        <v>-16.44736842105263</v>
      </c>
    </row>
    <row r="40" spans="1:12" s="368" customFormat="1" ht="15.95" customHeight="1" x14ac:dyDescent="0.2">
      <c r="A40" s="380"/>
      <c r="B40" s="383"/>
      <c r="C40" s="383" t="s">
        <v>107</v>
      </c>
      <c r="D40" s="384"/>
      <c r="E40" s="382"/>
      <c r="F40" s="547">
        <v>3597</v>
      </c>
      <c r="G40" s="547">
        <v>3084</v>
      </c>
      <c r="H40" s="547">
        <v>4127</v>
      </c>
      <c r="I40" s="547">
        <v>3076</v>
      </c>
      <c r="J40" s="547">
        <v>3619</v>
      </c>
      <c r="K40" s="548">
        <v>-22</v>
      </c>
      <c r="L40" s="379">
        <v>-0.60790273556231</v>
      </c>
    </row>
    <row r="41" spans="1:12" s="368" customFormat="1" ht="24" customHeight="1" x14ac:dyDescent="0.2">
      <c r="A41" s="380"/>
      <c r="B41" s="384"/>
      <c r="C41" s="381" t="s">
        <v>352</v>
      </c>
      <c r="D41" s="384"/>
      <c r="E41" s="382"/>
      <c r="F41" s="547">
        <v>1448</v>
      </c>
      <c r="G41" s="547">
        <v>1260</v>
      </c>
      <c r="H41" s="547">
        <v>1913</v>
      </c>
      <c r="I41" s="547">
        <v>1342</v>
      </c>
      <c r="J41" s="549">
        <v>1432</v>
      </c>
      <c r="K41" s="548">
        <v>16</v>
      </c>
      <c r="L41" s="379">
        <v>1.1173184357541899</v>
      </c>
    </row>
    <row r="42" spans="1:12" s="110" customFormat="1" ht="15" customHeight="1" x14ac:dyDescent="0.2">
      <c r="A42" s="380"/>
      <c r="B42" s="383" t="s">
        <v>113</v>
      </c>
      <c r="C42" s="383" t="s">
        <v>353</v>
      </c>
      <c r="D42" s="384"/>
      <c r="E42" s="382"/>
      <c r="F42" s="547">
        <v>1846</v>
      </c>
      <c r="G42" s="547">
        <v>1426</v>
      </c>
      <c r="H42" s="547">
        <v>2951</v>
      </c>
      <c r="I42" s="547">
        <v>1487</v>
      </c>
      <c r="J42" s="547">
        <v>2073</v>
      </c>
      <c r="K42" s="548">
        <v>-227</v>
      </c>
      <c r="L42" s="379">
        <v>-10.95031355523396</v>
      </c>
    </row>
    <row r="43" spans="1:12" s="110" customFormat="1" ht="15" customHeight="1" x14ac:dyDescent="0.2">
      <c r="A43" s="380"/>
      <c r="B43" s="384"/>
      <c r="C43" s="381" t="s">
        <v>352</v>
      </c>
      <c r="D43" s="384"/>
      <c r="E43" s="382"/>
      <c r="F43" s="547">
        <v>889</v>
      </c>
      <c r="G43" s="547">
        <v>818</v>
      </c>
      <c r="H43" s="547">
        <v>1694</v>
      </c>
      <c r="I43" s="547">
        <v>875</v>
      </c>
      <c r="J43" s="547">
        <v>1072</v>
      </c>
      <c r="K43" s="548">
        <v>-183</v>
      </c>
      <c r="L43" s="379">
        <v>-17.07089552238806</v>
      </c>
    </row>
    <row r="44" spans="1:12" s="110" customFormat="1" ht="15" customHeight="1" x14ac:dyDescent="0.2">
      <c r="A44" s="380"/>
      <c r="B44" s="383"/>
      <c r="C44" s="365" t="s">
        <v>109</v>
      </c>
      <c r="D44" s="384"/>
      <c r="E44" s="382"/>
      <c r="F44" s="547">
        <v>5245</v>
      </c>
      <c r="G44" s="547">
        <v>4383</v>
      </c>
      <c r="H44" s="547">
        <v>5378</v>
      </c>
      <c r="I44" s="547">
        <v>4810</v>
      </c>
      <c r="J44" s="549">
        <v>5826</v>
      </c>
      <c r="K44" s="548">
        <v>-581</v>
      </c>
      <c r="L44" s="379">
        <v>-9.9725369035358735</v>
      </c>
    </row>
    <row r="45" spans="1:12" s="110" customFormat="1" ht="15" customHeight="1" x14ac:dyDescent="0.2">
      <c r="A45" s="380"/>
      <c r="B45" s="384"/>
      <c r="C45" s="381" t="s">
        <v>352</v>
      </c>
      <c r="D45" s="384"/>
      <c r="E45" s="382"/>
      <c r="F45" s="547">
        <v>1643</v>
      </c>
      <c r="G45" s="547">
        <v>1475</v>
      </c>
      <c r="H45" s="547">
        <v>1830</v>
      </c>
      <c r="I45" s="547">
        <v>1639</v>
      </c>
      <c r="J45" s="547">
        <v>1774</v>
      </c>
      <c r="K45" s="548">
        <v>-131</v>
      </c>
      <c r="L45" s="379">
        <v>-7.3844419391206317</v>
      </c>
    </row>
    <row r="46" spans="1:12" s="110" customFormat="1" ht="15" customHeight="1" x14ac:dyDescent="0.2">
      <c r="A46" s="380"/>
      <c r="B46" s="383"/>
      <c r="C46" s="365" t="s">
        <v>110</v>
      </c>
      <c r="D46" s="384"/>
      <c r="E46" s="382"/>
      <c r="F46" s="547">
        <v>789</v>
      </c>
      <c r="G46" s="547">
        <v>541</v>
      </c>
      <c r="H46" s="547">
        <v>689</v>
      </c>
      <c r="I46" s="547">
        <v>637</v>
      </c>
      <c r="J46" s="547">
        <v>799</v>
      </c>
      <c r="K46" s="548">
        <v>-10</v>
      </c>
      <c r="L46" s="379">
        <v>-1.2515644555694618</v>
      </c>
    </row>
    <row r="47" spans="1:12" s="110" customFormat="1" ht="15" customHeight="1" x14ac:dyDescent="0.2">
      <c r="A47" s="380"/>
      <c r="B47" s="384"/>
      <c r="C47" s="381" t="s">
        <v>352</v>
      </c>
      <c r="D47" s="384"/>
      <c r="E47" s="382"/>
      <c r="F47" s="547">
        <v>254</v>
      </c>
      <c r="G47" s="547">
        <v>185</v>
      </c>
      <c r="H47" s="547">
        <v>241</v>
      </c>
      <c r="I47" s="547">
        <v>217</v>
      </c>
      <c r="J47" s="549">
        <v>214</v>
      </c>
      <c r="K47" s="548">
        <v>40</v>
      </c>
      <c r="L47" s="379">
        <v>18.691588785046729</v>
      </c>
    </row>
    <row r="48" spans="1:12" s="110" customFormat="1" ht="15" customHeight="1" x14ac:dyDescent="0.2">
      <c r="A48" s="380"/>
      <c r="B48" s="384"/>
      <c r="C48" s="365" t="s">
        <v>111</v>
      </c>
      <c r="D48" s="385"/>
      <c r="E48" s="386"/>
      <c r="F48" s="547">
        <v>130</v>
      </c>
      <c r="G48" s="547">
        <v>100</v>
      </c>
      <c r="H48" s="547">
        <v>124</v>
      </c>
      <c r="I48" s="547">
        <v>104</v>
      </c>
      <c r="J48" s="547">
        <v>111</v>
      </c>
      <c r="K48" s="548">
        <v>19</v>
      </c>
      <c r="L48" s="379">
        <v>17.117117117117118</v>
      </c>
    </row>
    <row r="49" spans="1:12" s="110" customFormat="1" ht="15" customHeight="1" x14ac:dyDescent="0.2">
      <c r="A49" s="380"/>
      <c r="B49" s="384"/>
      <c r="C49" s="381" t="s">
        <v>352</v>
      </c>
      <c r="D49" s="384"/>
      <c r="E49" s="382"/>
      <c r="F49" s="547">
        <v>59</v>
      </c>
      <c r="G49" s="547">
        <v>54</v>
      </c>
      <c r="H49" s="547">
        <v>73</v>
      </c>
      <c r="I49" s="547">
        <v>60</v>
      </c>
      <c r="J49" s="547">
        <v>44</v>
      </c>
      <c r="K49" s="548">
        <v>15</v>
      </c>
      <c r="L49" s="379">
        <v>34.090909090909093</v>
      </c>
    </row>
    <row r="50" spans="1:12" s="110" customFormat="1" ht="15" customHeight="1" x14ac:dyDescent="0.2">
      <c r="A50" s="380"/>
      <c r="B50" s="383" t="s">
        <v>113</v>
      </c>
      <c r="C50" s="381" t="s">
        <v>181</v>
      </c>
      <c r="D50" s="384"/>
      <c r="E50" s="382"/>
      <c r="F50" s="547">
        <v>5331</v>
      </c>
      <c r="G50" s="547">
        <v>4018</v>
      </c>
      <c r="H50" s="547">
        <v>6362</v>
      </c>
      <c r="I50" s="547">
        <v>4714</v>
      </c>
      <c r="J50" s="549">
        <v>6196</v>
      </c>
      <c r="K50" s="548">
        <v>-865</v>
      </c>
      <c r="L50" s="379">
        <v>-13.960619754680438</v>
      </c>
    </row>
    <row r="51" spans="1:12" s="110" customFormat="1" ht="15" customHeight="1" x14ac:dyDescent="0.2">
      <c r="A51" s="380"/>
      <c r="B51" s="384"/>
      <c r="C51" s="381" t="s">
        <v>352</v>
      </c>
      <c r="D51" s="384"/>
      <c r="E51" s="382"/>
      <c r="F51" s="547">
        <v>1800</v>
      </c>
      <c r="G51" s="547">
        <v>1536</v>
      </c>
      <c r="H51" s="547">
        <v>2582</v>
      </c>
      <c r="I51" s="547">
        <v>1799</v>
      </c>
      <c r="J51" s="547">
        <v>2038</v>
      </c>
      <c r="K51" s="548">
        <v>-238</v>
      </c>
      <c r="L51" s="379">
        <v>-11.678115799803729</v>
      </c>
    </row>
    <row r="52" spans="1:12" s="110" customFormat="1" ht="15" customHeight="1" x14ac:dyDescent="0.2">
      <c r="A52" s="380"/>
      <c r="B52" s="383"/>
      <c r="C52" s="381" t="s">
        <v>182</v>
      </c>
      <c r="D52" s="384"/>
      <c r="E52" s="382"/>
      <c r="F52" s="547">
        <v>2679</v>
      </c>
      <c r="G52" s="547">
        <v>2432</v>
      </c>
      <c r="H52" s="547">
        <v>2780</v>
      </c>
      <c r="I52" s="547">
        <v>2324</v>
      </c>
      <c r="J52" s="547">
        <v>2613</v>
      </c>
      <c r="K52" s="548">
        <v>66</v>
      </c>
      <c r="L52" s="379">
        <v>2.5258323765786455</v>
      </c>
    </row>
    <row r="53" spans="1:12" s="269" customFormat="1" ht="11.25" customHeight="1" x14ac:dyDescent="0.2">
      <c r="A53" s="380"/>
      <c r="B53" s="384"/>
      <c r="C53" s="381" t="s">
        <v>352</v>
      </c>
      <c r="D53" s="384"/>
      <c r="E53" s="382"/>
      <c r="F53" s="547">
        <v>1045</v>
      </c>
      <c r="G53" s="547">
        <v>996</v>
      </c>
      <c r="H53" s="547">
        <v>1256</v>
      </c>
      <c r="I53" s="547">
        <v>992</v>
      </c>
      <c r="J53" s="549">
        <v>1066</v>
      </c>
      <c r="K53" s="548">
        <v>-21</v>
      </c>
      <c r="L53" s="379">
        <v>-1.9699812382739212</v>
      </c>
    </row>
    <row r="54" spans="1:12" s="151" customFormat="1" ht="12.75" customHeight="1" x14ac:dyDescent="0.2">
      <c r="A54" s="380"/>
      <c r="B54" s="383" t="s">
        <v>113</v>
      </c>
      <c r="C54" s="383" t="s">
        <v>116</v>
      </c>
      <c r="D54" s="384"/>
      <c r="E54" s="382"/>
      <c r="F54" s="547">
        <v>5577</v>
      </c>
      <c r="G54" s="547">
        <v>4397</v>
      </c>
      <c r="H54" s="547">
        <v>6498</v>
      </c>
      <c r="I54" s="547">
        <v>4683</v>
      </c>
      <c r="J54" s="547">
        <v>6168</v>
      </c>
      <c r="K54" s="548">
        <v>-591</v>
      </c>
      <c r="L54" s="379">
        <v>-9.581712062256809</v>
      </c>
    </row>
    <row r="55" spans="1:12" ht="11.25" x14ac:dyDescent="0.2">
      <c r="A55" s="380"/>
      <c r="B55" s="384"/>
      <c r="C55" s="381" t="s">
        <v>352</v>
      </c>
      <c r="D55" s="384"/>
      <c r="E55" s="382"/>
      <c r="F55" s="547">
        <v>1794</v>
      </c>
      <c r="G55" s="547">
        <v>1555</v>
      </c>
      <c r="H55" s="547">
        <v>2598</v>
      </c>
      <c r="I55" s="547">
        <v>1748</v>
      </c>
      <c r="J55" s="547">
        <v>1988</v>
      </c>
      <c r="K55" s="548">
        <v>-194</v>
      </c>
      <c r="L55" s="379">
        <v>-9.7585513078470818</v>
      </c>
    </row>
    <row r="56" spans="1:12" ht="14.25" customHeight="1" x14ac:dyDescent="0.2">
      <c r="A56" s="380"/>
      <c r="B56" s="384"/>
      <c r="C56" s="383" t="s">
        <v>117</v>
      </c>
      <c r="D56" s="384"/>
      <c r="E56" s="382"/>
      <c r="F56" s="547">
        <v>2425</v>
      </c>
      <c r="G56" s="547">
        <v>2045</v>
      </c>
      <c r="H56" s="547">
        <v>2642</v>
      </c>
      <c r="I56" s="547">
        <v>2342</v>
      </c>
      <c r="J56" s="547">
        <v>2635</v>
      </c>
      <c r="K56" s="548">
        <v>-210</v>
      </c>
      <c r="L56" s="379">
        <v>-7.9696394686907022</v>
      </c>
    </row>
    <row r="57" spans="1:12" ht="18.75" customHeight="1" x14ac:dyDescent="0.2">
      <c r="A57" s="387"/>
      <c r="B57" s="388"/>
      <c r="C57" s="389" t="s">
        <v>352</v>
      </c>
      <c r="D57" s="388"/>
      <c r="E57" s="390"/>
      <c r="F57" s="550">
        <v>1050</v>
      </c>
      <c r="G57" s="551">
        <v>972</v>
      </c>
      <c r="H57" s="551">
        <v>1239</v>
      </c>
      <c r="I57" s="551">
        <v>1041</v>
      </c>
      <c r="J57" s="551">
        <v>1114</v>
      </c>
      <c r="K57" s="552">
        <f t="shared" ref="K57" si="0">IF(OR(F57=".",J57=".")=TRUE,".",IF(OR(F57="*",J57="*")=TRUE,"*",IF(AND(F57="-",J57="-")=TRUE,"-",IF(AND(ISNUMBER(J57),ISNUMBER(F57))=TRUE,IF(F57-J57=0,0,F57-J57),IF(ISNUMBER(F57)=TRUE,F57,-J57)))))</f>
        <v>-64</v>
      </c>
      <c r="L57" s="391">
        <f t="shared" ref="L57" si="1">IF(K57 =".",".",IF(K57 ="*","*",IF(K57="-","-",IF(K57=0,0,IF(OR(J57="-",J57=".",F57="-",F57=".")=TRUE,"X",IF(J57=0,"0,0",IF(ABS(K57*100/J57)&gt;250,".X",(K57*100/J57))))))))</f>
        <v>-5.7450628366247756</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8273</v>
      </c>
      <c r="E11" s="114">
        <v>6946</v>
      </c>
      <c r="F11" s="114">
        <v>11925</v>
      </c>
      <c r="G11" s="114">
        <v>7326</v>
      </c>
      <c r="H11" s="140">
        <v>9117</v>
      </c>
      <c r="I11" s="115">
        <v>-844</v>
      </c>
      <c r="J11" s="116">
        <v>-9.2574311725348242</v>
      </c>
    </row>
    <row r="12" spans="1:15" s="110" customFormat="1" ht="24.95" customHeight="1" x14ac:dyDescent="0.2">
      <c r="A12" s="193" t="s">
        <v>132</v>
      </c>
      <c r="B12" s="194" t="s">
        <v>133</v>
      </c>
      <c r="C12" s="113">
        <v>0.87030097908860149</v>
      </c>
      <c r="D12" s="115">
        <v>72</v>
      </c>
      <c r="E12" s="114">
        <v>45</v>
      </c>
      <c r="F12" s="114">
        <v>120</v>
      </c>
      <c r="G12" s="114">
        <v>57</v>
      </c>
      <c r="H12" s="140">
        <v>79</v>
      </c>
      <c r="I12" s="115">
        <v>-7</v>
      </c>
      <c r="J12" s="116">
        <v>-8.8607594936708853</v>
      </c>
    </row>
    <row r="13" spans="1:15" s="110" customFormat="1" ht="24.95" customHeight="1" x14ac:dyDescent="0.2">
      <c r="A13" s="193" t="s">
        <v>134</v>
      </c>
      <c r="B13" s="199" t="s">
        <v>214</v>
      </c>
      <c r="C13" s="113">
        <v>1.3054514686329022</v>
      </c>
      <c r="D13" s="115">
        <v>108</v>
      </c>
      <c r="E13" s="114">
        <v>58</v>
      </c>
      <c r="F13" s="114">
        <v>102</v>
      </c>
      <c r="G13" s="114">
        <v>56</v>
      </c>
      <c r="H13" s="140">
        <v>81</v>
      </c>
      <c r="I13" s="115">
        <v>27</v>
      </c>
      <c r="J13" s="116">
        <v>33.333333333333336</v>
      </c>
    </row>
    <row r="14" spans="1:15" s="287" customFormat="1" ht="24.95" customHeight="1" x14ac:dyDescent="0.2">
      <c r="A14" s="193" t="s">
        <v>215</v>
      </c>
      <c r="B14" s="199" t="s">
        <v>137</v>
      </c>
      <c r="C14" s="113">
        <v>19.436721866312098</v>
      </c>
      <c r="D14" s="115">
        <v>1608</v>
      </c>
      <c r="E14" s="114">
        <v>1051</v>
      </c>
      <c r="F14" s="114">
        <v>2306</v>
      </c>
      <c r="G14" s="114">
        <v>1503</v>
      </c>
      <c r="H14" s="140">
        <v>2393</v>
      </c>
      <c r="I14" s="115">
        <v>-785</v>
      </c>
      <c r="J14" s="116">
        <v>-32.804011700793986</v>
      </c>
      <c r="K14" s="110"/>
      <c r="L14" s="110"/>
      <c r="M14" s="110"/>
      <c r="N14" s="110"/>
      <c r="O14" s="110"/>
    </row>
    <row r="15" spans="1:15" s="110" customFormat="1" ht="24.95" customHeight="1" x14ac:dyDescent="0.2">
      <c r="A15" s="193" t="s">
        <v>216</v>
      </c>
      <c r="B15" s="199" t="s">
        <v>217</v>
      </c>
      <c r="C15" s="113">
        <v>3.1427535355977274</v>
      </c>
      <c r="D15" s="115">
        <v>260</v>
      </c>
      <c r="E15" s="114">
        <v>244</v>
      </c>
      <c r="F15" s="114">
        <v>416</v>
      </c>
      <c r="G15" s="114">
        <v>265</v>
      </c>
      <c r="H15" s="140">
        <v>338</v>
      </c>
      <c r="I15" s="115">
        <v>-78</v>
      </c>
      <c r="J15" s="116">
        <v>-23.076923076923077</v>
      </c>
    </row>
    <row r="16" spans="1:15" s="287" customFormat="1" ht="24.95" customHeight="1" x14ac:dyDescent="0.2">
      <c r="A16" s="193" t="s">
        <v>218</v>
      </c>
      <c r="B16" s="199" t="s">
        <v>141</v>
      </c>
      <c r="C16" s="113">
        <v>12.909464523147589</v>
      </c>
      <c r="D16" s="115">
        <v>1068</v>
      </c>
      <c r="E16" s="114">
        <v>626</v>
      </c>
      <c r="F16" s="114">
        <v>1510</v>
      </c>
      <c r="G16" s="114">
        <v>990</v>
      </c>
      <c r="H16" s="140">
        <v>1785</v>
      </c>
      <c r="I16" s="115">
        <v>-717</v>
      </c>
      <c r="J16" s="116">
        <v>-40.168067226890756</v>
      </c>
      <c r="K16" s="110"/>
      <c r="L16" s="110"/>
      <c r="M16" s="110"/>
      <c r="N16" s="110"/>
      <c r="O16" s="110"/>
    </row>
    <row r="17" spans="1:15" s="110" customFormat="1" ht="24.95" customHeight="1" x14ac:dyDescent="0.2">
      <c r="A17" s="193" t="s">
        <v>142</v>
      </c>
      <c r="B17" s="199" t="s">
        <v>220</v>
      </c>
      <c r="C17" s="113">
        <v>3.3845038075667837</v>
      </c>
      <c r="D17" s="115">
        <v>280</v>
      </c>
      <c r="E17" s="114">
        <v>181</v>
      </c>
      <c r="F17" s="114">
        <v>380</v>
      </c>
      <c r="G17" s="114">
        <v>248</v>
      </c>
      <c r="H17" s="140">
        <v>270</v>
      </c>
      <c r="I17" s="115">
        <v>10</v>
      </c>
      <c r="J17" s="116">
        <v>3.7037037037037037</v>
      </c>
    </row>
    <row r="18" spans="1:15" s="287" customFormat="1" ht="24.95" customHeight="1" x14ac:dyDescent="0.2">
      <c r="A18" s="201" t="s">
        <v>144</v>
      </c>
      <c r="B18" s="202" t="s">
        <v>145</v>
      </c>
      <c r="C18" s="113">
        <v>6.8777952375196421</v>
      </c>
      <c r="D18" s="115">
        <v>569</v>
      </c>
      <c r="E18" s="114">
        <v>325</v>
      </c>
      <c r="F18" s="114">
        <v>916</v>
      </c>
      <c r="G18" s="114">
        <v>503</v>
      </c>
      <c r="H18" s="140">
        <v>620</v>
      </c>
      <c r="I18" s="115">
        <v>-51</v>
      </c>
      <c r="J18" s="116">
        <v>-8.2258064516129039</v>
      </c>
      <c r="K18" s="110"/>
      <c r="L18" s="110"/>
      <c r="M18" s="110"/>
      <c r="N18" s="110"/>
      <c r="O18" s="110"/>
    </row>
    <row r="19" spans="1:15" s="110" customFormat="1" ht="24.95" customHeight="1" x14ac:dyDescent="0.2">
      <c r="A19" s="193" t="s">
        <v>146</v>
      </c>
      <c r="B19" s="199" t="s">
        <v>147</v>
      </c>
      <c r="C19" s="113">
        <v>16.209355735525204</v>
      </c>
      <c r="D19" s="115">
        <v>1341</v>
      </c>
      <c r="E19" s="114">
        <v>1444</v>
      </c>
      <c r="F19" s="114">
        <v>1807</v>
      </c>
      <c r="G19" s="114">
        <v>1064</v>
      </c>
      <c r="H19" s="140">
        <v>1294</v>
      </c>
      <c r="I19" s="115">
        <v>47</v>
      </c>
      <c r="J19" s="116">
        <v>3.6321483771251932</v>
      </c>
    </row>
    <row r="20" spans="1:15" s="287" customFormat="1" ht="24.95" customHeight="1" x14ac:dyDescent="0.2">
      <c r="A20" s="193" t="s">
        <v>148</v>
      </c>
      <c r="B20" s="199" t="s">
        <v>149</v>
      </c>
      <c r="C20" s="113">
        <v>4.4602925178290826</v>
      </c>
      <c r="D20" s="115">
        <v>369</v>
      </c>
      <c r="E20" s="114">
        <v>373</v>
      </c>
      <c r="F20" s="114">
        <v>653</v>
      </c>
      <c r="G20" s="114">
        <v>413</v>
      </c>
      <c r="H20" s="140">
        <v>476</v>
      </c>
      <c r="I20" s="115">
        <v>-107</v>
      </c>
      <c r="J20" s="116">
        <v>-22.478991596638654</v>
      </c>
      <c r="K20" s="110"/>
      <c r="L20" s="110"/>
      <c r="M20" s="110"/>
      <c r="N20" s="110"/>
      <c r="O20" s="110"/>
    </row>
    <row r="21" spans="1:15" s="110" customFormat="1" ht="24.95" customHeight="1" x14ac:dyDescent="0.2">
      <c r="A21" s="201" t="s">
        <v>150</v>
      </c>
      <c r="B21" s="202" t="s">
        <v>151</v>
      </c>
      <c r="C21" s="113">
        <v>5.5119062008944759</v>
      </c>
      <c r="D21" s="115">
        <v>456</v>
      </c>
      <c r="E21" s="114">
        <v>468</v>
      </c>
      <c r="F21" s="114">
        <v>488</v>
      </c>
      <c r="G21" s="114">
        <v>445</v>
      </c>
      <c r="H21" s="140">
        <v>488</v>
      </c>
      <c r="I21" s="115">
        <v>-32</v>
      </c>
      <c r="J21" s="116">
        <v>-6.557377049180328</v>
      </c>
    </row>
    <row r="22" spans="1:15" s="110" customFormat="1" ht="24.95" customHeight="1" x14ac:dyDescent="0.2">
      <c r="A22" s="201" t="s">
        <v>152</v>
      </c>
      <c r="B22" s="199" t="s">
        <v>153</v>
      </c>
      <c r="C22" s="113">
        <v>2.3449776380998428</v>
      </c>
      <c r="D22" s="115">
        <v>194</v>
      </c>
      <c r="E22" s="114">
        <v>150</v>
      </c>
      <c r="F22" s="114">
        <v>326</v>
      </c>
      <c r="G22" s="114">
        <v>144</v>
      </c>
      <c r="H22" s="140">
        <v>148</v>
      </c>
      <c r="I22" s="115">
        <v>46</v>
      </c>
      <c r="J22" s="116">
        <v>31.081081081081081</v>
      </c>
    </row>
    <row r="23" spans="1:15" s="110" customFormat="1" ht="24.95" customHeight="1" x14ac:dyDescent="0.2">
      <c r="A23" s="193" t="s">
        <v>154</v>
      </c>
      <c r="B23" s="199" t="s">
        <v>155</v>
      </c>
      <c r="C23" s="113">
        <v>1.2691889278375439</v>
      </c>
      <c r="D23" s="115">
        <v>105</v>
      </c>
      <c r="E23" s="114">
        <v>49</v>
      </c>
      <c r="F23" s="114">
        <v>188</v>
      </c>
      <c r="G23" s="114">
        <v>85</v>
      </c>
      <c r="H23" s="140">
        <v>122</v>
      </c>
      <c r="I23" s="115">
        <v>-17</v>
      </c>
      <c r="J23" s="116">
        <v>-13.934426229508198</v>
      </c>
    </row>
    <row r="24" spans="1:15" s="110" customFormat="1" ht="24.95" customHeight="1" x14ac:dyDescent="0.2">
      <c r="A24" s="193" t="s">
        <v>156</v>
      </c>
      <c r="B24" s="199" t="s">
        <v>221</v>
      </c>
      <c r="C24" s="113">
        <v>7.5184334582376406</v>
      </c>
      <c r="D24" s="115">
        <v>622</v>
      </c>
      <c r="E24" s="114">
        <v>555</v>
      </c>
      <c r="F24" s="114">
        <v>758</v>
      </c>
      <c r="G24" s="114">
        <v>529</v>
      </c>
      <c r="H24" s="140">
        <v>674</v>
      </c>
      <c r="I24" s="115">
        <v>-52</v>
      </c>
      <c r="J24" s="116">
        <v>-7.71513353115727</v>
      </c>
    </row>
    <row r="25" spans="1:15" s="110" customFormat="1" ht="24.95" customHeight="1" x14ac:dyDescent="0.2">
      <c r="A25" s="193" t="s">
        <v>222</v>
      </c>
      <c r="B25" s="204" t="s">
        <v>159</v>
      </c>
      <c r="C25" s="113">
        <v>4.8350054393811197</v>
      </c>
      <c r="D25" s="115">
        <v>400</v>
      </c>
      <c r="E25" s="114">
        <v>330</v>
      </c>
      <c r="F25" s="114">
        <v>546</v>
      </c>
      <c r="G25" s="114">
        <v>403</v>
      </c>
      <c r="H25" s="140">
        <v>369</v>
      </c>
      <c r="I25" s="115">
        <v>31</v>
      </c>
      <c r="J25" s="116">
        <v>8.4010840108401084</v>
      </c>
    </row>
    <row r="26" spans="1:15" s="110" customFormat="1" ht="24.95" customHeight="1" x14ac:dyDescent="0.2">
      <c r="A26" s="201">
        <v>782.78300000000002</v>
      </c>
      <c r="B26" s="203" t="s">
        <v>160</v>
      </c>
      <c r="C26" s="113">
        <v>7.4700834038438293</v>
      </c>
      <c r="D26" s="115">
        <v>618</v>
      </c>
      <c r="E26" s="114">
        <v>426</v>
      </c>
      <c r="F26" s="114">
        <v>786</v>
      </c>
      <c r="G26" s="114">
        <v>653</v>
      </c>
      <c r="H26" s="140">
        <v>694</v>
      </c>
      <c r="I26" s="115">
        <v>-76</v>
      </c>
      <c r="J26" s="116">
        <v>-10.951008645533141</v>
      </c>
    </row>
    <row r="27" spans="1:15" s="110" customFormat="1" ht="24.95" customHeight="1" x14ac:dyDescent="0.2">
      <c r="A27" s="193" t="s">
        <v>161</v>
      </c>
      <c r="B27" s="199" t="s">
        <v>162</v>
      </c>
      <c r="C27" s="113">
        <v>2.2241025021153149</v>
      </c>
      <c r="D27" s="115">
        <v>184</v>
      </c>
      <c r="E27" s="114">
        <v>179</v>
      </c>
      <c r="F27" s="114">
        <v>320</v>
      </c>
      <c r="G27" s="114">
        <v>148</v>
      </c>
      <c r="H27" s="140">
        <v>168</v>
      </c>
      <c r="I27" s="115">
        <v>16</v>
      </c>
      <c r="J27" s="116">
        <v>9.5238095238095237</v>
      </c>
    </row>
    <row r="28" spans="1:15" s="110" customFormat="1" ht="24.95" customHeight="1" x14ac:dyDescent="0.2">
      <c r="A28" s="193" t="s">
        <v>163</v>
      </c>
      <c r="B28" s="199" t="s">
        <v>164</v>
      </c>
      <c r="C28" s="113">
        <v>3.1064909948023693</v>
      </c>
      <c r="D28" s="115">
        <v>257</v>
      </c>
      <c r="E28" s="114">
        <v>185</v>
      </c>
      <c r="F28" s="114">
        <v>594</v>
      </c>
      <c r="G28" s="114">
        <v>144</v>
      </c>
      <c r="H28" s="140">
        <v>214</v>
      </c>
      <c r="I28" s="115">
        <v>43</v>
      </c>
      <c r="J28" s="116">
        <v>20.093457943925234</v>
      </c>
    </row>
    <row r="29" spans="1:15" s="110" customFormat="1" ht="24.95" customHeight="1" x14ac:dyDescent="0.2">
      <c r="A29" s="193">
        <v>86</v>
      </c>
      <c r="B29" s="199" t="s">
        <v>165</v>
      </c>
      <c r="C29" s="113">
        <v>5.7053064184697204</v>
      </c>
      <c r="D29" s="115">
        <v>472</v>
      </c>
      <c r="E29" s="114">
        <v>462</v>
      </c>
      <c r="F29" s="114">
        <v>617</v>
      </c>
      <c r="G29" s="114">
        <v>301</v>
      </c>
      <c r="H29" s="140">
        <v>428</v>
      </c>
      <c r="I29" s="115">
        <v>44</v>
      </c>
      <c r="J29" s="116">
        <v>10.280373831775702</v>
      </c>
    </row>
    <row r="30" spans="1:15" s="110" customFormat="1" ht="24.95" customHeight="1" x14ac:dyDescent="0.2">
      <c r="A30" s="193">
        <v>87.88</v>
      </c>
      <c r="B30" s="204" t="s">
        <v>166</v>
      </c>
      <c r="C30" s="113">
        <v>6.5151698295660578</v>
      </c>
      <c r="D30" s="115">
        <v>539</v>
      </c>
      <c r="E30" s="114">
        <v>615</v>
      </c>
      <c r="F30" s="114">
        <v>907</v>
      </c>
      <c r="G30" s="114">
        <v>569</v>
      </c>
      <c r="H30" s="140">
        <v>515</v>
      </c>
      <c r="I30" s="115">
        <v>24</v>
      </c>
      <c r="J30" s="116">
        <v>4.6601941747572813</v>
      </c>
    </row>
    <row r="31" spans="1:15" s="110" customFormat="1" ht="24.95" customHeight="1" x14ac:dyDescent="0.2">
      <c r="A31" s="193" t="s">
        <v>167</v>
      </c>
      <c r="B31" s="199" t="s">
        <v>168</v>
      </c>
      <c r="C31" s="113">
        <v>4.3394173818445543</v>
      </c>
      <c r="D31" s="115">
        <v>359</v>
      </c>
      <c r="E31" s="114">
        <v>231</v>
      </c>
      <c r="F31" s="114">
        <v>491</v>
      </c>
      <c r="G31" s="114">
        <v>309</v>
      </c>
      <c r="H31" s="140">
        <v>354</v>
      </c>
      <c r="I31" s="115">
        <v>5</v>
      </c>
      <c r="J31" s="116">
        <v>1.4124293785310735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0.87030097908860149</v>
      </c>
      <c r="D34" s="115">
        <v>72</v>
      </c>
      <c r="E34" s="114">
        <v>45</v>
      </c>
      <c r="F34" s="114">
        <v>120</v>
      </c>
      <c r="G34" s="114">
        <v>57</v>
      </c>
      <c r="H34" s="140">
        <v>79</v>
      </c>
      <c r="I34" s="115">
        <v>-7</v>
      </c>
      <c r="J34" s="116">
        <v>-8.8607594936708853</v>
      </c>
    </row>
    <row r="35" spans="1:10" s="110" customFormat="1" ht="24.95" customHeight="1" x14ac:dyDescent="0.2">
      <c r="A35" s="292" t="s">
        <v>171</v>
      </c>
      <c r="B35" s="293" t="s">
        <v>172</v>
      </c>
      <c r="C35" s="113">
        <v>27.619968572464643</v>
      </c>
      <c r="D35" s="115">
        <v>2285</v>
      </c>
      <c r="E35" s="114">
        <v>1434</v>
      </c>
      <c r="F35" s="114">
        <v>3324</v>
      </c>
      <c r="G35" s="114">
        <v>2062</v>
      </c>
      <c r="H35" s="140">
        <v>3094</v>
      </c>
      <c r="I35" s="115">
        <v>-809</v>
      </c>
      <c r="J35" s="116">
        <v>-26.14738202973497</v>
      </c>
    </row>
    <row r="36" spans="1:10" s="110" customFormat="1" ht="24.95" customHeight="1" x14ac:dyDescent="0.2">
      <c r="A36" s="294" t="s">
        <v>173</v>
      </c>
      <c r="B36" s="295" t="s">
        <v>174</v>
      </c>
      <c r="C36" s="125">
        <v>71.50973044844676</v>
      </c>
      <c r="D36" s="143">
        <v>5916</v>
      </c>
      <c r="E36" s="144">
        <v>5467</v>
      </c>
      <c r="F36" s="144">
        <v>8481</v>
      </c>
      <c r="G36" s="144">
        <v>5207</v>
      </c>
      <c r="H36" s="145">
        <v>5944</v>
      </c>
      <c r="I36" s="143">
        <v>-28</v>
      </c>
      <c r="J36" s="146">
        <v>-0.47106325706594887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8273</v>
      </c>
      <c r="F11" s="264">
        <v>6946</v>
      </c>
      <c r="G11" s="264">
        <v>11925</v>
      </c>
      <c r="H11" s="264">
        <v>7326</v>
      </c>
      <c r="I11" s="265">
        <v>9117</v>
      </c>
      <c r="J11" s="263">
        <v>-844</v>
      </c>
      <c r="K11" s="266">
        <v>-9.2574311725348242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28.24851927958419</v>
      </c>
      <c r="E13" s="115">
        <v>2337</v>
      </c>
      <c r="F13" s="114">
        <v>2114</v>
      </c>
      <c r="G13" s="114">
        <v>3161</v>
      </c>
      <c r="H13" s="114">
        <v>2317</v>
      </c>
      <c r="I13" s="140">
        <v>2518</v>
      </c>
      <c r="J13" s="115">
        <v>-181</v>
      </c>
      <c r="K13" s="116">
        <v>-7.1882446386020655</v>
      </c>
    </row>
    <row r="14" spans="1:15" ht="15.95" customHeight="1" x14ac:dyDescent="0.2">
      <c r="A14" s="306" t="s">
        <v>230</v>
      </c>
      <c r="B14" s="307"/>
      <c r="C14" s="308"/>
      <c r="D14" s="113">
        <v>52.641121721261939</v>
      </c>
      <c r="E14" s="115">
        <v>4355</v>
      </c>
      <c r="F14" s="114">
        <v>3600</v>
      </c>
      <c r="G14" s="114">
        <v>6996</v>
      </c>
      <c r="H14" s="114">
        <v>3707</v>
      </c>
      <c r="I14" s="140">
        <v>4955</v>
      </c>
      <c r="J14" s="115">
        <v>-600</v>
      </c>
      <c r="K14" s="116">
        <v>-12.108980827447024</v>
      </c>
    </row>
    <row r="15" spans="1:15" ht="15.95" customHeight="1" x14ac:dyDescent="0.2">
      <c r="A15" s="306" t="s">
        <v>231</v>
      </c>
      <c r="B15" s="307"/>
      <c r="C15" s="308"/>
      <c r="D15" s="113">
        <v>9.6820983923606914</v>
      </c>
      <c r="E15" s="115">
        <v>801</v>
      </c>
      <c r="F15" s="114">
        <v>631</v>
      </c>
      <c r="G15" s="114">
        <v>877</v>
      </c>
      <c r="H15" s="114">
        <v>698</v>
      </c>
      <c r="I15" s="140">
        <v>852</v>
      </c>
      <c r="J15" s="115">
        <v>-51</v>
      </c>
      <c r="K15" s="116">
        <v>-5.9859154929577461</v>
      </c>
    </row>
    <row r="16" spans="1:15" ht="15.95" customHeight="1" x14ac:dyDescent="0.2">
      <c r="A16" s="306" t="s">
        <v>232</v>
      </c>
      <c r="B16" s="307"/>
      <c r="C16" s="308"/>
      <c r="D16" s="113">
        <v>9.3919980659978251</v>
      </c>
      <c r="E16" s="115">
        <v>777</v>
      </c>
      <c r="F16" s="114">
        <v>594</v>
      </c>
      <c r="G16" s="114">
        <v>878</v>
      </c>
      <c r="H16" s="114">
        <v>602</v>
      </c>
      <c r="I16" s="140">
        <v>786</v>
      </c>
      <c r="J16" s="115">
        <v>-9</v>
      </c>
      <c r="K16" s="116">
        <v>-1.1450381679389312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0.72525081590716789</v>
      </c>
      <c r="E18" s="115">
        <v>60</v>
      </c>
      <c r="F18" s="114">
        <v>44</v>
      </c>
      <c r="G18" s="114">
        <v>121</v>
      </c>
      <c r="H18" s="114">
        <v>60</v>
      </c>
      <c r="I18" s="140">
        <v>65</v>
      </c>
      <c r="J18" s="115">
        <v>-5</v>
      </c>
      <c r="K18" s="116">
        <v>-7.6923076923076925</v>
      </c>
    </row>
    <row r="19" spans="1:11" ht="14.1" customHeight="1" x14ac:dyDescent="0.2">
      <c r="A19" s="306" t="s">
        <v>235</v>
      </c>
      <c r="B19" s="307" t="s">
        <v>236</v>
      </c>
      <c r="C19" s="308"/>
      <c r="D19" s="113">
        <v>0.31427535355977276</v>
      </c>
      <c r="E19" s="115">
        <v>26</v>
      </c>
      <c r="F19" s="114">
        <v>15</v>
      </c>
      <c r="G19" s="114">
        <v>51</v>
      </c>
      <c r="H19" s="114">
        <v>27</v>
      </c>
      <c r="I19" s="140">
        <v>24</v>
      </c>
      <c r="J19" s="115">
        <v>2</v>
      </c>
      <c r="K19" s="116">
        <v>8.3333333333333339</v>
      </c>
    </row>
    <row r="20" spans="1:11" ht="14.1" customHeight="1" x14ac:dyDescent="0.2">
      <c r="A20" s="306">
        <v>12</v>
      </c>
      <c r="B20" s="307" t="s">
        <v>237</v>
      </c>
      <c r="C20" s="308"/>
      <c r="D20" s="113">
        <v>1.1483137918530157</v>
      </c>
      <c r="E20" s="115">
        <v>95</v>
      </c>
      <c r="F20" s="114">
        <v>36</v>
      </c>
      <c r="G20" s="114">
        <v>105</v>
      </c>
      <c r="H20" s="114">
        <v>92</v>
      </c>
      <c r="I20" s="140">
        <v>115</v>
      </c>
      <c r="J20" s="115">
        <v>-20</v>
      </c>
      <c r="K20" s="116">
        <v>-17.391304347826086</v>
      </c>
    </row>
    <row r="21" spans="1:11" ht="14.1" customHeight="1" x14ac:dyDescent="0.2">
      <c r="A21" s="306">
        <v>21</v>
      </c>
      <c r="B21" s="307" t="s">
        <v>238</v>
      </c>
      <c r="C21" s="308"/>
      <c r="D21" s="113">
        <v>9.6700108787622391E-2</v>
      </c>
      <c r="E21" s="115">
        <v>8</v>
      </c>
      <c r="F21" s="114">
        <v>8</v>
      </c>
      <c r="G21" s="114" t="s">
        <v>513</v>
      </c>
      <c r="H21" s="114">
        <v>13</v>
      </c>
      <c r="I21" s="140">
        <v>6</v>
      </c>
      <c r="J21" s="115">
        <v>2</v>
      </c>
      <c r="K21" s="116">
        <v>33.333333333333336</v>
      </c>
    </row>
    <row r="22" spans="1:11" ht="14.1" customHeight="1" x14ac:dyDescent="0.2">
      <c r="A22" s="306">
        <v>22</v>
      </c>
      <c r="B22" s="307" t="s">
        <v>239</v>
      </c>
      <c r="C22" s="308"/>
      <c r="D22" s="113">
        <v>2.9251782908255772</v>
      </c>
      <c r="E22" s="115">
        <v>242</v>
      </c>
      <c r="F22" s="114">
        <v>162</v>
      </c>
      <c r="G22" s="114">
        <v>291</v>
      </c>
      <c r="H22" s="114">
        <v>240</v>
      </c>
      <c r="I22" s="140">
        <v>201</v>
      </c>
      <c r="J22" s="115">
        <v>41</v>
      </c>
      <c r="K22" s="116">
        <v>20.398009950248756</v>
      </c>
    </row>
    <row r="23" spans="1:11" ht="14.1" customHeight="1" x14ac:dyDescent="0.2">
      <c r="A23" s="306">
        <v>23</v>
      </c>
      <c r="B23" s="307" t="s">
        <v>240</v>
      </c>
      <c r="C23" s="308"/>
      <c r="D23" s="113">
        <v>1.0637011966638463</v>
      </c>
      <c r="E23" s="115">
        <v>88</v>
      </c>
      <c r="F23" s="114">
        <v>45</v>
      </c>
      <c r="G23" s="114">
        <v>93</v>
      </c>
      <c r="H23" s="114">
        <v>80</v>
      </c>
      <c r="I23" s="140">
        <v>61</v>
      </c>
      <c r="J23" s="115">
        <v>27</v>
      </c>
      <c r="K23" s="116">
        <v>44.26229508196721</v>
      </c>
    </row>
    <row r="24" spans="1:11" ht="14.1" customHeight="1" x14ac:dyDescent="0.2">
      <c r="A24" s="306">
        <v>24</v>
      </c>
      <c r="B24" s="307" t="s">
        <v>241</v>
      </c>
      <c r="C24" s="308"/>
      <c r="D24" s="113">
        <v>5.0646681977517227</v>
      </c>
      <c r="E24" s="115">
        <v>419</v>
      </c>
      <c r="F24" s="114">
        <v>203</v>
      </c>
      <c r="G24" s="114">
        <v>508</v>
      </c>
      <c r="H24" s="114">
        <v>351</v>
      </c>
      <c r="I24" s="140">
        <v>705</v>
      </c>
      <c r="J24" s="115">
        <v>-286</v>
      </c>
      <c r="K24" s="116">
        <v>-40.567375886524822</v>
      </c>
    </row>
    <row r="25" spans="1:11" ht="14.1" customHeight="1" x14ac:dyDescent="0.2">
      <c r="A25" s="306">
        <v>25</v>
      </c>
      <c r="B25" s="307" t="s">
        <v>242</v>
      </c>
      <c r="C25" s="308"/>
      <c r="D25" s="113">
        <v>6.3701196663846247</v>
      </c>
      <c r="E25" s="115">
        <v>527</v>
      </c>
      <c r="F25" s="114">
        <v>441</v>
      </c>
      <c r="G25" s="114">
        <v>863</v>
      </c>
      <c r="H25" s="114">
        <v>423</v>
      </c>
      <c r="I25" s="140">
        <v>696</v>
      </c>
      <c r="J25" s="115">
        <v>-169</v>
      </c>
      <c r="K25" s="116">
        <v>-24.2816091954023</v>
      </c>
    </row>
    <row r="26" spans="1:11" ht="14.1" customHeight="1" x14ac:dyDescent="0.2">
      <c r="A26" s="306">
        <v>26</v>
      </c>
      <c r="B26" s="307" t="s">
        <v>243</v>
      </c>
      <c r="C26" s="308"/>
      <c r="D26" s="113">
        <v>2.5988154236673515</v>
      </c>
      <c r="E26" s="115">
        <v>215</v>
      </c>
      <c r="F26" s="114">
        <v>112</v>
      </c>
      <c r="G26" s="114">
        <v>422</v>
      </c>
      <c r="H26" s="114">
        <v>146</v>
      </c>
      <c r="I26" s="140">
        <v>207</v>
      </c>
      <c r="J26" s="115">
        <v>8</v>
      </c>
      <c r="K26" s="116">
        <v>3.8647342995169081</v>
      </c>
    </row>
    <row r="27" spans="1:11" ht="14.1" customHeight="1" x14ac:dyDescent="0.2">
      <c r="A27" s="306">
        <v>27</v>
      </c>
      <c r="B27" s="307" t="s">
        <v>244</v>
      </c>
      <c r="C27" s="308"/>
      <c r="D27" s="113">
        <v>2.8405656956364074</v>
      </c>
      <c r="E27" s="115">
        <v>235</v>
      </c>
      <c r="F27" s="114">
        <v>142</v>
      </c>
      <c r="G27" s="114">
        <v>313</v>
      </c>
      <c r="H27" s="114">
        <v>199</v>
      </c>
      <c r="I27" s="140">
        <v>306</v>
      </c>
      <c r="J27" s="115">
        <v>-71</v>
      </c>
      <c r="K27" s="116">
        <v>-23.202614379084967</v>
      </c>
    </row>
    <row r="28" spans="1:11" ht="14.1" customHeight="1" x14ac:dyDescent="0.2">
      <c r="A28" s="306">
        <v>28</v>
      </c>
      <c r="B28" s="307" t="s">
        <v>245</v>
      </c>
      <c r="C28" s="308"/>
      <c r="D28" s="113">
        <v>1.3900640638220718</v>
      </c>
      <c r="E28" s="115">
        <v>115</v>
      </c>
      <c r="F28" s="114">
        <v>113</v>
      </c>
      <c r="G28" s="114">
        <v>118</v>
      </c>
      <c r="H28" s="114">
        <v>110</v>
      </c>
      <c r="I28" s="140">
        <v>95</v>
      </c>
      <c r="J28" s="115">
        <v>20</v>
      </c>
      <c r="K28" s="116">
        <v>21.05263157894737</v>
      </c>
    </row>
    <row r="29" spans="1:11" ht="14.1" customHeight="1" x14ac:dyDescent="0.2">
      <c r="A29" s="306">
        <v>29</v>
      </c>
      <c r="B29" s="307" t="s">
        <v>246</v>
      </c>
      <c r="C29" s="308"/>
      <c r="D29" s="113">
        <v>3.3482412667714252</v>
      </c>
      <c r="E29" s="115">
        <v>277</v>
      </c>
      <c r="F29" s="114">
        <v>276</v>
      </c>
      <c r="G29" s="114">
        <v>362</v>
      </c>
      <c r="H29" s="114">
        <v>297</v>
      </c>
      <c r="I29" s="140">
        <v>283</v>
      </c>
      <c r="J29" s="115">
        <v>-6</v>
      </c>
      <c r="K29" s="116">
        <v>-2.1201413427561837</v>
      </c>
    </row>
    <row r="30" spans="1:11" ht="14.1" customHeight="1" x14ac:dyDescent="0.2">
      <c r="A30" s="306" t="s">
        <v>247</v>
      </c>
      <c r="B30" s="307" t="s">
        <v>248</v>
      </c>
      <c r="C30" s="308"/>
      <c r="D30" s="113" t="s">
        <v>513</v>
      </c>
      <c r="E30" s="115" t="s">
        <v>513</v>
      </c>
      <c r="F30" s="114" t="s">
        <v>513</v>
      </c>
      <c r="G30" s="114">
        <v>134</v>
      </c>
      <c r="H30" s="114" t="s">
        <v>513</v>
      </c>
      <c r="I30" s="140" t="s">
        <v>513</v>
      </c>
      <c r="J30" s="115" t="s">
        <v>513</v>
      </c>
      <c r="K30" s="116" t="s">
        <v>513</v>
      </c>
    </row>
    <row r="31" spans="1:11" ht="14.1" customHeight="1" x14ac:dyDescent="0.2">
      <c r="A31" s="306" t="s">
        <v>249</v>
      </c>
      <c r="B31" s="307" t="s">
        <v>250</v>
      </c>
      <c r="C31" s="308"/>
      <c r="D31" s="113">
        <v>2.5262903420766349</v>
      </c>
      <c r="E31" s="115">
        <v>209</v>
      </c>
      <c r="F31" s="114">
        <v>200</v>
      </c>
      <c r="G31" s="114">
        <v>225</v>
      </c>
      <c r="H31" s="114">
        <v>200</v>
      </c>
      <c r="I31" s="140">
        <v>200</v>
      </c>
      <c r="J31" s="115">
        <v>9</v>
      </c>
      <c r="K31" s="116">
        <v>4.5</v>
      </c>
    </row>
    <row r="32" spans="1:11" ht="14.1" customHeight="1" x14ac:dyDescent="0.2">
      <c r="A32" s="306">
        <v>31</v>
      </c>
      <c r="B32" s="307" t="s">
        <v>251</v>
      </c>
      <c r="C32" s="308"/>
      <c r="D32" s="113">
        <v>0.67690076151335665</v>
      </c>
      <c r="E32" s="115">
        <v>56</v>
      </c>
      <c r="F32" s="114">
        <v>45</v>
      </c>
      <c r="G32" s="114">
        <v>76</v>
      </c>
      <c r="H32" s="114">
        <v>31</v>
      </c>
      <c r="I32" s="140">
        <v>61</v>
      </c>
      <c r="J32" s="115">
        <v>-5</v>
      </c>
      <c r="K32" s="116">
        <v>-8.1967213114754092</v>
      </c>
    </row>
    <row r="33" spans="1:11" ht="14.1" customHeight="1" x14ac:dyDescent="0.2">
      <c r="A33" s="306">
        <v>32</v>
      </c>
      <c r="B33" s="307" t="s">
        <v>252</v>
      </c>
      <c r="C33" s="308"/>
      <c r="D33" s="113">
        <v>1.9460896893509005</v>
      </c>
      <c r="E33" s="115">
        <v>161</v>
      </c>
      <c r="F33" s="114">
        <v>98</v>
      </c>
      <c r="G33" s="114">
        <v>213</v>
      </c>
      <c r="H33" s="114">
        <v>181</v>
      </c>
      <c r="I33" s="140">
        <v>156</v>
      </c>
      <c r="J33" s="115">
        <v>5</v>
      </c>
      <c r="K33" s="116">
        <v>3.2051282051282053</v>
      </c>
    </row>
    <row r="34" spans="1:11" ht="14.1" customHeight="1" x14ac:dyDescent="0.2">
      <c r="A34" s="306">
        <v>33</v>
      </c>
      <c r="B34" s="307" t="s">
        <v>253</v>
      </c>
      <c r="C34" s="308"/>
      <c r="D34" s="113">
        <v>2.4658527740843708</v>
      </c>
      <c r="E34" s="115">
        <v>204</v>
      </c>
      <c r="F34" s="114">
        <v>97</v>
      </c>
      <c r="G34" s="114">
        <v>287</v>
      </c>
      <c r="H34" s="114">
        <v>191</v>
      </c>
      <c r="I34" s="140">
        <v>214</v>
      </c>
      <c r="J34" s="115">
        <v>-10</v>
      </c>
      <c r="K34" s="116">
        <v>-4.6728971962616823</v>
      </c>
    </row>
    <row r="35" spans="1:11" ht="14.1" customHeight="1" x14ac:dyDescent="0.2">
      <c r="A35" s="306">
        <v>34</v>
      </c>
      <c r="B35" s="307" t="s">
        <v>254</v>
      </c>
      <c r="C35" s="308"/>
      <c r="D35" s="113">
        <v>1.7889520125710141</v>
      </c>
      <c r="E35" s="115">
        <v>148</v>
      </c>
      <c r="F35" s="114">
        <v>78</v>
      </c>
      <c r="G35" s="114">
        <v>181</v>
      </c>
      <c r="H35" s="114">
        <v>124</v>
      </c>
      <c r="I35" s="140">
        <v>230</v>
      </c>
      <c r="J35" s="115">
        <v>-82</v>
      </c>
      <c r="K35" s="116">
        <v>-35.652173913043477</v>
      </c>
    </row>
    <row r="36" spans="1:11" ht="14.1" customHeight="1" x14ac:dyDescent="0.2">
      <c r="A36" s="306">
        <v>41</v>
      </c>
      <c r="B36" s="307" t="s">
        <v>255</v>
      </c>
      <c r="C36" s="308"/>
      <c r="D36" s="113">
        <v>0.62855070711954553</v>
      </c>
      <c r="E36" s="115">
        <v>52</v>
      </c>
      <c r="F36" s="114">
        <v>32</v>
      </c>
      <c r="G36" s="114">
        <v>47</v>
      </c>
      <c r="H36" s="114">
        <v>34</v>
      </c>
      <c r="I36" s="140">
        <v>45</v>
      </c>
      <c r="J36" s="115">
        <v>7</v>
      </c>
      <c r="K36" s="116">
        <v>15.555555555555555</v>
      </c>
    </row>
    <row r="37" spans="1:11" ht="14.1" customHeight="1" x14ac:dyDescent="0.2">
      <c r="A37" s="306">
        <v>42</v>
      </c>
      <c r="B37" s="307" t="s">
        <v>256</v>
      </c>
      <c r="C37" s="308"/>
      <c r="D37" s="113">
        <v>0.13296264958298079</v>
      </c>
      <c r="E37" s="115">
        <v>11</v>
      </c>
      <c r="F37" s="114">
        <v>13</v>
      </c>
      <c r="G37" s="114">
        <v>5</v>
      </c>
      <c r="H37" s="114">
        <v>7</v>
      </c>
      <c r="I37" s="140">
        <v>7</v>
      </c>
      <c r="J37" s="115">
        <v>4</v>
      </c>
      <c r="K37" s="116">
        <v>57.142857142857146</v>
      </c>
    </row>
    <row r="38" spans="1:11" ht="14.1" customHeight="1" x14ac:dyDescent="0.2">
      <c r="A38" s="306">
        <v>43</v>
      </c>
      <c r="B38" s="307" t="s">
        <v>257</v>
      </c>
      <c r="C38" s="308"/>
      <c r="D38" s="113">
        <v>1.8735646077601837</v>
      </c>
      <c r="E38" s="115">
        <v>155</v>
      </c>
      <c r="F38" s="114">
        <v>103</v>
      </c>
      <c r="G38" s="114">
        <v>246</v>
      </c>
      <c r="H38" s="114">
        <v>115</v>
      </c>
      <c r="I38" s="140">
        <v>147</v>
      </c>
      <c r="J38" s="115">
        <v>8</v>
      </c>
      <c r="K38" s="116">
        <v>5.4421768707482991</v>
      </c>
    </row>
    <row r="39" spans="1:11" ht="14.1" customHeight="1" x14ac:dyDescent="0.2">
      <c r="A39" s="306">
        <v>51</v>
      </c>
      <c r="B39" s="307" t="s">
        <v>258</v>
      </c>
      <c r="C39" s="308"/>
      <c r="D39" s="113">
        <v>6.3942946935815304</v>
      </c>
      <c r="E39" s="115">
        <v>529</v>
      </c>
      <c r="F39" s="114">
        <v>733</v>
      </c>
      <c r="G39" s="114">
        <v>921</v>
      </c>
      <c r="H39" s="114">
        <v>545</v>
      </c>
      <c r="I39" s="140">
        <v>705</v>
      </c>
      <c r="J39" s="115">
        <v>-176</v>
      </c>
      <c r="K39" s="116">
        <v>-24.964539007092199</v>
      </c>
    </row>
    <row r="40" spans="1:11" ht="14.1" customHeight="1" x14ac:dyDescent="0.2">
      <c r="A40" s="306" t="s">
        <v>259</v>
      </c>
      <c r="B40" s="307" t="s">
        <v>260</v>
      </c>
      <c r="C40" s="308"/>
      <c r="D40" s="113">
        <v>5.9954067448325876</v>
      </c>
      <c r="E40" s="115">
        <v>496</v>
      </c>
      <c r="F40" s="114">
        <v>689</v>
      </c>
      <c r="G40" s="114">
        <v>860</v>
      </c>
      <c r="H40" s="114">
        <v>512</v>
      </c>
      <c r="I40" s="140">
        <v>656</v>
      </c>
      <c r="J40" s="115">
        <v>-160</v>
      </c>
      <c r="K40" s="116">
        <v>-24.390243902439025</v>
      </c>
    </row>
    <row r="41" spans="1:11" ht="14.1" customHeight="1" x14ac:dyDescent="0.2">
      <c r="A41" s="306"/>
      <c r="B41" s="307" t="s">
        <v>261</v>
      </c>
      <c r="C41" s="308"/>
      <c r="D41" s="113">
        <v>4.66578024900278</v>
      </c>
      <c r="E41" s="115">
        <v>386</v>
      </c>
      <c r="F41" s="114">
        <v>511</v>
      </c>
      <c r="G41" s="114">
        <v>575</v>
      </c>
      <c r="H41" s="114">
        <v>379</v>
      </c>
      <c r="I41" s="140">
        <v>479</v>
      </c>
      <c r="J41" s="115">
        <v>-93</v>
      </c>
      <c r="K41" s="116">
        <v>-19.415448851774531</v>
      </c>
    </row>
    <row r="42" spans="1:11" ht="14.1" customHeight="1" x14ac:dyDescent="0.2">
      <c r="A42" s="306">
        <v>52</v>
      </c>
      <c r="B42" s="307" t="s">
        <v>262</v>
      </c>
      <c r="C42" s="308"/>
      <c r="D42" s="113">
        <v>3.8438293243079897</v>
      </c>
      <c r="E42" s="115">
        <v>318</v>
      </c>
      <c r="F42" s="114">
        <v>272</v>
      </c>
      <c r="G42" s="114">
        <v>398</v>
      </c>
      <c r="H42" s="114">
        <v>356</v>
      </c>
      <c r="I42" s="140">
        <v>330</v>
      </c>
      <c r="J42" s="115">
        <v>-12</v>
      </c>
      <c r="K42" s="116">
        <v>-3.6363636363636362</v>
      </c>
    </row>
    <row r="43" spans="1:11" ht="14.1" customHeight="1" x14ac:dyDescent="0.2">
      <c r="A43" s="306" t="s">
        <v>263</v>
      </c>
      <c r="B43" s="307" t="s">
        <v>264</v>
      </c>
      <c r="C43" s="308"/>
      <c r="D43" s="113">
        <v>3.4207663483621418</v>
      </c>
      <c r="E43" s="115">
        <v>283</v>
      </c>
      <c r="F43" s="114">
        <v>244</v>
      </c>
      <c r="G43" s="114">
        <v>350</v>
      </c>
      <c r="H43" s="114">
        <v>306</v>
      </c>
      <c r="I43" s="140">
        <v>284</v>
      </c>
      <c r="J43" s="115">
        <v>-1</v>
      </c>
      <c r="K43" s="116">
        <v>-0.352112676056338</v>
      </c>
    </row>
    <row r="44" spans="1:11" ht="14.1" customHeight="1" x14ac:dyDescent="0.2">
      <c r="A44" s="306">
        <v>53</v>
      </c>
      <c r="B44" s="307" t="s">
        <v>265</v>
      </c>
      <c r="C44" s="308"/>
      <c r="D44" s="113">
        <v>0.73733832950562073</v>
      </c>
      <c r="E44" s="115">
        <v>61</v>
      </c>
      <c r="F44" s="114">
        <v>47</v>
      </c>
      <c r="G44" s="114">
        <v>65</v>
      </c>
      <c r="H44" s="114">
        <v>68</v>
      </c>
      <c r="I44" s="140">
        <v>50</v>
      </c>
      <c r="J44" s="115">
        <v>11</v>
      </c>
      <c r="K44" s="116">
        <v>22</v>
      </c>
    </row>
    <row r="45" spans="1:11" ht="14.1" customHeight="1" x14ac:dyDescent="0.2">
      <c r="A45" s="306" t="s">
        <v>266</v>
      </c>
      <c r="B45" s="307" t="s">
        <v>267</v>
      </c>
      <c r="C45" s="308"/>
      <c r="D45" s="113">
        <v>0.72525081590716789</v>
      </c>
      <c r="E45" s="115">
        <v>60</v>
      </c>
      <c r="F45" s="114">
        <v>43</v>
      </c>
      <c r="G45" s="114">
        <v>61</v>
      </c>
      <c r="H45" s="114">
        <v>66</v>
      </c>
      <c r="I45" s="140">
        <v>46</v>
      </c>
      <c r="J45" s="115">
        <v>14</v>
      </c>
      <c r="K45" s="116">
        <v>30.434782608695652</v>
      </c>
    </row>
    <row r="46" spans="1:11" ht="14.1" customHeight="1" x14ac:dyDescent="0.2">
      <c r="A46" s="306">
        <v>54</v>
      </c>
      <c r="B46" s="307" t="s">
        <v>268</v>
      </c>
      <c r="C46" s="308"/>
      <c r="D46" s="113">
        <v>3.6383415931342924</v>
      </c>
      <c r="E46" s="115">
        <v>301</v>
      </c>
      <c r="F46" s="114">
        <v>222</v>
      </c>
      <c r="G46" s="114">
        <v>406</v>
      </c>
      <c r="H46" s="114">
        <v>276</v>
      </c>
      <c r="I46" s="140">
        <v>254</v>
      </c>
      <c r="J46" s="115">
        <v>47</v>
      </c>
      <c r="K46" s="116">
        <v>18.503937007874015</v>
      </c>
    </row>
    <row r="47" spans="1:11" ht="14.1" customHeight="1" x14ac:dyDescent="0.2">
      <c r="A47" s="306">
        <v>61</v>
      </c>
      <c r="B47" s="307" t="s">
        <v>269</v>
      </c>
      <c r="C47" s="308"/>
      <c r="D47" s="113">
        <v>2.9735283452193886</v>
      </c>
      <c r="E47" s="115">
        <v>246</v>
      </c>
      <c r="F47" s="114">
        <v>186</v>
      </c>
      <c r="G47" s="114">
        <v>352</v>
      </c>
      <c r="H47" s="114">
        <v>246</v>
      </c>
      <c r="I47" s="140">
        <v>285</v>
      </c>
      <c r="J47" s="115">
        <v>-39</v>
      </c>
      <c r="K47" s="116">
        <v>-13.684210526315789</v>
      </c>
    </row>
    <row r="48" spans="1:11" ht="14.1" customHeight="1" x14ac:dyDescent="0.2">
      <c r="A48" s="306">
        <v>62</v>
      </c>
      <c r="B48" s="307" t="s">
        <v>270</v>
      </c>
      <c r="C48" s="308"/>
      <c r="D48" s="113">
        <v>8.944760062855071</v>
      </c>
      <c r="E48" s="115">
        <v>740</v>
      </c>
      <c r="F48" s="114">
        <v>796</v>
      </c>
      <c r="G48" s="114">
        <v>1058</v>
      </c>
      <c r="H48" s="114">
        <v>654</v>
      </c>
      <c r="I48" s="140">
        <v>781</v>
      </c>
      <c r="J48" s="115">
        <v>-41</v>
      </c>
      <c r="K48" s="116">
        <v>-5.2496798975672219</v>
      </c>
    </row>
    <row r="49" spans="1:11" ht="14.1" customHeight="1" x14ac:dyDescent="0.2">
      <c r="A49" s="306">
        <v>63</v>
      </c>
      <c r="B49" s="307" t="s">
        <v>271</v>
      </c>
      <c r="C49" s="308"/>
      <c r="D49" s="113">
        <v>3.589991538740481</v>
      </c>
      <c r="E49" s="115">
        <v>297</v>
      </c>
      <c r="F49" s="114">
        <v>291</v>
      </c>
      <c r="G49" s="114">
        <v>369</v>
      </c>
      <c r="H49" s="114">
        <v>315</v>
      </c>
      <c r="I49" s="140">
        <v>339</v>
      </c>
      <c r="J49" s="115">
        <v>-42</v>
      </c>
      <c r="K49" s="116">
        <v>-12.389380530973451</v>
      </c>
    </row>
    <row r="50" spans="1:11" ht="14.1" customHeight="1" x14ac:dyDescent="0.2">
      <c r="A50" s="306" t="s">
        <v>272</v>
      </c>
      <c r="B50" s="307" t="s">
        <v>273</v>
      </c>
      <c r="C50" s="308"/>
      <c r="D50" s="113">
        <v>0.41097546234739513</v>
      </c>
      <c r="E50" s="115">
        <v>34</v>
      </c>
      <c r="F50" s="114">
        <v>31</v>
      </c>
      <c r="G50" s="114">
        <v>55</v>
      </c>
      <c r="H50" s="114">
        <v>39</v>
      </c>
      <c r="I50" s="140">
        <v>41</v>
      </c>
      <c r="J50" s="115">
        <v>-7</v>
      </c>
      <c r="K50" s="116">
        <v>-17.073170731707318</v>
      </c>
    </row>
    <row r="51" spans="1:11" ht="14.1" customHeight="1" x14ac:dyDescent="0.2">
      <c r="A51" s="306" t="s">
        <v>274</v>
      </c>
      <c r="B51" s="307" t="s">
        <v>275</v>
      </c>
      <c r="C51" s="308"/>
      <c r="D51" s="113">
        <v>2.8163906684395021</v>
      </c>
      <c r="E51" s="115">
        <v>233</v>
      </c>
      <c r="F51" s="114">
        <v>243</v>
      </c>
      <c r="G51" s="114">
        <v>262</v>
      </c>
      <c r="H51" s="114">
        <v>228</v>
      </c>
      <c r="I51" s="140">
        <v>254</v>
      </c>
      <c r="J51" s="115">
        <v>-21</v>
      </c>
      <c r="K51" s="116">
        <v>-8.2677165354330704</v>
      </c>
    </row>
    <row r="52" spans="1:11" ht="14.1" customHeight="1" x14ac:dyDescent="0.2">
      <c r="A52" s="306">
        <v>71</v>
      </c>
      <c r="B52" s="307" t="s">
        <v>276</v>
      </c>
      <c r="C52" s="308"/>
      <c r="D52" s="113">
        <v>10.854587211410612</v>
      </c>
      <c r="E52" s="115">
        <v>898</v>
      </c>
      <c r="F52" s="114">
        <v>660</v>
      </c>
      <c r="G52" s="114">
        <v>1151</v>
      </c>
      <c r="H52" s="114">
        <v>788</v>
      </c>
      <c r="I52" s="140">
        <v>1050</v>
      </c>
      <c r="J52" s="115">
        <v>-152</v>
      </c>
      <c r="K52" s="116">
        <v>-14.476190476190476</v>
      </c>
    </row>
    <row r="53" spans="1:11" ht="14.1" customHeight="1" x14ac:dyDescent="0.2">
      <c r="A53" s="306" t="s">
        <v>277</v>
      </c>
      <c r="B53" s="307" t="s">
        <v>278</v>
      </c>
      <c r="C53" s="308"/>
      <c r="D53" s="113">
        <v>4.6416052218058743</v>
      </c>
      <c r="E53" s="115">
        <v>384</v>
      </c>
      <c r="F53" s="114">
        <v>290</v>
      </c>
      <c r="G53" s="114">
        <v>548</v>
      </c>
      <c r="H53" s="114">
        <v>329</v>
      </c>
      <c r="I53" s="140">
        <v>435</v>
      </c>
      <c r="J53" s="115">
        <v>-51</v>
      </c>
      <c r="K53" s="116">
        <v>-11.724137931034482</v>
      </c>
    </row>
    <row r="54" spans="1:11" ht="14.1" customHeight="1" x14ac:dyDescent="0.2">
      <c r="A54" s="306" t="s">
        <v>279</v>
      </c>
      <c r="B54" s="307" t="s">
        <v>280</v>
      </c>
      <c r="C54" s="308"/>
      <c r="D54" s="113">
        <v>5.2580684153269672</v>
      </c>
      <c r="E54" s="115">
        <v>435</v>
      </c>
      <c r="F54" s="114">
        <v>315</v>
      </c>
      <c r="G54" s="114">
        <v>508</v>
      </c>
      <c r="H54" s="114">
        <v>392</v>
      </c>
      <c r="I54" s="140">
        <v>503</v>
      </c>
      <c r="J54" s="115">
        <v>-68</v>
      </c>
      <c r="K54" s="116">
        <v>-13.518886679920477</v>
      </c>
    </row>
    <row r="55" spans="1:11" ht="14.1" customHeight="1" x14ac:dyDescent="0.2">
      <c r="A55" s="306">
        <v>72</v>
      </c>
      <c r="B55" s="307" t="s">
        <v>281</v>
      </c>
      <c r="C55" s="308"/>
      <c r="D55" s="113">
        <v>2.1274023933276927</v>
      </c>
      <c r="E55" s="115">
        <v>176</v>
      </c>
      <c r="F55" s="114">
        <v>167</v>
      </c>
      <c r="G55" s="114">
        <v>293</v>
      </c>
      <c r="H55" s="114">
        <v>114</v>
      </c>
      <c r="I55" s="140">
        <v>197</v>
      </c>
      <c r="J55" s="115">
        <v>-21</v>
      </c>
      <c r="K55" s="116">
        <v>-10.659898477157361</v>
      </c>
    </row>
    <row r="56" spans="1:11" ht="14.1" customHeight="1" x14ac:dyDescent="0.2">
      <c r="A56" s="306" t="s">
        <v>282</v>
      </c>
      <c r="B56" s="307" t="s">
        <v>283</v>
      </c>
      <c r="C56" s="308"/>
      <c r="D56" s="113">
        <v>0.85821346549014865</v>
      </c>
      <c r="E56" s="115">
        <v>71</v>
      </c>
      <c r="F56" s="114">
        <v>30</v>
      </c>
      <c r="G56" s="114">
        <v>142</v>
      </c>
      <c r="H56" s="114">
        <v>34</v>
      </c>
      <c r="I56" s="140">
        <v>87</v>
      </c>
      <c r="J56" s="115">
        <v>-16</v>
      </c>
      <c r="K56" s="116">
        <v>-18.390804597701148</v>
      </c>
    </row>
    <row r="57" spans="1:11" ht="14.1" customHeight="1" x14ac:dyDescent="0.2">
      <c r="A57" s="306" t="s">
        <v>284</v>
      </c>
      <c r="B57" s="307" t="s">
        <v>285</v>
      </c>
      <c r="C57" s="308"/>
      <c r="D57" s="113">
        <v>0.94282606067931829</v>
      </c>
      <c r="E57" s="115">
        <v>78</v>
      </c>
      <c r="F57" s="114">
        <v>89</v>
      </c>
      <c r="G57" s="114">
        <v>83</v>
      </c>
      <c r="H57" s="114">
        <v>59</v>
      </c>
      <c r="I57" s="140">
        <v>82</v>
      </c>
      <c r="J57" s="115">
        <v>-4</v>
      </c>
      <c r="K57" s="116">
        <v>-4.8780487804878048</v>
      </c>
    </row>
    <row r="58" spans="1:11" ht="14.1" customHeight="1" x14ac:dyDescent="0.2">
      <c r="A58" s="306">
        <v>73</v>
      </c>
      <c r="B58" s="307" t="s">
        <v>286</v>
      </c>
      <c r="C58" s="308"/>
      <c r="D58" s="113">
        <v>1.740601958177203</v>
      </c>
      <c r="E58" s="115">
        <v>144</v>
      </c>
      <c r="F58" s="114">
        <v>107</v>
      </c>
      <c r="G58" s="114">
        <v>232</v>
      </c>
      <c r="H58" s="114">
        <v>97</v>
      </c>
      <c r="I58" s="140">
        <v>111</v>
      </c>
      <c r="J58" s="115">
        <v>33</v>
      </c>
      <c r="K58" s="116">
        <v>29.72972972972973</v>
      </c>
    </row>
    <row r="59" spans="1:11" ht="14.1" customHeight="1" x14ac:dyDescent="0.2">
      <c r="A59" s="306" t="s">
        <v>287</v>
      </c>
      <c r="B59" s="307" t="s">
        <v>288</v>
      </c>
      <c r="C59" s="308"/>
      <c r="D59" s="113">
        <v>1.1724888190499214</v>
      </c>
      <c r="E59" s="115">
        <v>97</v>
      </c>
      <c r="F59" s="114">
        <v>75</v>
      </c>
      <c r="G59" s="114">
        <v>151</v>
      </c>
      <c r="H59" s="114">
        <v>64</v>
      </c>
      <c r="I59" s="140">
        <v>75</v>
      </c>
      <c r="J59" s="115">
        <v>22</v>
      </c>
      <c r="K59" s="116">
        <v>29.333333333333332</v>
      </c>
    </row>
    <row r="60" spans="1:11" ht="14.1" customHeight="1" x14ac:dyDescent="0.2">
      <c r="A60" s="306">
        <v>81</v>
      </c>
      <c r="B60" s="307" t="s">
        <v>289</v>
      </c>
      <c r="C60" s="308"/>
      <c r="D60" s="113">
        <v>5.6811313912728147</v>
      </c>
      <c r="E60" s="115">
        <v>470</v>
      </c>
      <c r="F60" s="114">
        <v>465</v>
      </c>
      <c r="G60" s="114">
        <v>724</v>
      </c>
      <c r="H60" s="114">
        <v>346</v>
      </c>
      <c r="I60" s="140">
        <v>453</v>
      </c>
      <c r="J60" s="115">
        <v>17</v>
      </c>
      <c r="K60" s="116">
        <v>3.7527593818984548</v>
      </c>
    </row>
    <row r="61" spans="1:11" ht="14.1" customHeight="1" x14ac:dyDescent="0.2">
      <c r="A61" s="306" t="s">
        <v>290</v>
      </c>
      <c r="B61" s="307" t="s">
        <v>291</v>
      </c>
      <c r="C61" s="308"/>
      <c r="D61" s="113">
        <v>1.8252145533663726</v>
      </c>
      <c r="E61" s="115">
        <v>151</v>
      </c>
      <c r="F61" s="114">
        <v>107</v>
      </c>
      <c r="G61" s="114">
        <v>258</v>
      </c>
      <c r="H61" s="114">
        <v>84</v>
      </c>
      <c r="I61" s="140">
        <v>155</v>
      </c>
      <c r="J61" s="115">
        <v>-4</v>
      </c>
      <c r="K61" s="116">
        <v>-2.5806451612903225</v>
      </c>
    </row>
    <row r="62" spans="1:11" ht="14.1" customHeight="1" x14ac:dyDescent="0.2">
      <c r="A62" s="306" t="s">
        <v>292</v>
      </c>
      <c r="B62" s="307" t="s">
        <v>293</v>
      </c>
      <c r="C62" s="308"/>
      <c r="D62" s="113">
        <v>1.7043394173818445</v>
      </c>
      <c r="E62" s="115">
        <v>141</v>
      </c>
      <c r="F62" s="114">
        <v>249</v>
      </c>
      <c r="G62" s="114">
        <v>346</v>
      </c>
      <c r="H62" s="114">
        <v>150</v>
      </c>
      <c r="I62" s="140">
        <v>142</v>
      </c>
      <c r="J62" s="115">
        <v>-1</v>
      </c>
      <c r="K62" s="116">
        <v>-0.70422535211267601</v>
      </c>
    </row>
    <row r="63" spans="1:11" ht="14.1" customHeight="1" x14ac:dyDescent="0.2">
      <c r="A63" s="306"/>
      <c r="B63" s="307" t="s">
        <v>294</v>
      </c>
      <c r="C63" s="308"/>
      <c r="D63" s="113">
        <v>1.4142390910189775</v>
      </c>
      <c r="E63" s="115">
        <v>117</v>
      </c>
      <c r="F63" s="114">
        <v>203</v>
      </c>
      <c r="G63" s="114">
        <v>330</v>
      </c>
      <c r="H63" s="114">
        <v>133</v>
      </c>
      <c r="I63" s="140">
        <v>123</v>
      </c>
      <c r="J63" s="115">
        <v>-6</v>
      </c>
      <c r="K63" s="116">
        <v>-4.8780487804878048</v>
      </c>
    </row>
    <row r="64" spans="1:11" ht="14.1" customHeight="1" x14ac:dyDescent="0.2">
      <c r="A64" s="306" t="s">
        <v>295</v>
      </c>
      <c r="B64" s="307" t="s">
        <v>296</v>
      </c>
      <c r="C64" s="308"/>
      <c r="D64" s="113">
        <v>0.88238849268705433</v>
      </c>
      <c r="E64" s="115">
        <v>73</v>
      </c>
      <c r="F64" s="114">
        <v>37</v>
      </c>
      <c r="G64" s="114">
        <v>56</v>
      </c>
      <c r="H64" s="114">
        <v>32</v>
      </c>
      <c r="I64" s="140">
        <v>69</v>
      </c>
      <c r="J64" s="115">
        <v>4</v>
      </c>
      <c r="K64" s="116">
        <v>5.7971014492753623</v>
      </c>
    </row>
    <row r="65" spans="1:11" ht="14.1" customHeight="1" x14ac:dyDescent="0.2">
      <c r="A65" s="306" t="s">
        <v>297</v>
      </c>
      <c r="B65" s="307" t="s">
        <v>298</v>
      </c>
      <c r="C65" s="308"/>
      <c r="D65" s="113">
        <v>0.71316330230871505</v>
      </c>
      <c r="E65" s="115">
        <v>59</v>
      </c>
      <c r="F65" s="114">
        <v>42</v>
      </c>
      <c r="G65" s="114">
        <v>34</v>
      </c>
      <c r="H65" s="114">
        <v>37</v>
      </c>
      <c r="I65" s="140">
        <v>45</v>
      </c>
      <c r="J65" s="115">
        <v>14</v>
      </c>
      <c r="K65" s="116">
        <v>31.111111111111111</v>
      </c>
    </row>
    <row r="66" spans="1:11" ht="14.1" customHeight="1" x14ac:dyDescent="0.2">
      <c r="A66" s="306">
        <v>82</v>
      </c>
      <c r="B66" s="307" t="s">
        <v>299</v>
      </c>
      <c r="C66" s="308"/>
      <c r="D66" s="113">
        <v>4.508642572222894</v>
      </c>
      <c r="E66" s="115">
        <v>373</v>
      </c>
      <c r="F66" s="114">
        <v>316</v>
      </c>
      <c r="G66" s="114">
        <v>439</v>
      </c>
      <c r="H66" s="114">
        <v>322</v>
      </c>
      <c r="I66" s="140">
        <v>285</v>
      </c>
      <c r="J66" s="115">
        <v>88</v>
      </c>
      <c r="K66" s="116">
        <v>30.87719298245614</v>
      </c>
    </row>
    <row r="67" spans="1:11" ht="14.1" customHeight="1" x14ac:dyDescent="0.2">
      <c r="A67" s="306" t="s">
        <v>300</v>
      </c>
      <c r="B67" s="307" t="s">
        <v>301</v>
      </c>
      <c r="C67" s="308"/>
      <c r="D67" s="113">
        <v>2.9614408316209357</v>
      </c>
      <c r="E67" s="115">
        <v>245</v>
      </c>
      <c r="F67" s="114">
        <v>243</v>
      </c>
      <c r="G67" s="114">
        <v>280</v>
      </c>
      <c r="H67" s="114">
        <v>250</v>
      </c>
      <c r="I67" s="140">
        <v>177</v>
      </c>
      <c r="J67" s="115">
        <v>68</v>
      </c>
      <c r="K67" s="116">
        <v>38.418079096045197</v>
      </c>
    </row>
    <row r="68" spans="1:11" ht="14.1" customHeight="1" x14ac:dyDescent="0.2">
      <c r="A68" s="306" t="s">
        <v>302</v>
      </c>
      <c r="B68" s="307" t="s">
        <v>303</v>
      </c>
      <c r="C68" s="308"/>
      <c r="D68" s="113">
        <v>1.0274386558684878</v>
      </c>
      <c r="E68" s="115">
        <v>85</v>
      </c>
      <c r="F68" s="114">
        <v>51</v>
      </c>
      <c r="G68" s="114">
        <v>102</v>
      </c>
      <c r="H68" s="114">
        <v>57</v>
      </c>
      <c r="I68" s="140">
        <v>60</v>
      </c>
      <c r="J68" s="115">
        <v>25</v>
      </c>
      <c r="K68" s="116">
        <v>41.666666666666664</v>
      </c>
    </row>
    <row r="69" spans="1:11" ht="14.1" customHeight="1" x14ac:dyDescent="0.2">
      <c r="A69" s="306">
        <v>83</v>
      </c>
      <c r="B69" s="307" t="s">
        <v>304</v>
      </c>
      <c r="C69" s="308"/>
      <c r="D69" s="113">
        <v>4.5811676538136101</v>
      </c>
      <c r="E69" s="115">
        <v>379</v>
      </c>
      <c r="F69" s="114">
        <v>435</v>
      </c>
      <c r="G69" s="114">
        <v>802</v>
      </c>
      <c r="H69" s="114">
        <v>283</v>
      </c>
      <c r="I69" s="140">
        <v>394</v>
      </c>
      <c r="J69" s="115">
        <v>-15</v>
      </c>
      <c r="K69" s="116">
        <v>-3.8071065989847717</v>
      </c>
    </row>
    <row r="70" spans="1:11" ht="14.1" customHeight="1" x14ac:dyDescent="0.2">
      <c r="A70" s="306" t="s">
        <v>305</v>
      </c>
      <c r="B70" s="307" t="s">
        <v>306</v>
      </c>
      <c r="C70" s="308"/>
      <c r="D70" s="113">
        <v>3.4932914299528588</v>
      </c>
      <c r="E70" s="115">
        <v>289</v>
      </c>
      <c r="F70" s="114">
        <v>335</v>
      </c>
      <c r="G70" s="114">
        <v>632</v>
      </c>
      <c r="H70" s="114">
        <v>217</v>
      </c>
      <c r="I70" s="140">
        <v>301</v>
      </c>
      <c r="J70" s="115">
        <v>-12</v>
      </c>
      <c r="K70" s="116">
        <v>-3.9867109634551494</v>
      </c>
    </row>
    <row r="71" spans="1:11" ht="14.1" customHeight="1" x14ac:dyDescent="0.2">
      <c r="A71" s="306"/>
      <c r="B71" s="307" t="s">
        <v>307</v>
      </c>
      <c r="C71" s="308"/>
      <c r="D71" s="113">
        <v>2.1515774205245979</v>
      </c>
      <c r="E71" s="115">
        <v>178</v>
      </c>
      <c r="F71" s="114">
        <v>181</v>
      </c>
      <c r="G71" s="114">
        <v>427</v>
      </c>
      <c r="H71" s="114">
        <v>139</v>
      </c>
      <c r="I71" s="140">
        <v>176</v>
      </c>
      <c r="J71" s="115">
        <v>2</v>
      </c>
      <c r="K71" s="116">
        <v>1.1363636363636365</v>
      </c>
    </row>
    <row r="72" spans="1:11" ht="14.1" customHeight="1" x14ac:dyDescent="0.2">
      <c r="A72" s="306">
        <v>84</v>
      </c>
      <c r="B72" s="307" t="s">
        <v>308</v>
      </c>
      <c r="C72" s="308"/>
      <c r="D72" s="113">
        <v>1.5955517949957694</v>
      </c>
      <c r="E72" s="115">
        <v>132</v>
      </c>
      <c r="F72" s="114">
        <v>87</v>
      </c>
      <c r="G72" s="114">
        <v>216</v>
      </c>
      <c r="H72" s="114">
        <v>78</v>
      </c>
      <c r="I72" s="140">
        <v>98</v>
      </c>
      <c r="J72" s="115">
        <v>34</v>
      </c>
      <c r="K72" s="116">
        <v>34.693877551020407</v>
      </c>
    </row>
    <row r="73" spans="1:11" ht="14.1" customHeight="1" x14ac:dyDescent="0.2">
      <c r="A73" s="306" t="s">
        <v>309</v>
      </c>
      <c r="B73" s="307" t="s">
        <v>310</v>
      </c>
      <c r="C73" s="308"/>
      <c r="D73" s="113">
        <v>0.49558805753656471</v>
      </c>
      <c r="E73" s="115">
        <v>41</v>
      </c>
      <c r="F73" s="114">
        <v>12</v>
      </c>
      <c r="G73" s="114">
        <v>94</v>
      </c>
      <c r="H73" s="114">
        <v>10</v>
      </c>
      <c r="I73" s="140">
        <v>26</v>
      </c>
      <c r="J73" s="115">
        <v>15</v>
      </c>
      <c r="K73" s="116">
        <v>57.692307692307693</v>
      </c>
    </row>
    <row r="74" spans="1:11" ht="14.1" customHeight="1" x14ac:dyDescent="0.2">
      <c r="A74" s="306" t="s">
        <v>311</v>
      </c>
      <c r="B74" s="307" t="s">
        <v>312</v>
      </c>
      <c r="C74" s="308"/>
      <c r="D74" s="113">
        <v>0.19340021757524478</v>
      </c>
      <c r="E74" s="115">
        <v>16</v>
      </c>
      <c r="F74" s="114">
        <v>18</v>
      </c>
      <c r="G74" s="114">
        <v>36</v>
      </c>
      <c r="H74" s="114">
        <v>6</v>
      </c>
      <c r="I74" s="140">
        <v>11</v>
      </c>
      <c r="J74" s="115">
        <v>5</v>
      </c>
      <c r="K74" s="116">
        <v>45.454545454545453</v>
      </c>
    </row>
    <row r="75" spans="1:11" ht="14.1" customHeight="1" x14ac:dyDescent="0.2">
      <c r="A75" s="306" t="s">
        <v>313</v>
      </c>
      <c r="B75" s="307" t="s">
        <v>314</v>
      </c>
      <c r="C75" s="308"/>
      <c r="D75" s="113">
        <v>0.27801281276441436</v>
      </c>
      <c r="E75" s="115">
        <v>23</v>
      </c>
      <c r="F75" s="114">
        <v>14</v>
      </c>
      <c r="G75" s="114">
        <v>18</v>
      </c>
      <c r="H75" s="114">
        <v>15</v>
      </c>
      <c r="I75" s="140">
        <v>18</v>
      </c>
      <c r="J75" s="115">
        <v>5</v>
      </c>
      <c r="K75" s="116">
        <v>27.777777777777779</v>
      </c>
    </row>
    <row r="76" spans="1:11" ht="14.1" customHeight="1" x14ac:dyDescent="0.2">
      <c r="A76" s="306">
        <v>91</v>
      </c>
      <c r="B76" s="307" t="s">
        <v>315</v>
      </c>
      <c r="C76" s="308"/>
      <c r="D76" s="113">
        <v>0.12087513598452798</v>
      </c>
      <c r="E76" s="115">
        <v>10</v>
      </c>
      <c r="F76" s="114">
        <v>8</v>
      </c>
      <c r="G76" s="114">
        <v>18</v>
      </c>
      <c r="H76" s="114">
        <v>8</v>
      </c>
      <c r="I76" s="140">
        <v>12</v>
      </c>
      <c r="J76" s="115">
        <v>-2</v>
      </c>
      <c r="K76" s="116">
        <v>-16.666666666666668</v>
      </c>
    </row>
    <row r="77" spans="1:11" ht="14.1" customHeight="1" x14ac:dyDescent="0.2">
      <c r="A77" s="306">
        <v>92</v>
      </c>
      <c r="B77" s="307" t="s">
        <v>316</v>
      </c>
      <c r="C77" s="308"/>
      <c r="D77" s="113">
        <v>0.83403843829324309</v>
      </c>
      <c r="E77" s="115">
        <v>69</v>
      </c>
      <c r="F77" s="114">
        <v>71</v>
      </c>
      <c r="G77" s="114">
        <v>83</v>
      </c>
      <c r="H77" s="114">
        <v>74</v>
      </c>
      <c r="I77" s="140">
        <v>86</v>
      </c>
      <c r="J77" s="115">
        <v>-17</v>
      </c>
      <c r="K77" s="116">
        <v>-19.767441860465116</v>
      </c>
    </row>
    <row r="78" spans="1:11" ht="14.1" customHeight="1" x14ac:dyDescent="0.2">
      <c r="A78" s="306">
        <v>93</v>
      </c>
      <c r="B78" s="307" t="s">
        <v>317</v>
      </c>
      <c r="C78" s="308"/>
      <c r="D78" s="113">
        <v>0.20548773117369756</v>
      </c>
      <c r="E78" s="115">
        <v>17</v>
      </c>
      <c r="F78" s="114">
        <v>9</v>
      </c>
      <c r="G78" s="114">
        <v>31</v>
      </c>
      <c r="H78" s="114">
        <v>11</v>
      </c>
      <c r="I78" s="140">
        <v>17</v>
      </c>
      <c r="J78" s="115">
        <v>0</v>
      </c>
      <c r="K78" s="116">
        <v>0</v>
      </c>
    </row>
    <row r="79" spans="1:11" ht="14.1" customHeight="1" x14ac:dyDescent="0.2">
      <c r="A79" s="306">
        <v>94</v>
      </c>
      <c r="B79" s="307" t="s">
        <v>318</v>
      </c>
      <c r="C79" s="308"/>
      <c r="D79" s="113">
        <v>0.50767557113501749</v>
      </c>
      <c r="E79" s="115">
        <v>42</v>
      </c>
      <c r="F79" s="114">
        <v>19</v>
      </c>
      <c r="G79" s="114">
        <v>96</v>
      </c>
      <c r="H79" s="114">
        <v>49</v>
      </c>
      <c r="I79" s="140">
        <v>64</v>
      </c>
      <c r="J79" s="115">
        <v>-22</v>
      </c>
      <c r="K79" s="116">
        <v>-34.375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3.6262540795358393E-2</v>
      </c>
      <c r="E81" s="143">
        <v>3</v>
      </c>
      <c r="F81" s="144">
        <v>7</v>
      </c>
      <c r="G81" s="144">
        <v>13</v>
      </c>
      <c r="H81" s="144" t="s">
        <v>513</v>
      </c>
      <c r="I81" s="145">
        <v>6</v>
      </c>
      <c r="J81" s="143">
        <v>-3</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8962</v>
      </c>
      <c r="E11" s="114">
        <v>7720</v>
      </c>
      <c r="F11" s="114">
        <v>10713</v>
      </c>
      <c r="G11" s="114">
        <v>7372</v>
      </c>
      <c r="H11" s="140">
        <v>9252</v>
      </c>
      <c r="I11" s="115">
        <v>-290</v>
      </c>
      <c r="J11" s="116">
        <v>-3.1344574146130566</v>
      </c>
    </row>
    <row r="12" spans="1:15" s="110" customFormat="1" ht="24.95" customHeight="1" x14ac:dyDescent="0.2">
      <c r="A12" s="193" t="s">
        <v>132</v>
      </c>
      <c r="B12" s="194" t="s">
        <v>133</v>
      </c>
      <c r="C12" s="113">
        <v>0.50212006248605223</v>
      </c>
      <c r="D12" s="115">
        <v>45</v>
      </c>
      <c r="E12" s="114">
        <v>83</v>
      </c>
      <c r="F12" s="114">
        <v>93</v>
      </c>
      <c r="G12" s="114">
        <v>49</v>
      </c>
      <c r="H12" s="140">
        <v>82</v>
      </c>
      <c r="I12" s="115">
        <v>-37</v>
      </c>
      <c r="J12" s="116">
        <v>-45.121951219512198</v>
      </c>
    </row>
    <row r="13" spans="1:15" s="110" customFormat="1" ht="24.95" customHeight="1" x14ac:dyDescent="0.2">
      <c r="A13" s="193" t="s">
        <v>134</v>
      </c>
      <c r="B13" s="199" t="s">
        <v>214</v>
      </c>
      <c r="C13" s="113">
        <v>0.99308190136130325</v>
      </c>
      <c r="D13" s="115">
        <v>89</v>
      </c>
      <c r="E13" s="114">
        <v>64</v>
      </c>
      <c r="F13" s="114">
        <v>64</v>
      </c>
      <c r="G13" s="114">
        <v>49</v>
      </c>
      <c r="H13" s="140">
        <v>89</v>
      </c>
      <c r="I13" s="115">
        <v>0</v>
      </c>
      <c r="J13" s="116">
        <v>0</v>
      </c>
    </row>
    <row r="14" spans="1:15" s="287" customFormat="1" ht="24.95" customHeight="1" x14ac:dyDescent="0.2">
      <c r="A14" s="193" t="s">
        <v>215</v>
      </c>
      <c r="B14" s="199" t="s">
        <v>137</v>
      </c>
      <c r="C14" s="113">
        <v>22.673510377147959</v>
      </c>
      <c r="D14" s="115">
        <v>2032</v>
      </c>
      <c r="E14" s="114">
        <v>1364</v>
      </c>
      <c r="F14" s="114">
        <v>2252</v>
      </c>
      <c r="G14" s="114">
        <v>1586</v>
      </c>
      <c r="H14" s="140">
        <v>2296</v>
      </c>
      <c r="I14" s="115">
        <v>-264</v>
      </c>
      <c r="J14" s="116">
        <v>-11.498257839721255</v>
      </c>
      <c r="K14" s="110"/>
      <c r="L14" s="110"/>
      <c r="M14" s="110"/>
      <c r="N14" s="110"/>
      <c r="O14" s="110"/>
    </row>
    <row r="15" spans="1:15" s="110" customFormat="1" ht="24.95" customHeight="1" x14ac:dyDescent="0.2">
      <c r="A15" s="193" t="s">
        <v>216</v>
      </c>
      <c r="B15" s="199" t="s">
        <v>217</v>
      </c>
      <c r="C15" s="113">
        <v>4.2289667484936402</v>
      </c>
      <c r="D15" s="115">
        <v>379</v>
      </c>
      <c r="E15" s="114">
        <v>258</v>
      </c>
      <c r="F15" s="114">
        <v>380</v>
      </c>
      <c r="G15" s="114">
        <v>305</v>
      </c>
      <c r="H15" s="140">
        <v>318</v>
      </c>
      <c r="I15" s="115">
        <v>61</v>
      </c>
      <c r="J15" s="116">
        <v>19.182389937106919</v>
      </c>
    </row>
    <row r="16" spans="1:15" s="287" customFormat="1" ht="24.95" customHeight="1" x14ac:dyDescent="0.2">
      <c r="A16" s="193" t="s">
        <v>218</v>
      </c>
      <c r="B16" s="199" t="s">
        <v>141</v>
      </c>
      <c r="C16" s="113">
        <v>15.800044632894442</v>
      </c>
      <c r="D16" s="115">
        <v>1416</v>
      </c>
      <c r="E16" s="114">
        <v>874</v>
      </c>
      <c r="F16" s="114">
        <v>1484</v>
      </c>
      <c r="G16" s="114">
        <v>1004</v>
      </c>
      <c r="H16" s="140">
        <v>1723</v>
      </c>
      <c r="I16" s="115">
        <v>-307</v>
      </c>
      <c r="J16" s="116">
        <v>-17.817759721416135</v>
      </c>
      <c r="K16" s="110"/>
      <c r="L16" s="110"/>
      <c r="M16" s="110"/>
      <c r="N16" s="110"/>
      <c r="O16" s="110"/>
    </row>
    <row r="17" spans="1:15" s="110" customFormat="1" ht="24.95" customHeight="1" x14ac:dyDescent="0.2">
      <c r="A17" s="193" t="s">
        <v>142</v>
      </c>
      <c r="B17" s="199" t="s">
        <v>220</v>
      </c>
      <c r="C17" s="113">
        <v>2.644498995759875</v>
      </c>
      <c r="D17" s="115">
        <v>237</v>
      </c>
      <c r="E17" s="114">
        <v>232</v>
      </c>
      <c r="F17" s="114">
        <v>388</v>
      </c>
      <c r="G17" s="114">
        <v>277</v>
      </c>
      <c r="H17" s="140">
        <v>255</v>
      </c>
      <c r="I17" s="115">
        <v>-18</v>
      </c>
      <c r="J17" s="116">
        <v>-7.0588235294117645</v>
      </c>
    </row>
    <row r="18" spans="1:15" s="287" customFormat="1" ht="24.95" customHeight="1" x14ac:dyDescent="0.2">
      <c r="A18" s="201" t="s">
        <v>144</v>
      </c>
      <c r="B18" s="202" t="s">
        <v>145</v>
      </c>
      <c r="C18" s="113">
        <v>6.1481812095514394</v>
      </c>
      <c r="D18" s="115">
        <v>551</v>
      </c>
      <c r="E18" s="114">
        <v>434</v>
      </c>
      <c r="F18" s="114">
        <v>671</v>
      </c>
      <c r="G18" s="114">
        <v>467</v>
      </c>
      <c r="H18" s="140">
        <v>621</v>
      </c>
      <c r="I18" s="115">
        <v>-70</v>
      </c>
      <c r="J18" s="116">
        <v>-11.272141706924316</v>
      </c>
      <c r="K18" s="110"/>
      <c r="L18" s="110"/>
      <c r="M18" s="110"/>
      <c r="N18" s="110"/>
      <c r="O18" s="110"/>
    </row>
    <row r="19" spans="1:15" s="110" customFormat="1" ht="24.95" customHeight="1" x14ac:dyDescent="0.2">
      <c r="A19" s="193" t="s">
        <v>146</v>
      </c>
      <c r="B19" s="199" t="s">
        <v>147</v>
      </c>
      <c r="C19" s="113">
        <v>15.007810756527562</v>
      </c>
      <c r="D19" s="115">
        <v>1345</v>
      </c>
      <c r="E19" s="114">
        <v>1217</v>
      </c>
      <c r="F19" s="114">
        <v>1646</v>
      </c>
      <c r="G19" s="114">
        <v>1144</v>
      </c>
      <c r="H19" s="140">
        <v>1388</v>
      </c>
      <c r="I19" s="115">
        <v>-43</v>
      </c>
      <c r="J19" s="116">
        <v>-3.0979827089337175</v>
      </c>
    </row>
    <row r="20" spans="1:15" s="287" customFormat="1" ht="24.95" customHeight="1" x14ac:dyDescent="0.2">
      <c r="A20" s="193" t="s">
        <v>148</v>
      </c>
      <c r="B20" s="199" t="s">
        <v>149</v>
      </c>
      <c r="C20" s="113">
        <v>4.8203525998661014</v>
      </c>
      <c r="D20" s="115">
        <v>432</v>
      </c>
      <c r="E20" s="114">
        <v>590</v>
      </c>
      <c r="F20" s="114">
        <v>541</v>
      </c>
      <c r="G20" s="114">
        <v>409</v>
      </c>
      <c r="H20" s="140">
        <v>524</v>
      </c>
      <c r="I20" s="115">
        <v>-92</v>
      </c>
      <c r="J20" s="116">
        <v>-17.557251908396946</v>
      </c>
      <c r="K20" s="110"/>
      <c r="L20" s="110"/>
      <c r="M20" s="110"/>
      <c r="N20" s="110"/>
      <c r="O20" s="110"/>
    </row>
    <row r="21" spans="1:15" s="110" customFormat="1" ht="24.95" customHeight="1" x14ac:dyDescent="0.2">
      <c r="A21" s="201" t="s">
        <v>150</v>
      </c>
      <c r="B21" s="202" t="s">
        <v>151</v>
      </c>
      <c r="C21" s="113">
        <v>5.95849140816782</v>
      </c>
      <c r="D21" s="115">
        <v>534</v>
      </c>
      <c r="E21" s="114">
        <v>487</v>
      </c>
      <c r="F21" s="114">
        <v>447</v>
      </c>
      <c r="G21" s="114">
        <v>408</v>
      </c>
      <c r="H21" s="140">
        <v>440</v>
      </c>
      <c r="I21" s="115">
        <v>94</v>
      </c>
      <c r="J21" s="116">
        <v>21.363636363636363</v>
      </c>
    </row>
    <row r="22" spans="1:15" s="110" customFormat="1" ht="24.95" customHeight="1" x14ac:dyDescent="0.2">
      <c r="A22" s="201" t="s">
        <v>152</v>
      </c>
      <c r="B22" s="199" t="s">
        <v>153</v>
      </c>
      <c r="C22" s="113">
        <v>2.6221825485382726</v>
      </c>
      <c r="D22" s="115">
        <v>235</v>
      </c>
      <c r="E22" s="114">
        <v>119</v>
      </c>
      <c r="F22" s="114">
        <v>203</v>
      </c>
      <c r="G22" s="114">
        <v>126</v>
      </c>
      <c r="H22" s="140">
        <v>189</v>
      </c>
      <c r="I22" s="115">
        <v>46</v>
      </c>
      <c r="J22" s="116">
        <v>24.338624338624339</v>
      </c>
    </row>
    <row r="23" spans="1:15" s="110" customFormat="1" ht="24.95" customHeight="1" x14ac:dyDescent="0.2">
      <c r="A23" s="193" t="s">
        <v>154</v>
      </c>
      <c r="B23" s="199" t="s">
        <v>155</v>
      </c>
      <c r="C23" s="113">
        <v>1.8857397902253961</v>
      </c>
      <c r="D23" s="115">
        <v>169</v>
      </c>
      <c r="E23" s="114">
        <v>96</v>
      </c>
      <c r="F23" s="114">
        <v>146</v>
      </c>
      <c r="G23" s="114">
        <v>109</v>
      </c>
      <c r="H23" s="140">
        <v>159</v>
      </c>
      <c r="I23" s="115">
        <v>10</v>
      </c>
      <c r="J23" s="116">
        <v>6.2893081761006293</v>
      </c>
    </row>
    <row r="24" spans="1:15" s="110" customFormat="1" ht="24.95" customHeight="1" x14ac:dyDescent="0.2">
      <c r="A24" s="193" t="s">
        <v>156</v>
      </c>
      <c r="B24" s="199" t="s">
        <v>221</v>
      </c>
      <c r="C24" s="113">
        <v>7.3532693595179648</v>
      </c>
      <c r="D24" s="115">
        <v>659</v>
      </c>
      <c r="E24" s="114">
        <v>556</v>
      </c>
      <c r="F24" s="114">
        <v>764</v>
      </c>
      <c r="G24" s="114">
        <v>498</v>
      </c>
      <c r="H24" s="140">
        <v>673</v>
      </c>
      <c r="I24" s="115">
        <v>-14</v>
      </c>
      <c r="J24" s="116">
        <v>-2.0802377414561666</v>
      </c>
    </row>
    <row r="25" spans="1:15" s="110" customFormat="1" ht="24.95" customHeight="1" x14ac:dyDescent="0.2">
      <c r="A25" s="193" t="s">
        <v>222</v>
      </c>
      <c r="B25" s="204" t="s">
        <v>159</v>
      </c>
      <c r="C25" s="113">
        <v>4.5079223387636684</v>
      </c>
      <c r="D25" s="115">
        <v>404</v>
      </c>
      <c r="E25" s="114">
        <v>374</v>
      </c>
      <c r="F25" s="114">
        <v>456</v>
      </c>
      <c r="G25" s="114">
        <v>298</v>
      </c>
      <c r="H25" s="140">
        <v>347</v>
      </c>
      <c r="I25" s="115">
        <v>57</v>
      </c>
      <c r="J25" s="116">
        <v>16.426512968299711</v>
      </c>
    </row>
    <row r="26" spans="1:15" s="110" customFormat="1" ht="24.95" customHeight="1" x14ac:dyDescent="0.2">
      <c r="A26" s="201">
        <v>782.78300000000002</v>
      </c>
      <c r="B26" s="203" t="s">
        <v>160</v>
      </c>
      <c r="C26" s="113">
        <v>7.0854719928587366</v>
      </c>
      <c r="D26" s="115">
        <v>635</v>
      </c>
      <c r="E26" s="114">
        <v>792</v>
      </c>
      <c r="F26" s="114">
        <v>835</v>
      </c>
      <c r="G26" s="114">
        <v>756</v>
      </c>
      <c r="H26" s="140">
        <v>729</v>
      </c>
      <c r="I26" s="115">
        <v>-94</v>
      </c>
      <c r="J26" s="116">
        <v>-12.894375857338821</v>
      </c>
    </row>
    <row r="27" spans="1:15" s="110" customFormat="1" ht="24.95" customHeight="1" x14ac:dyDescent="0.2">
      <c r="A27" s="193" t="s">
        <v>161</v>
      </c>
      <c r="B27" s="199" t="s">
        <v>162</v>
      </c>
      <c r="C27" s="113">
        <v>2.655657219370676</v>
      </c>
      <c r="D27" s="115">
        <v>238</v>
      </c>
      <c r="E27" s="114">
        <v>146</v>
      </c>
      <c r="F27" s="114">
        <v>237</v>
      </c>
      <c r="G27" s="114">
        <v>130</v>
      </c>
      <c r="H27" s="140">
        <v>180</v>
      </c>
      <c r="I27" s="115">
        <v>58</v>
      </c>
      <c r="J27" s="116">
        <v>32.222222222222221</v>
      </c>
    </row>
    <row r="28" spans="1:15" s="110" customFormat="1" ht="24.95" customHeight="1" x14ac:dyDescent="0.2">
      <c r="A28" s="193" t="s">
        <v>163</v>
      </c>
      <c r="B28" s="199" t="s">
        <v>164</v>
      </c>
      <c r="C28" s="113">
        <v>2.4324927471546531</v>
      </c>
      <c r="D28" s="115">
        <v>218</v>
      </c>
      <c r="E28" s="114">
        <v>161</v>
      </c>
      <c r="F28" s="114">
        <v>536</v>
      </c>
      <c r="G28" s="114">
        <v>160</v>
      </c>
      <c r="H28" s="140">
        <v>192</v>
      </c>
      <c r="I28" s="115">
        <v>26</v>
      </c>
      <c r="J28" s="116">
        <v>13.541666666666666</v>
      </c>
    </row>
    <row r="29" spans="1:15" s="110" customFormat="1" ht="24.95" customHeight="1" x14ac:dyDescent="0.2">
      <c r="A29" s="193">
        <v>86</v>
      </c>
      <c r="B29" s="199" t="s">
        <v>165</v>
      </c>
      <c r="C29" s="113">
        <v>5.1774157554117384</v>
      </c>
      <c r="D29" s="115">
        <v>464</v>
      </c>
      <c r="E29" s="114">
        <v>374</v>
      </c>
      <c r="F29" s="114">
        <v>540</v>
      </c>
      <c r="G29" s="114">
        <v>332</v>
      </c>
      <c r="H29" s="140">
        <v>456</v>
      </c>
      <c r="I29" s="115">
        <v>8</v>
      </c>
      <c r="J29" s="116">
        <v>1.7543859649122806</v>
      </c>
    </row>
    <row r="30" spans="1:15" s="110" customFormat="1" ht="24.95" customHeight="1" x14ac:dyDescent="0.2">
      <c r="A30" s="193">
        <v>87.88</v>
      </c>
      <c r="B30" s="204" t="s">
        <v>166</v>
      </c>
      <c r="C30" s="113">
        <v>6.1481812095514394</v>
      </c>
      <c r="D30" s="115">
        <v>551</v>
      </c>
      <c r="E30" s="114">
        <v>575</v>
      </c>
      <c r="F30" s="114">
        <v>869</v>
      </c>
      <c r="G30" s="114">
        <v>565</v>
      </c>
      <c r="H30" s="140">
        <v>525</v>
      </c>
      <c r="I30" s="115">
        <v>26</v>
      </c>
      <c r="J30" s="116">
        <v>4.9523809523809526</v>
      </c>
    </row>
    <row r="31" spans="1:15" s="110" customFormat="1" ht="24.95" customHeight="1" x14ac:dyDescent="0.2">
      <c r="A31" s="193" t="s">
        <v>167</v>
      </c>
      <c r="B31" s="199" t="s">
        <v>168</v>
      </c>
      <c r="C31" s="113">
        <v>4.0281187234992188</v>
      </c>
      <c r="D31" s="115">
        <v>361</v>
      </c>
      <c r="E31" s="114">
        <v>288</v>
      </c>
      <c r="F31" s="114">
        <v>413</v>
      </c>
      <c r="G31" s="114">
        <v>286</v>
      </c>
      <c r="H31" s="140">
        <v>362</v>
      </c>
      <c r="I31" s="115">
        <v>-1</v>
      </c>
      <c r="J31" s="116">
        <v>-0.27624309392265195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0.50212006248605223</v>
      </c>
      <c r="D34" s="115">
        <v>45</v>
      </c>
      <c r="E34" s="114">
        <v>83</v>
      </c>
      <c r="F34" s="114">
        <v>93</v>
      </c>
      <c r="G34" s="114">
        <v>49</v>
      </c>
      <c r="H34" s="140">
        <v>82</v>
      </c>
      <c r="I34" s="115">
        <v>-37</v>
      </c>
      <c r="J34" s="116">
        <v>-45.121951219512198</v>
      </c>
    </row>
    <row r="35" spans="1:10" s="110" customFormat="1" ht="24.95" customHeight="1" x14ac:dyDescent="0.2">
      <c r="A35" s="292" t="s">
        <v>171</v>
      </c>
      <c r="B35" s="293" t="s">
        <v>172</v>
      </c>
      <c r="C35" s="113">
        <v>29.814773488060702</v>
      </c>
      <c r="D35" s="115">
        <v>2672</v>
      </c>
      <c r="E35" s="114">
        <v>1862</v>
      </c>
      <c r="F35" s="114">
        <v>2987</v>
      </c>
      <c r="G35" s="114">
        <v>2102</v>
      </c>
      <c r="H35" s="140">
        <v>3006</v>
      </c>
      <c r="I35" s="115">
        <v>-334</v>
      </c>
      <c r="J35" s="116">
        <v>-11.111111111111111</v>
      </c>
    </row>
    <row r="36" spans="1:10" s="110" customFormat="1" ht="24.95" customHeight="1" x14ac:dyDescent="0.2">
      <c r="A36" s="294" t="s">
        <v>173</v>
      </c>
      <c r="B36" s="295" t="s">
        <v>174</v>
      </c>
      <c r="C36" s="125">
        <v>69.683106449453248</v>
      </c>
      <c r="D36" s="143">
        <v>6245</v>
      </c>
      <c r="E36" s="144">
        <v>5775</v>
      </c>
      <c r="F36" s="144">
        <v>7633</v>
      </c>
      <c r="G36" s="144">
        <v>5221</v>
      </c>
      <c r="H36" s="145">
        <v>6164</v>
      </c>
      <c r="I36" s="143">
        <v>81</v>
      </c>
      <c r="J36" s="146">
        <v>1.3140817650876055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8962</v>
      </c>
      <c r="F11" s="264">
        <v>7720</v>
      </c>
      <c r="G11" s="264">
        <v>10713</v>
      </c>
      <c r="H11" s="264">
        <v>7372</v>
      </c>
      <c r="I11" s="265">
        <v>9252</v>
      </c>
      <c r="J11" s="263">
        <v>-290</v>
      </c>
      <c r="K11" s="266">
        <v>-3.1344574146130566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25.764338317339881</v>
      </c>
      <c r="E13" s="115">
        <v>2309</v>
      </c>
      <c r="F13" s="114">
        <v>2427</v>
      </c>
      <c r="G13" s="114">
        <v>3103</v>
      </c>
      <c r="H13" s="114">
        <v>2164</v>
      </c>
      <c r="I13" s="140">
        <v>2391</v>
      </c>
      <c r="J13" s="115">
        <v>-82</v>
      </c>
      <c r="K13" s="116">
        <v>-3.4295273943956506</v>
      </c>
    </row>
    <row r="14" spans="1:17" ht="15.95" customHeight="1" x14ac:dyDescent="0.2">
      <c r="A14" s="306" t="s">
        <v>230</v>
      </c>
      <c r="B14" s="307"/>
      <c r="C14" s="308"/>
      <c r="D14" s="113">
        <v>55.902700290113813</v>
      </c>
      <c r="E14" s="115">
        <v>5010</v>
      </c>
      <c r="F14" s="114">
        <v>4079</v>
      </c>
      <c r="G14" s="114">
        <v>5885</v>
      </c>
      <c r="H14" s="114">
        <v>3954</v>
      </c>
      <c r="I14" s="140">
        <v>5287</v>
      </c>
      <c r="J14" s="115">
        <v>-277</v>
      </c>
      <c r="K14" s="116">
        <v>-5.2392661244562131</v>
      </c>
    </row>
    <row r="15" spans="1:17" ht="15.95" customHeight="1" x14ac:dyDescent="0.2">
      <c r="A15" s="306" t="s">
        <v>231</v>
      </c>
      <c r="B15" s="307"/>
      <c r="C15" s="308"/>
      <c r="D15" s="113">
        <v>9.8192367775050204</v>
      </c>
      <c r="E15" s="115">
        <v>880</v>
      </c>
      <c r="F15" s="114">
        <v>685</v>
      </c>
      <c r="G15" s="114">
        <v>887</v>
      </c>
      <c r="H15" s="114">
        <v>684</v>
      </c>
      <c r="I15" s="140">
        <v>823</v>
      </c>
      <c r="J15" s="115">
        <v>57</v>
      </c>
      <c r="K15" s="116">
        <v>6.9258809234507899</v>
      </c>
    </row>
    <row r="16" spans="1:17" ht="15.95" customHeight="1" x14ac:dyDescent="0.2">
      <c r="A16" s="306" t="s">
        <v>232</v>
      </c>
      <c r="B16" s="307"/>
      <c r="C16" s="308"/>
      <c r="D16" s="113">
        <v>8.4467752733764776</v>
      </c>
      <c r="E16" s="115">
        <v>757</v>
      </c>
      <c r="F16" s="114">
        <v>523</v>
      </c>
      <c r="G16" s="114">
        <v>833</v>
      </c>
      <c r="H16" s="114">
        <v>566</v>
      </c>
      <c r="I16" s="140">
        <v>744</v>
      </c>
      <c r="J16" s="115">
        <v>13</v>
      </c>
      <c r="K16" s="116">
        <v>1.7473118279569892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0.79223387636688236</v>
      </c>
      <c r="E18" s="115">
        <v>71</v>
      </c>
      <c r="F18" s="114">
        <v>67</v>
      </c>
      <c r="G18" s="114">
        <v>98</v>
      </c>
      <c r="H18" s="114">
        <v>51</v>
      </c>
      <c r="I18" s="140">
        <v>77</v>
      </c>
      <c r="J18" s="115">
        <v>-6</v>
      </c>
      <c r="K18" s="116">
        <v>-7.7922077922077921</v>
      </c>
    </row>
    <row r="19" spans="1:11" ht="14.1" customHeight="1" x14ac:dyDescent="0.2">
      <c r="A19" s="306" t="s">
        <v>235</v>
      </c>
      <c r="B19" s="307" t="s">
        <v>236</v>
      </c>
      <c r="C19" s="308"/>
      <c r="D19" s="113">
        <v>0.2231644722160232</v>
      </c>
      <c r="E19" s="115">
        <v>20</v>
      </c>
      <c r="F19" s="114">
        <v>40</v>
      </c>
      <c r="G19" s="114">
        <v>36</v>
      </c>
      <c r="H19" s="114">
        <v>29</v>
      </c>
      <c r="I19" s="140">
        <v>27</v>
      </c>
      <c r="J19" s="115">
        <v>-7</v>
      </c>
      <c r="K19" s="116">
        <v>-25.925925925925927</v>
      </c>
    </row>
    <row r="20" spans="1:11" ht="14.1" customHeight="1" x14ac:dyDescent="0.2">
      <c r="A20" s="306">
        <v>12</v>
      </c>
      <c r="B20" s="307" t="s">
        <v>237</v>
      </c>
      <c r="C20" s="308"/>
      <c r="D20" s="113">
        <v>0.81455032358848467</v>
      </c>
      <c r="E20" s="115">
        <v>73</v>
      </c>
      <c r="F20" s="114">
        <v>79</v>
      </c>
      <c r="G20" s="114">
        <v>87</v>
      </c>
      <c r="H20" s="114">
        <v>69</v>
      </c>
      <c r="I20" s="140">
        <v>79</v>
      </c>
      <c r="J20" s="115">
        <v>-6</v>
      </c>
      <c r="K20" s="116">
        <v>-7.5949367088607591</v>
      </c>
    </row>
    <row r="21" spans="1:11" ht="14.1" customHeight="1" x14ac:dyDescent="0.2">
      <c r="A21" s="306">
        <v>21</v>
      </c>
      <c r="B21" s="307" t="s">
        <v>238</v>
      </c>
      <c r="C21" s="308"/>
      <c r="D21" s="113">
        <v>0.10042401249721045</v>
      </c>
      <c r="E21" s="115">
        <v>9</v>
      </c>
      <c r="F21" s="114">
        <v>7</v>
      </c>
      <c r="G21" s="114">
        <v>7</v>
      </c>
      <c r="H21" s="114">
        <v>13</v>
      </c>
      <c r="I21" s="140">
        <v>4</v>
      </c>
      <c r="J21" s="115">
        <v>5</v>
      </c>
      <c r="K21" s="116">
        <v>125</v>
      </c>
    </row>
    <row r="22" spans="1:11" ht="14.1" customHeight="1" x14ac:dyDescent="0.2">
      <c r="A22" s="306">
        <v>22</v>
      </c>
      <c r="B22" s="307" t="s">
        <v>239</v>
      </c>
      <c r="C22" s="308"/>
      <c r="D22" s="113">
        <v>2.1870118277170274</v>
      </c>
      <c r="E22" s="115">
        <v>196</v>
      </c>
      <c r="F22" s="114">
        <v>206</v>
      </c>
      <c r="G22" s="114">
        <v>312</v>
      </c>
      <c r="H22" s="114">
        <v>215</v>
      </c>
      <c r="I22" s="140">
        <v>178</v>
      </c>
      <c r="J22" s="115">
        <v>18</v>
      </c>
      <c r="K22" s="116">
        <v>10.112359550561798</v>
      </c>
    </row>
    <row r="23" spans="1:11" ht="14.1" customHeight="1" x14ac:dyDescent="0.2">
      <c r="A23" s="306">
        <v>23</v>
      </c>
      <c r="B23" s="307" t="s">
        <v>240</v>
      </c>
      <c r="C23" s="308"/>
      <c r="D23" s="113">
        <v>0.93729078330729743</v>
      </c>
      <c r="E23" s="115">
        <v>84</v>
      </c>
      <c r="F23" s="114">
        <v>66</v>
      </c>
      <c r="G23" s="114">
        <v>93</v>
      </c>
      <c r="H23" s="114">
        <v>72</v>
      </c>
      <c r="I23" s="140">
        <v>96</v>
      </c>
      <c r="J23" s="115">
        <v>-12</v>
      </c>
      <c r="K23" s="116">
        <v>-12.5</v>
      </c>
    </row>
    <row r="24" spans="1:11" ht="14.1" customHeight="1" x14ac:dyDescent="0.2">
      <c r="A24" s="306">
        <v>24</v>
      </c>
      <c r="B24" s="307" t="s">
        <v>241</v>
      </c>
      <c r="C24" s="308"/>
      <c r="D24" s="113">
        <v>5.8134345012274045</v>
      </c>
      <c r="E24" s="115">
        <v>521</v>
      </c>
      <c r="F24" s="114">
        <v>422</v>
      </c>
      <c r="G24" s="114">
        <v>494</v>
      </c>
      <c r="H24" s="114">
        <v>405</v>
      </c>
      <c r="I24" s="140">
        <v>689</v>
      </c>
      <c r="J24" s="115">
        <v>-168</v>
      </c>
      <c r="K24" s="116">
        <v>-24.383164005805515</v>
      </c>
    </row>
    <row r="25" spans="1:11" ht="14.1" customHeight="1" x14ac:dyDescent="0.2">
      <c r="A25" s="306">
        <v>25</v>
      </c>
      <c r="B25" s="307" t="s">
        <v>242</v>
      </c>
      <c r="C25" s="308"/>
      <c r="D25" s="113">
        <v>6.9850479803615269</v>
      </c>
      <c r="E25" s="115">
        <v>626</v>
      </c>
      <c r="F25" s="114">
        <v>496</v>
      </c>
      <c r="G25" s="114">
        <v>799</v>
      </c>
      <c r="H25" s="114">
        <v>480</v>
      </c>
      <c r="I25" s="140">
        <v>754</v>
      </c>
      <c r="J25" s="115">
        <v>-128</v>
      </c>
      <c r="K25" s="116">
        <v>-16.976127320954909</v>
      </c>
    </row>
    <row r="26" spans="1:11" ht="14.1" customHeight="1" x14ac:dyDescent="0.2">
      <c r="A26" s="306">
        <v>26</v>
      </c>
      <c r="B26" s="307" t="s">
        <v>243</v>
      </c>
      <c r="C26" s="308"/>
      <c r="D26" s="113">
        <v>2.8118723499218925</v>
      </c>
      <c r="E26" s="115">
        <v>252</v>
      </c>
      <c r="F26" s="114">
        <v>132</v>
      </c>
      <c r="G26" s="114">
        <v>300</v>
      </c>
      <c r="H26" s="114">
        <v>129</v>
      </c>
      <c r="I26" s="140">
        <v>252</v>
      </c>
      <c r="J26" s="115">
        <v>0</v>
      </c>
      <c r="K26" s="116">
        <v>0</v>
      </c>
    </row>
    <row r="27" spans="1:11" ht="14.1" customHeight="1" x14ac:dyDescent="0.2">
      <c r="A27" s="306">
        <v>27</v>
      </c>
      <c r="B27" s="307" t="s">
        <v>244</v>
      </c>
      <c r="C27" s="308"/>
      <c r="D27" s="113">
        <v>2.5998661013166702</v>
      </c>
      <c r="E27" s="115">
        <v>233</v>
      </c>
      <c r="F27" s="114">
        <v>180</v>
      </c>
      <c r="G27" s="114">
        <v>245</v>
      </c>
      <c r="H27" s="114">
        <v>154</v>
      </c>
      <c r="I27" s="140">
        <v>247</v>
      </c>
      <c r="J27" s="115">
        <v>-14</v>
      </c>
      <c r="K27" s="116">
        <v>-5.668016194331984</v>
      </c>
    </row>
    <row r="28" spans="1:11" ht="14.1" customHeight="1" x14ac:dyDescent="0.2">
      <c r="A28" s="306">
        <v>28</v>
      </c>
      <c r="B28" s="307" t="s">
        <v>245</v>
      </c>
      <c r="C28" s="308"/>
      <c r="D28" s="113">
        <v>1.3836197277393438</v>
      </c>
      <c r="E28" s="115">
        <v>124</v>
      </c>
      <c r="F28" s="114">
        <v>132</v>
      </c>
      <c r="G28" s="114">
        <v>122</v>
      </c>
      <c r="H28" s="114">
        <v>130</v>
      </c>
      <c r="I28" s="140">
        <v>109</v>
      </c>
      <c r="J28" s="115">
        <v>15</v>
      </c>
      <c r="K28" s="116">
        <v>13.761467889908257</v>
      </c>
    </row>
    <row r="29" spans="1:11" ht="14.1" customHeight="1" x14ac:dyDescent="0.2">
      <c r="A29" s="306">
        <v>29</v>
      </c>
      <c r="B29" s="307" t="s">
        <v>246</v>
      </c>
      <c r="C29" s="308"/>
      <c r="D29" s="113">
        <v>3.9053782637804062</v>
      </c>
      <c r="E29" s="115">
        <v>350</v>
      </c>
      <c r="F29" s="114">
        <v>296</v>
      </c>
      <c r="G29" s="114">
        <v>311</v>
      </c>
      <c r="H29" s="114">
        <v>281</v>
      </c>
      <c r="I29" s="140">
        <v>279</v>
      </c>
      <c r="J29" s="115">
        <v>71</v>
      </c>
      <c r="K29" s="116">
        <v>25.448028673835125</v>
      </c>
    </row>
    <row r="30" spans="1:11" ht="14.1" customHeight="1" x14ac:dyDescent="0.2">
      <c r="A30" s="306" t="s">
        <v>247</v>
      </c>
      <c r="B30" s="307" t="s">
        <v>248</v>
      </c>
      <c r="C30" s="308"/>
      <c r="D30" s="113">
        <v>1.0488730194153091</v>
      </c>
      <c r="E30" s="115">
        <v>94</v>
      </c>
      <c r="F30" s="114">
        <v>101</v>
      </c>
      <c r="G30" s="114">
        <v>98</v>
      </c>
      <c r="H30" s="114" t="s">
        <v>513</v>
      </c>
      <c r="I30" s="140" t="s">
        <v>513</v>
      </c>
      <c r="J30" s="115" t="s">
        <v>513</v>
      </c>
      <c r="K30" s="116" t="s">
        <v>513</v>
      </c>
    </row>
    <row r="31" spans="1:11" ht="14.1" customHeight="1" x14ac:dyDescent="0.2">
      <c r="A31" s="306" t="s">
        <v>249</v>
      </c>
      <c r="B31" s="307" t="s">
        <v>250</v>
      </c>
      <c r="C31" s="308"/>
      <c r="D31" s="113">
        <v>2.8565052443650969</v>
      </c>
      <c r="E31" s="115">
        <v>256</v>
      </c>
      <c r="F31" s="114">
        <v>190</v>
      </c>
      <c r="G31" s="114">
        <v>210</v>
      </c>
      <c r="H31" s="114">
        <v>170</v>
      </c>
      <c r="I31" s="140">
        <v>187</v>
      </c>
      <c r="J31" s="115">
        <v>69</v>
      </c>
      <c r="K31" s="116">
        <v>36.898395721925134</v>
      </c>
    </row>
    <row r="32" spans="1:11" ht="14.1" customHeight="1" x14ac:dyDescent="0.2">
      <c r="A32" s="306">
        <v>31</v>
      </c>
      <c r="B32" s="307" t="s">
        <v>251</v>
      </c>
      <c r="C32" s="308"/>
      <c r="D32" s="113">
        <v>0.51327828609685333</v>
      </c>
      <c r="E32" s="115">
        <v>46</v>
      </c>
      <c r="F32" s="114">
        <v>38</v>
      </c>
      <c r="G32" s="114">
        <v>64</v>
      </c>
      <c r="H32" s="114">
        <v>41</v>
      </c>
      <c r="I32" s="140">
        <v>64</v>
      </c>
      <c r="J32" s="115">
        <v>-18</v>
      </c>
      <c r="K32" s="116">
        <v>-28.125</v>
      </c>
    </row>
    <row r="33" spans="1:11" ht="14.1" customHeight="1" x14ac:dyDescent="0.2">
      <c r="A33" s="306">
        <v>32</v>
      </c>
      <c r="B33" s="307" t="s">
        <v>252</v>
      </c>
      <c r="C33" s="308"/>
      <c r="D33" s="113">
        <v>1.4394108457933497</v>
      </c>
      <c r="E33" s="115">
        <v>129</v>
      </c>
      <c r="F33" s="114">
        <v>148</v>
      </c>
      <c r="G33" s="114">
        <v>208</v>
      </c>
      <c r="H33" s="114">
        <v>157</v>
      </c>
      <c r="I33" s="140">
        <v>133</v>
      </c>
      <c r="J33" s="115">
        <v>-4</v>
      </c>
      <c r="K33" s="116">
        <v>-3.007518796992481</v>
      </c>
    </row>
    <row r="34" spans="1:11" ht="14.1" customHeight="1" x14ac:dyDescent="0.2">
      <c r="A34" s="306">
        <v>33</v>
      </c>
      <c r="B34" s="307" t="s">
        <v>253</v>
      </c>
      <c r="C34" s="308"/>
      <c r="D34" s="113">
        <v>2.1758536041062264</v>
      </c>
      <c r="E34" s="115">
        <v>195</v>
      </c>
      <c r="F34" s="114">
        <v>164</v>
      </c>
      <c r="G34" s="114">
        <v>239</v>
      </c>
      <c r="H34" s="114">
        <v>177</v>
      </c>
      <c r="I34" s="140">
        <v>234</v>
      </c>
      <c r="J34" s="115">
        <v>-39</v>
      </c>
      <c r="K34" s="116">
        <v>-16.666666666666668</v>
      </c>
    </row>
    <row r="35" spans="1:11" ht="14.1" customHeight="1" x14ac:dyDescent="0.2">
      <c r="A35" s="306">
        <v>34</v>
      </c>
      <c r="B35" s="307" t="s">
        <v>254</v>
      </c>
      <c r="C35" s="308"/>
      <c r="D35" s="113">
        <v>1.6848917652309752</v>
      </c>
      <c r="E35" s="115">
        <v>151</v>
      </c>
      <c r="F35" s="114">
        <v>89</v>
      </c>
      <c r="G35" s="114">
        <v>146</v>
      </c>
      <c r="H35" s="114">
        <v>121</v>
      </c>
      <c r="I35" s="140">
        <v>254</v>
      </c>
      <c r="J35" s="115">
        <v>-103</v>
      </c>
      <c r="K35" s="116">
        <v>-40.551181102362207</v>
      </c>
    </row>
    <row r="36" spans="1:11" ht="14.1" customHeight="1" x14ac:dyDescent="0.2">
      <c r="A36" s="306">
        <v>41</v>
      </c>
      <c r="B36" s="307" t="s">
        <v>255</v>
      </c>
      <c r="C36" s="308"/>
      <c r="D36" s="113">
        <v>0.51327828609685333</v>
      </c>
      <c r="E36" s="115">
        <v>46</v>
      </c>
      <c r="F36" s="114">
        <v>34</v>
      </c>
      <c r="G36" s="114">
        <v>62</v>
      </c>
      <c r="H36" s="114">
        <v>32</v>
      </c>
      <c r="I36" s="140">
        <v>41</v>
      </c>
      <c r="J36" s="115">
        <v>5</v>
      </c>
      <c r="K36" s="116">
        <v>12.195121951219512</v>
      </c>
    </row>
    <row r="37" spans="1:11" ht="14.1" customHeight="1" x14ac:dyDescent="0.2">
      <c r="A37" s="306">
        <v>42</v>
      </c>
      <c r="B37" s="307" t="s">
        <v>256</v>
      </c>
      <c r="C37" s="308"/>
      <c r="D37" s="113">
        <v>0.13389868332961394</v>
      </c>
      <c r="E37" s="115">
        <v>12</v>
      </c>
      <c r="F37" s="114">
        <v>4</v>
      </c>
      <c r="G37" s="114">
        <v>7</v>
      </c>
      <c r="H37" s="114">
        <v>7</v>
      </c>
      <c r="I37" s="140">
        <v>5</v>
      </c>
      <c r="J37" s="115">
        <v>7</v>
      </c>
      <c r="K37" s="116">
        <v>140</v>
      </c>
    </row>
    <row r="38" spans="1:11" ht="14.1" customHeight="1" x14ac:dyDescent="0.2">
      <c r="A38" s="306">
        <v>43</v>
      </c>
      <c r="B38" s="307" t="s">
        <v>257</v>
      </c>
      <c r="C38" s="308"/>
      <c r="D38" s="113">
        <v>2.1200624860522206</v>
      </c>
      <c r="E38" s="115">
        <v>190</v>
      </c>
      <c r="F38" s="114">
        <v>91</v>
      </c>
      <c r="G38" s="114">
        <v>165</v>
      </c>
      <c r="H38" s="114">
        <v>112</v>
      </c>
      <c r="I38" s="140">
        <v>123</v>
      </c>
      <c r="J38" s="115">
        <v>67</v>
      </c>
      <c r="K38" s="116">
        <v>54.471544715447152</v>
      </c>
    </row>
    <row r="39" spans="1:11" ht="14.1" customHeight="1" x14ac:dyDescent="0.2">
      <c r="A39" s="306">
        <v>51</v>
      </c>
      <c r="B39" s="307" t="s">
        <v>258</v>
      </c>
      <c r="C39" s="308"/>
      <c r="D39" s="113">
        <v>7.0519973220263337</v>
      </c>
      <c r="E39" s="115">
        <v>632</v>
      </c>
      <c r="F39" s="114">
        <v>781</v>
      </c>
      <c r="G39" s="114">
        <v>900</v>
      </c>
      <c r="H39" s="114">
        <v>650</v>
      </c>
      <c r="I39" s="140">
        <v>767</v>
      </c>
      <c r="J39" s="115">
        <v>-135</v>
      </c>
      <c r="K39" s="116">
        <v>-17.601043024771837</v>
      </c>
    </row>
    <row r="40" spans="1:11" ht="14.1" customHeight="1" x14ac:dyDescent="0.2">
      <c r="A40" s="306" t="s">
        <v>259</v>
      </c>
      <c r="B40" s="307" t="s">
        <v>260</v>
      </c>
      <c r="C40" s="308"/>
      <c r="D40" s="113">
        <v>6.6949341664806958</v>
      </c>
      <c r="E40" s="115">
        <v>600</v>
      </c>
      <c r="F40" s="114">
        <v>730</v>
      </c>
      <c r="G40" s="114">
        <v>849</v>
      </c>
      <c r="H40" s="114">
        <v>612</v>
      </c>
      <c r="I40" s="140">
        <v>724</v>
      </c>
      <c r="J40" s="115">
        <v>-124</v>
      </c>
      <c r="K40" s="116">
        <v>-17.127071823204421</v>
      </c>
    </row>
    <row r="41" spans="1:11" ht="14.1" customHeight="1" x14ac:dyDescent="0.2">
      <c r="A41" s="306"/>
      <c r="B41" s="307" t="s">
        <v>261</v>
      </c>
      <c r="C41" s="308"/>
      <c r="D41" s="113">
        <v>5.0323588484713238</v>
      </c>
      <c r="E41" s="115">
        <v>451</v>
      </c>
      <c r="F41" s="114">
        <v>581</v>
      </c>
      <c r="G41" s="114">
        <v>595</v>
      </c>
      <c r="H41" s="114">
        <v>462</v>
      </c>
      <c r="I41" s="140">
        <v>482</v>
      </c>
      <c r="J41" s="115">
        <v>-31</v>
      </c>
      <c r="K41" s="116">
        <v>-6.4315352697095438</v>
      </c>
    </row>
    <row r="42" spans="1:11" ht="14.1" customHeight="1" x14ac:dyDescent="0.2">
      <c r="A42" s="306">
        <v>52</v>
      </c>
      <c r="B42" s="307" t="s">
        <v>262</v>
      </c>
      <c r="C42" s="308"/>
      <c r="D42" s="113">
        <v>3.8384289221155994</v>
      </c>
      <c r="E42" s="115">
        <v>344</v>
      </c>
      <c r="F42" s="114">
        <v>324</v>
      </c>
      <c r="G42" s="114">
        <v>308</v>
      </c>
      <c r="H42" s="114">
        <v>289</v>
      </c>
      <c r="I42" s="140">
        <v>290</v>
      </c>
      <c r="J42" s="115">
        <v>54</v>
      </c>
      <c r="K42" s="116">
        <v>18.620689655172413</v>
      </c>
    </row>
    <row r="43" spans="1:11" ht="14.1" customHeight="1" x14ac:dyDescent="0.2">
      <c r="A43" s="306" t="s">
        <v>263</v>
      </c>
      <c r="B43" s="307" t="s">
        <v>264</v>
      </c>
      <c r="C43" s="308"/>
      <c r="D43" s="113">
        <v>3.470207542959161</v>
      </c>
      <c r="E43" s="115">
        <v>311</v>
      </c>
      <c r="F43" s="114">
        <v>273</v>
      </c>
      <c r="G43" s="114">
        <v>256</v>
      </c>
      <c r="H43" s="114">
        <v>240</v>
      </c>
      <c r="I43" s="140">
        <v>254</v>
      </c>
      <c r="J43" s="115">
        <v>57</v>
      </c>
      <c r="K43" s="116">
        <v>22.440944881889763</v>
      </c>
    </row>
    <row r="44" spans="1:11" ht="14.1" customHeight="1" x14ac:dyDescent="0.2">
      <c r="A44" s="306">
        <v>53</v>
      </c>
      <c r="B44" s="307" t="s">
        <v>265</v>
      </c>
      <c r="C44" s="308"/>
      <c r="D44" s="113">
        <v>0.50212006248605223</v>
      </c>
      <c r="E44" s="115">
        <v>45</v>
      </c>
      <c r="F44" s="114">
        <v>47</v>
      </c>
      <c r="G44" s="114">
        <v>57</v>
      </c>
      <c r="H44" s="114">
        <v>51</v>
      </c>
      <c r="I44" s="140">
        <v>51</v>
      </c>
      <c r="J44" s="115">
        <v>-6</v>
      </c>
      <c r="K44" s="116">
        <v>-11.764705882352942</v>
      </c>
    </row>
    <row r="45" spans="1:11" ht="14.1" customHeight="1" x14ac:dyDescent="0.2">
      <c r="A45" s="306" t="s">
        <v>266</v>
      </c>
      <c r="B45" s="307" t="s">
        <v>267</v>
      </c>
      <c r="C45" s="308"/>
      <c r="D45" s="113">
        <v>0.49096183887525108</v>
      </c>
      <c r="E45" s="115">
        <v>44</v>
      </c>
      <c r="F45" s="114">
        <v>45</v>
      </c>
      <c r="G45" s="114">
        <v>55</v>
      </c>
      <c r="H45" s="114">
        <v>49</v>
      </c>
      <c r="I45" s="140">
        <v>48</v>
      </c>
      <c r="J45" s="115">
        <v>-4</v>
      </c>
      <c r="K45" s="116">
        <v>-8.3333333333333339</v>
      </c>
    </row>
    <row r="46" spans="1:11" ht="14.1" customHeight="1" x14ac:dyDescent="0.2">
      <c r="A46" s="306">
        <v>54</v>
      </c>
      <c r="B46" s="307" t="s">
        <v>268</v>
      </c>
      <c r="C46" s="308"/>
      <c r="D46" s="113">
        <v>3.3139924124079445</v>
      </c>
      <c r="E46" s="115">
        <v>297</v>
      </c>
      <c r="F46" s="114">
        <v>272</v>
      </c>
      <c r="G46" s="114">
        <v>343</v>
      </c>
      <c r="H46" s="114">
        <v>227</v>
      </c>
      <c r="I46" s="140">
        <v>247</v>
      </c>
      <c r="J46" s="115">
        <v>50</v>
      </c>
      <c r="K46" s="116">
        <v>20.242914979757085</v>
      </c>
    </row>
    <row r="47" spans="1:11" ht="14.1" customHeight="1" x14ac:dyDescent="0.2">
      <c r="A47" s="306">
        <v>61</v>
      </c>
      <c r="B47" s="307" t="s">
        <v>269</v>
      </c>
      <c r="C47" s="308"/>
      <c r="D47" s="113">
        <v>2.9569292568623076</v>
      </c>
      <c r="E47" s="115">
        <v>265</v>
      </c>
      <c r="F47" s="114">
        <v>205</v>
      </c>
      <c r="G47" s="114">
        <v>293</v>
      </c>
      <c r="H47" s="114">
        <v>231</v>
      </c>
      <c r="I47" s="140">
        <v>295</v>
      </c>
      <c r="J47" s="115">
        <v>-30</v>
      </c>
      <c r="K47" s="116">
        <v>-10.169491525423728</v>
      </c>
    </row>
    <row r="48" spans="1:11" ht="14.1" customHeight="1" x14ac:dyDescent="0.2">
      <c r="A48" s="306">
        <v>62</v>
      </c>
      <c r="B48" s="307" t="s">
        <v>270</v>
      </c>
      <c r="C48" s="308"/>
      <c r="D48" s="113">
        <v>9.1609015844677533</v>
      </c>
      <c r="E48" s="115">
        <v>821</v>
      </c>
      <c r="F48" s="114">
        <v>790</v>
      </c>
      <c r="G48" s="114">
        <v>1020</v>
      </c>
      <c r="H48" s="114">
        <v>710</v>
      </c>
      <c r="I48" s="140">
        <v>833</v>
      </c>
      <c r="J48" s="115">
        <v>-12</v>
      </c>
      <c r="K48" s="116">
        <v>-1.440576230492197</v>
      </c>
    </row>
    <row r="49" spans="1:11" ht="14.1" customHeight="1" x14ac:dyDescent="0.2">
      <c r="A49" s="306">
        <v>63</v>
      </c>
      <c r="B49" s="307" t="s">
        <v>271</v>
      </c>
      <c r="C49" s="308"/>
      <c r="D49" s="113">
        <v>3.8049542512831955</v>
      </c>
      <c r="E49" s="115">
        <v>341</v>
      </c>
      <c r="F49" s="114">
        <v>319</v>
      </c>
      <c r="G49" s="114">
        <v>321</v>
      </c>
      <c r="H49" s="114">
        <v>272</v>
      </c>
      <c r="I49" s="140">
        <v>331</v>
      </c>
      <c r="J49" s="115">
        <v>10</v>
      </c>
      <c r="K49" s="116">
        <v>3.0211480362537766</v>
      </c>
    </row>
    <row r="50" spans="1:11" ht="14.1" customHeight="1" x14ac:dyDescent="0.2">
      <c r="A50" s="306" t="s">
        <v>272</v>
      </c>
      <c r="B50" s="307" t="s">
        <v>273</v>
      </c>
      <c r="C50" s="308"/>
      <c r="D50" s="113">
        <v>0.50212006248605223</v>
      </c>
      <c r="E50" s="115">
        <v>45</v>
      </c>
      <c r="F50" s="114">
        <v>39</v>
      </c>
      <c r="G50" s="114">
        <v>45</v>
      </c>
      <c r="H50" s="114">
        <v>51</v>
      </c>
      <c r="I50" s="140">
        <v>33</v>
      </c>
      <c r="J50" s="115">
        <v>12</v>
      </c>
      <c r="K50" s="116">
        <v>36.363636363636367</v>
      </c>
    </row>
    <row r="51" spans="1:11" ht="14.1" customHeight="1" x14ac:dyDescent="0.2">
      <c r="A51" s="306" t="s">
        <v>274</v>
      </c>
      <c r="B51" s="307" t="s">
        <v>275</v>
      </c>
      <c r="C51" s="308"/>
      <c r="D51" s="113">
        <v>2.8118723499218925</v>
      </c>
      <c r="E51" s="115">
        <v>252</v>
      </c>
      <c r="F51" s="114">
        <v>240</v>
      </c>
      <c r="G51" s="114">
        <v>233</v>
      </c>
      <c r="H51" s="114">
        <v>199</v>
      </c>
      <c r="I51" s="140">
        <v>250</v>
      </c>
      <c r="J51" s="115">
        <v>2</v>
      </c>
      <c r="K51" s="116">
        <v>0.8</v>
      </c>
    </row>
    <row r="52" spans="1:11" ht="14.1" customHeight="1" x14ac:dyDescent="0.2">
      <c r="A52" s="306">
        <v>71</v>
      </c>
      <c r="B52" s="307" t="s">
        <v>276</v>
      </c>
      <c r="C52" s="308"/>
      <c r="D52" s="113">
        <v>11.236331176076769</v>
      </c>
      <c r="E52" s="115">
        <v>1007</v>
      </c>
      <c r="F52" s="114">
        <v>717</v>
      </c>
      <c r="G52" s="114">
        <v>1112</v>
      </c>
      <c r="H52" s="114">
        <v>766</v>
      </c>
      <c r="I52" s="140">
        <v>1088</v>
      </c>
      <c r="J52" s="115">
        <v>-81</v>
      </c>
      <c r="K52" s="116">
        <v>-7.444852941176471</v>
      </c>
    </row>
    <row r="53" spans="1:11" ht="14.1" customHeight="1" x14ac:dyDescent="0.2">
      <c r="A53" s="306" t="s">
        <v>277</v>
      </c>
      <c r="B53" s="307" t="s">
        <v>278</v>
      </c>
      <c r="C53" s="308"/>
      <c r="D53" s="113">
        <v>4.9542512831957151</v>
      </c>
      <c r="E53" s="115">
        <v>444</v>
      </c>
      <c r="F53" s="114">
        <v>282</v>
      </c>
      <c r="G53" s="114">
        <v>505</v>
      </c>
      <c r="H53" s="114">
        <v>336</v>
      </c>
      <c r="I53" s="140">
        <v>452</v>
      </c>
      <c r="J53" s="115">
        <v>-8</v>
      </c>
      <c r="K53" s="116">
        <v>-1.7699115044247788</v>
      </c>
    </row>
    <row r="54" spans="1:11" ht="14.1" customHeight="1" x14ac:dyDescent="0.2">
      <c r="A54" s="306" t="s">
        <v>279</v>
      </c>
      <c r="B54" s="307" t="s">
        <v>280</v>
      </c>
      <c r="C54" s="308"/>
      <c r="D54" s="113">
        <v>5.2220486498549432</v>
      </c>
      <c r="E54" s="115">
        <v>468</v>
      </c>
      <c r="F54" s="114">
        <v>370</v>
      </c>
      <c r="G54" s="114">
        <v>523</v>
      </c>
      <c r="H54" s="114">
        <v>361</v>
      </c>
      <c r="I54" s="140">
        <v>542</v>
      </c>
      <c r="J54" s="115">
        <v>-74</v>
      </c>
      <c r="K54" s="116">
        <v>-13.653136531365314</v>
      </c>
    </row>
    <row r="55" spans="1:11" ht="14.1" customHeight="1" x14ac:dyDescent="0.2">
      <c r="A55" s="306">
        <v>72</v>
      </c>
      <c r="B55" s="307" t="s">
        <v>281</v>
      </c>
      <c r="C55" s="308"/>
      <c r="D55" s="113">
        <v>2.6668154429814774</v>
      </c>
      <c r="E55" s="115">
        <v>239</v>
      </c>
      <c r="F55" s="114">
        <v>195</v>
      </c>
      <c r="G55" s="114">
        <v>229</v>
      </c>
      <c r="H55" s="114">
        <v>165</v>
      </c>
      <c r="I55" s="140">
        <v>207</v>
      </c>
      <c r="J55" s="115">
        <v>32</v>
      </c>
      <c r="K55" s="116">
        <v>15.458937198067632</v>
      </c>
    </row>
    <row r="56" spans="1:11" ht="14.1" customHeight="1" x14ac:dyDescent="0.2">
      <c r="A56" s="306" t="s">
        <v>282</v>
      </c>
      <c r="B56" s="307" t="s">
        <v>283</v>
      </c>
      <c r="C56" s="308"/>
      <c r="D56" s="113">
        <v>1.4059361749609462</v>
      </c>
      <c r="E56" s="115">
        <v>126</v>
      </c>
      <c r="F56" s="114">
        <v>69</v>
      </c>
      <c r="G56" s="114">
        <v>98</v>
      </c>
      <c r="H56" s="114">
        <v>75</v>
      </c>
      <c r="I56" s="140">
        <v>109</v>
      </c>
      <c r="J56" s="115">
        <v>17</v>
      </c>
      <c r="K56" s="116">
        <v>15.596330275229358</v>
      </c>
    </row>
    <row r="57" spans="1:11" ht="14.1" customHeight="1" x14ac:dyDescent="0.2">
      <c r="A57" s="306" t="s">
        <v>284</v>
      </c>
      <c r="B57" s="307" t="s">
        <v>285</v>
      </c>
      <c r="C57" s="308"/>
      <c r="D57" s="113">
        <v>0.98192367775050216</v>
      </c>
      <c r="E57" s="115">
        <v>88</v>
      </c>
      <c r="F57" s="114">
        <v>85</v>
      </c>
      <c r="G57" s="114">
        <v>83</v>
      </c>
      <c r="H57" s="114">
        <v>58</v>
      </c>
      <c r="I57" s="140">
        <v>72</v>
      </c>
      <c r="J57" s="115">
        <v>16</v>
      </c>
      <c r="K57" s="116">
        <v>22.222222222222221</v>
      </c>
    </row>
    <row r="58" spans="1:11" ht="14.1" customHeight="1" x14ac:dyDescent="0.2">
      <c r="A58" s="306">
        <v>73</v>
      </c>
      <c r="B58" s="307" t="s">
        <v>286</v>
      </c>
      <c r="C58" s="308"/>
      <c r="D58" s="113">
        <v>1.8187904485605892</v>
      </c>
      <c r="E58" s="115">
        <v>163</v>
      </c>
      <c r="F58" s="114">
        <v>110</v>
      </c>
      <c r="G58" s="114">
        <v>153</v>
      </c>
      <c r="H58" s="114">
        <v>108</v>
      </c>
      <c r="I58" s="140">
        <v>134</v>
      </c>
      <c r="J58" s="115">
        <v>29</v>
      </c>
      <c r="K58" s="116">
        <v>21.64179104477612</v>
      </c>
    </row>
    <row r="59" spans="1:11" ht="14.1" customHeight="1" x14ac:dyDescent="0.2">
      <c r="A59" s="306" t="s">
        <v>287</v>
      </c>
      <c r="B59" s="307" t="s">
        <v>288</v>
      </c>
      <c r="C59" s="308"/>
      <c r="D59" s="113">
        <v>1.2162463735773266</v>
      </c>
      <c r="E59" s="115">
        <v>109</v>
      </c>
      <c r="F59" s="114">
        <v>67</v>
      </c>
      <c r="G59" s="114">
        <v>90</v>
      </c>
      <c r="H59" s="114">
        <v>62</v>
      </c>
      <c r="I59" s="140">
        <v>90</v>
      </c>
      <c r="J59" s="115">
        <v>19</v>
      </c>
      <c r="K59" s="116">
        <v>21.111111111111111</v>
      </c>
    </row>
    <row r="60" spans="1:11" ht="14.1" customHeight="1" x14ac:dyDescent="0.2">
      <c r="A60" s="306">
        <v>81</v>
      </c>
      <c r="B60" s="307" t="s">
        <v>289</v>
      </c>
      <c r="C60" s="308"/>
      <c r="D60" s="113">
        <v>5.5121624637357733</v>
      </c>
      <c r="E60" s="115">
        <v>494</v>
      </c>
      <c r="F60" s="114">
        <v>392</v>
      </c>
      <c r="G60" s="114">
        <v>659</v>
      </c>
      <c r="H60" s="114">
        <v>396</v>
      </c>
      <c r="I60" s="140">
        <v>492</v>
      </c>
      <c r="J60" s="115">
        <v>2</v>
      </c>
      <c r="K60" s="116">
        <v>0.4065040650406504</v>
      </c>
    </row>
    <row r="61" spans="1:11" ht="14.1" customHeight="1" x14ac:dyDescent="0.2">
      <c r="A61" s="306" t="s">
        <v>290</v>
      </c>
      <c r="B61" s="307" t="s">
        <v>291</v>
      </c>
      <c r="C61" s="308"/>
      <c r="D61" s="113">
        <v>1.8187904485605892</v>
      </c>
      <c r="E61" s="115">
        <v>163</v>
      </c>
      <c r="F61" s="114">
        <v>120</v>
      </c>
      <c r="G61" s="114">
        <v>194</v>
      </c>
      <c r="H61" s="114">
        <v>94</v>
      </c>
      <c r="I61" s="140">
        <v>157</v>
      </c>
      <c r="J61" s="115">
        <v>6</v>
      </c>
      <c r="K61" s="116">
        <v>3.8216560509554141</v>
      </c>
    </row>
    <row r="62" spans="1:11" ht="14.1" customHeight="1" x14ac:dyDescent="0.2">
      <c r="A62" s="306" t="s">
        <v>292</v>
      </c>
      <c r="B62" s="307" t="s">
        <v>293</v>
      </c>
      <c r="C62" s="308"/>
      <c r="D62" s="113">
        <v>1.8522651193929927</v>
      </c>
      <c r="E62" s="115">
        <v>166</v>
      </c>
      <c r="F62" s="114">
        <v>183</v>
      </c>
      <c r="G62" s="114">
        <v>342</v>
      </c>
      <c r="H62" s="114">
        <v>168</v>
      </c>
      <c r="I62" s="140">
        <v>175</v>
      </c>
      <c r="J62" s="115">
        <v>-9</v>
      </c>
      <c r="K62" s="116">
        <v>-5.1428571428571432</v>
      </c>
    </row>
    <row r="63" spans="1:11" ht="14.1" customHeight="1" x14ac:dyDescent="0.2">
      <c r="A63" s="306"/>
      <c r="B63" s="307" t="s">
        <v>294</v>
      </c>
      <c r="C63" s="308"/>
      <c r="D63" s="113">
        <v>1.6291006471769693</v>
      </c>
      <c r="E63" s="115">
        <v>146</v>
      </c>
      <c r="F63" s="114">
        <v>153</v>
      </c>
      <c r="G63" s="114">
        <v>321</v>
      </c>
      <c r="H63" s="114">
        <v>147</v>
      </c>
      <c r="I63" s="140">
        <v>144</v>
      </c>
      <c r="J63" s="115">
        <v>2</v>
      </c>
      <c r="K63" s="116">
        <v>1.3888888888888888</v>
      </c>
    </row>
    <row r="64" spans="1:11" ht="14.1" customHeight="1" x14ac:dyDescent="0.2">
      <c r="A64" s="306" t="s">
        <v>295</v>
      </c>
      <c r="B64" s="307" t="s">
        <v>296</v>
      </c>
      <c r="C64" s="308"/>
      <c r="D64" s="113">
        <v>0.72528453470207543</v>
      </c>
      <c r="E64" s="115">
        <v>65</v>
      </c>
      <c r="F64" s="114">
        <v>30</v>
      </c>
      <c r="G64" s="114">
        <v>50</v>
      </c>
      <c r="H64" s="114">
        <v>45</v>
      </c>
      <c r="I64" s="140">
        <v>68</v>
      </c>
      <c r="J64" s="115">
        <v>-3</v>
      </c>
      <c r="K64" s="116">
        <v>-4.4117647058823533</v>
      </c>
    </row>
    <row r="65" spans="1:11" ht="14.1" customHeight="1" x14ac:dyDescent="0.2">
      <c r="A65" s="306" t="s">
        <v>297</v>
      </c>
      <c r="B65" s="307" t="s">
        <v>298</v>
      </c>
      <c r="C65" s="308"/>
      <c r="D65" s="113">
        <v>0.60254407498326268</v>
      </c>
      <c r="E65" s="115">
        <v>54</v>
      </c>
      <c r="F65" s="114">
        <v>29</v>
      </c>
      <c r="G65" s="114">
        <v>40</v>
      </c>
      <c r="H65" s="114">
        <v>44</v>
      </c>
      <c r="I65" s="140">
        <v>48</v>
      </c>
      <c r="J65" s="115">
        <v>6</v>
      </c>
      <c r="K65" s="116">
        <v>12.5</v>
      </c>
    </row>
    <row r="66" spans="1:11" ht="14.1" customHeight="1" x14ac:dyDescent="0.2">
      <c r="A66" s="306">
        <v>82</v>
      </c>
      <c r="B66" s="307" t="s">
        <v>299</v>
      </c>
      <c r="C66" s="308"/>
      <c r="D66" s="113">
        <v>3.8942200401696052</v>
      </c>
      <c r="E66" s="115">
        <v>349</v>
      </c>
      <c r="F66" s="114">
        <v>324</v>
      </c>
      <c r="G66" s="114">
        <v>368</v>
      </c>
      <c r="H66" s="114">
        <v>332</v>
      </c>
      <c r="I66" s="140">
        <v>297</v>
      </c>
      <c r="J66" s="115">
        <v>52</v>
      </c>
      <c r="K66" s="116">
        <v>17.508417508417509</v>
      </c>
    </row>
    <row r="67" spans="1:11" ht="14.1" customHeight="1" x14ac:dyDescent="0.2">
      <c r="A67" s="306" t="s">
        <v>300</v>
      </c>
      <c r="B67" s="307" t="s">
        <v>301</v>
      </c>
      <c r="C67" s="308"/>
      <c r="D67" s="113">
        <v>2.4436509707654541</v>
      </c>
      <c r="E67" s="115">
        <v>219</v>
      </c>
      <c r="F67" s="114">
        <v>229</v>
      </c>
      <c r="G67" s="114">
        <v>242</v>
      </c>
      <c r="H67" s="114">
        <v>226</v>
      </c>
      <c r="I67" s="140">
        <v>176</v>
      </c>
      <c r="J67" s="115">
        <v>43</v>
      </c>
      <c r="K67" s="116">
        <v>24.431818181818183</v>
      </c>
    </row>
    <row r="68" spans="1:11" ht="14.1" customHeight="1" x14ac:dyDescent="0.2">
      <c r="A68" s="306" t="s">
        <v>302</v>
      </c>
      <c r="B68" s="307" t="s">
        <v>303</v>
      </c>
      <c r="C68" s="308"/>
      <c r="D68" s="113">
        <v>0.8703414416424905</v>
      </c>
      <c r="E68" s="115">
        <v>78</v>
      </c>
      <c r="F68" s="114">
        <v>64</v>
      </c>
      <c r="G68" s="114">
        <v>78</v>
      </c>
      <c r="H68" s="114">
        <v>83</v>
      </c>
      <c r="I68" s="140">
        <v>79</v>
      </c>
      <c r="J68" s="115">
        <v>-1</v>
      </c>
      <c r="K68" s="116">
        <v>-1.2658227848101267</v>
      </c>
    </row>
    <row r="69" spans="1:11" ht="14.1" customHeight="1" x14ac:dyDescent="0.2">
      <c r="A69" s="306">
        <v>83</v>
      </c>
      <c r="B69" s="307" t="s">
        <v>304</v>
      </c>
      <c r="C69" s="308"/>
      <c r="D69" s="113">
        <v>4.3740236554340548</v>
      </c>
      <c r="E69" s="115">
        <v>392</v>
      </c>
      <c r="F69" s="114">
        <v>361</v>
      </c>
      <c r="G69" s="114">
        <v>727</v>
      </c>
      <c r="H69" s="114">
        <v>320</v>
      </c>
      <c r="I69" s="140">
        <v>361</v>
      </c>
      <c r="J69" s="115">
        <v>31</v>
      </c>
      <c r="K69" s="116">
        <v>8.5872576177285325</v>
      </c>
    </row>
    <row r="70" spans="1:11" ht="14.1" customHeight="1" x14ac:dyDescent="0.2">
      <c r="A70" s="306" t="s">
        <v>305</v>
      </c>
      <c r="B70" s="307" t="s">
        <v>306</v>
      </c>
      <c r="C70" s="308"/>
      <c r="D70" s="113">
        <v>3.1019861638027226</v>
      </c>
      <c r="E70" s="115">
        <v>278</v>
      </c>
      <c r="F70" s="114">
        <v>270</v>
      </c>
      <c r="G70" s="114">
        <v>558</v>
      </c>
      <c r="H70" s="114">
        <v>238</v>
      </c>
      <c r="I70" s="140">
        <v>258</v>
      </c>
      <c r="J70" s="115">
        <v>20</v>
      </c>
      <c r="K70" s="116">
        <v>7.7519379844961236</v>
      </c>
    </row>
    <row r="71" spans="1:11" ht="14.1" customHeight="1" x14ac:dyDescent="0.2">
      <c r="A71" s="306"/>
      <c r="B71" s="307" t="s">
        <v>307</v>
      </c>
      <c r="C71" s="308"/>
      <c r="D71" s="113">
        <v>1.8522651193929927</v>
      </c>
      <c r="E71" s="115">
        <v>166</v>
      </c>
      <c r="F71" s="114">
        <v>157</v>
      </c>
      <c r="G71" s="114">
        <v>351</v>
      </c>
      <c r="H71" s="114">
        <v>134</v>
      </c>
      <c r="I71" s="140">
        <v>149</v>
      </c>
      <c r="J71" s="115">
        <v>17</v>
      </c>
      <c r="K71" s="116">
        <v>11.409395973154362</v>
      </c>
    </row>
    <row r="72" spans="1:11" ht="14.1" customHeight="1" x14ac:dyDescent="0.2">
      <c r="A72" s="306">
        <v>84</v>
      </c>
      <c r="B72" s="307" t="s">
        <v>308</v>
      </c>
      <c r="C72" s="308"/>
      <c r="D72" s="113">
        <v>1.0823476902477125</v>
      </c>
      <c r="E72" s="115">
        <v>97</v>
      </c>
      <c r="F72" s="114">
        <v>61</v>
      </c>
      <c r="G72" s="114">
        <v>241</v>
      </c>
      <c r="H72" s="114">
        <v>75</v>
      </c>
      <c r="I72" s="140">
        <v>86</v>
      </c>
      <c r="J72" s="115">
        <v>11</v>
      </c>
      <c r="K72" s="116">
        <v>12.790697674418604</v>
      </c>
    </row>
    <row r="73" spans="1:11" ht="14.1" customHeight="1" x14ac:dyDescent="0.2">
      <c r="A73" s="306" t="s">
        <v>309</v>
      </c>
      <c r="B73" s="307" t="s">
        <v>310</v>
      </c>
      <c r="C73" s="308"/>
      <c r="D73" s="113">
        <v>0.21200624860522205</v>
      </c>
      <c r="E73" s="115">
        <v>19</v>
      </c>
      <c r="F73" s="114">
        <v>13</v>
      </c>
      <c r="G73" s="114">
        <v>109</v>
      </c>
      <c r="H73" s="114">
        <v>8</v>
      </c>
      <c r="I73" s="140">
        <v>13</v>
      </c>
      <c r="J73" s="115">
        <v>6</v>
      </c>
      <c r="K73" s="116">
        <v>46.153846153846153</v>
      </c>
    </row>
    <row r="74" spans="1:11" ht="14.1" customHeight="1" x14ac:dyDescent="0.2">
      <c r="A74" s="306" t="s">
        <v>311</v>
      </c>
      <c r="B74" s="307" t="s">
        <v>312</v>
      </c>
      <c r="C74" s="308"/>
      <c r="D74" s="113">
        <v>8.9265788886409278E-2</v>
      </c>
      <c r="E74" s="115">
        <v>8</v>
      </c>
      <c r="F74" s="114">
        <v>9</v>
      </c>
      <c r="G74" s="114">
        <v>42</v>
      </c>
      <c r="H74" s="114">
        <v>9</v>
      </c>
      <c r="I74" s="140">
        <v>11</v>
      </c>
      <c r="J74" s="115">
        <v>-3</v>
      </c>
      <c r="K74" s="116">
        <v>-27.272727272727273</v>
      </c>
    </row>
    <row r="75" spans="1:11" ht="14.1" customHeight="1" x14ac:dyDescent="0.2">
      <c r="A75" s="306" t="s">
        <v>313</v>
      </c>
      <c r="B75" s="307" t="s">
        <v>314</v>
      </c>
      <c r="C75" s="308"/>
      <c r="D75" s="113">
        <v>0.20084802499442089</v>
      </c>
      <c r="E75" s="115">
        <v>18</v>
      </c>
      <c r="F75" s="114">
        <v>10</v>
      </c>
      <c r="G75" s="114">
        <v>7</v>
      </c>
      <c r="H75" s="114">
        <v>18</v>
      </c>
      <c r="I75" s="140">
        <v>23</v>
      </c>
      <c r="J75" s="115">
        <v>-5</v>
      </c>
      <c r="K75" s="116">
        <v>-21.739130434782609</v>
      </c>
    </row>
    <row r="76" spans="1:11" ht="14.1" customHeight="1" x14ac:dyDescent="0.2">
      <c r="A76" s="306">
        <v>91</v>
      </c>
      <c r="B76" s="307" t="s">
        <v>315</v>
      </c>
      <c r="C76" s="308"/>
      <c r="D76" s="113">
        <v>8.9265788886409278E-2</v>
      </c>
      <c r="E76" s="115">
        <v>8</v>
      </c>
      <c r="F76" s="114">
        <v>7</v>
      </c>
      <c r="G76" s="114">
        <v>13</v>
      </c>
      <c r="H76" s="114">
        <v>10</v>
      </c>
      <c r="I76" s="140" t="s">
        <v>513</v>
      </c>
      <c r="J76" s="115" t="s">
        <v>513</v>
      </c>
      <c r="K76" s="116" t="s">
        <v>513</v>
      </c>
    </row>
    <row r="77" spans="1:11" ht="14.1" customHeight="1" x14ac:dyDescent="0.2">
      <c r="A77" s="306">
        <v>92</v>
      </c>
      <c r="B77" s="307" t="s">
        <v>316</v>
      </c>
      <c r="C77" s="308"/>
      <c r="D77" s="113">
        <v>1.0488730194153091</v>
      </c>
      <c r="E77" s="115">
        <v>94</v>
      </c>
      <c r="F77" s="114">
        <v>85</v>
      </c>
      <c r="G77" s="114">
        <v>88</v>
      </c>
      <c r="H77" s="114">
        <v>62</v>
      </c>
      <c r="I77" s="140">
        <v>85</v>
      </c>
      <c r="J77" s="115">
        <v>9</v>
      </c>
      <c r="K77" s="116">
        <v>10.588235294117647</v>
      </c>
    </row>
    <row r="78" spans="1:11" ht="14.1" customHeight="1" x14ac:dyDescent="0.2">
      <c r="A78" s="306">
        <v>93</v>
      </c>
      <c r="B78" s="307" t="s">
        <v>317</v>
      </c>
      <c r="C78" s="308"/>
      <c r="D78" s="113">
        <v>0.14505690694041509</v>
      </c>
      <c r="E78" s="115">
        <v>13</v>
      </c>
      <c r="F78" s="114">
        <v>11</v>
      </c>
      <c r="G78" s="114">
        <v>27</v>
      </c>
      <c r="H78" s="114">
        <v>13</v>
      </c>
      <c r="I78" s="140">
        <v>13</v>
      </c>
      <c r="J78" s="115">
        <v>0</v>
      </c>
      <c r="K78" s="116">
        <v>0</v>
      </c>
    </row>
    <row r="79" spans="1:11" ht="14.1" customHeight="1" x14ac:dyDescent="0.2">
      <c r="A79" s="306">
        <v>94</v>
      </c>
      <c r="B79" s="307" t="s">
        <v>318</v>
      </c>
      <c r="C79" s="308"/>
      <c r="D79" s="113">
        <v>0.52443650970765454</v>
      </c>
      <c r="E79" s="115">
        <v>47</v>
      </c>
      <c r="F79" s="114">
        <v>62</v>
      </c>
      <c r="G79" s="114">
        <v>89</v>
      </c>
      <c r="H79" s="114">
        <v>45</v>
      </c>
      <c r="I79" s="140">
        <v>46</v>
      </c>
      <c r="J79" s="115">
        <v>1</v>
      </c>
      <c r="K79" s="116">
        <v>2.1739130434782608</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6.6949341664806969E-2</v>
      </c>
      <c r="E81" s="143">
        <v>6</v>
      </c>
      <c r="F81" s="144">
        <v>6</v>
      </c>
      <c r="G81" s="144" t="s">
        <v>513</v>
      </c>
      <c r="H81" s="144">
        <v>4</v>
      </c>
      <c r="I81" s="145">
        <v>7</v>
      </c>
      <c r="J81" s="143">
        <v>-1</v>
      </c>
      <c r="K81" s="146">
        <v>-14.285714285714286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95773</v>
      </c>
      <c r="C10" s="114">
        <v>51519</v>
      </c>
      <c r="D10" s="114">
        <v>44254</v>
      </c>
      <c r="E10" s="114">
        <v>74022</v>
      </c>
      <c r="F10" s="114">
        <v>19887</v>
      </c>
      <c r="G10" s="114">
        <v>12161</v>
      </c>
      <c r="H10" s="114">
        <v>24837</v>
      </c>
      <c r="I10" s="115">
        <v>28062</v>
      </c>
      <c r="J10" s="114">
        <v>17899</v>
      </c>
      <c r="K10" s="114">
        <v>10163</v>
      </c>
      <c r="L10" s="422">
        <v>5874</v>
      </c>
      <c r="M10" s="423">
        <v>6493</v>
      </c>
    </row>
    <row r="11" spans="1:13" ht="11.1" customHeight="1" x14ac:dyDescent="0.2">
      <c r="A11" s="421" t="s">
        <v>387</v>
      </c>
      <c r="B11" s="115">
        <v>96279</v>
      </c>
      <c r="C11" s="114">
        <v>51948</v>
      </c>
      <c r="D11" s="114">
        <v>44331</v>
      </c>
      <c r="E11" s="114">
        <v>74350</v>
      </c>
      <c r="F11" s="114">
        <v>20072</v>
      </c>
      <c r="G11" s="114">
        <v>11987</v>
      </c>
      <c r="H11" s="114">
        <v>25217</v>
      </c>
      <c r="I11" s="115">
        <v>28554</v>
      </c>
      <c r="J11" s="114">
        <v>18107</v>
      </c>
      <c r="K11" s="114">
        <v>10447</v>
      </c>
      <c r="L11" s="422">
        <v>5411</v>
      </c>
      <c r="M11" s="423">
        <v>5029</v>
      </c>
    </row>
    <row r="12" spans="1:13" ht="11.1" customHeight="1" x14ac:dyDescent="0.2">
      <c r="A12" s="421" t="s">
        <v>388</v>
      </c>
      <c r="B12" s="115">
        <v>97899</v>
      </c>
      <c r="C12" s="114">
        <v>52900</v>
      </c>
      <c r="D12" s="114">
        <v>44999</v>
      </c>
      <c r="E12" s="114">
        <v>75628</v>
      </c>
      <c r="F12" s="114">
        <v>20372</v>
      </c>
      <c r="G12" s="114">
        <v>13036</v>
      </c>
      <c r="H12" s="114">
        <v>25591</v>
      </c>
      <c r="I12" s="115">
        <v>28725</v>
      </c>
      <c r="J12" s="114">
        <v>17856</v>
      </c>
      <c r="K12" s="114">
        <v>10869</v>
      </c>
      <c r="L12" s="422">
        <v>9260</v>
      </c>
      <c r="M12" s="423">
        <v>8142</v>
      </c>
    </row>
    <row r="13" spans="1:13" s="110" customFormat="1" ht="11.1" customHeight="1" x14ac:dyDescent="0.2">
      <c r="A13" s="421" t="s">
        <v>389</v>
      </c>
      <c r="B13" s="115">
        <v>97805</v>
      </c>
      <c r="C13" s="114">
        <v>52615</v>
      </c>
      <c r="D13" s="114">
        <v>45190</v>
      </c>
      <c r="E13" s="114">
        <v>75150</v>
      </c>
      <c r="F13" s="114">
        <v>20768</v>
      </c>
      <c r="G13" s="114">
        <v>12668</v>
      </c>
      <c r="H13" s="114">
        <v>25880</v>
      </c>
      <c r="I13" s="115">
        <v>28963</v>
      </c>
      <c r="J13" s="114">
        <v>18002</v>
      </c>
      <c r="K13" s="114">
        <v>10961</v>
      </c>
      <c r="L13" s="422">
        <v>6031</v>
      </c>
      <c r="M13" s="423">
        <v>6351</v>
      </c>
    </row>
    <row r="14" spans="1:13" ht="15" customHeight="1" x14ac:dyDescent="0.2">
      <c r="A14" s="421" t="s">
        <v>390</v>
      </c>
      <c r="B14" s="115">
        <v>97753</v>
      </c>
      <c r="C14" s="114">
        <v>52535</v>
      </c>
      <c r="D14" s="114">
        <v>45218</v>
      </c>
      <c r="E14" s="114">
        <v>73011</v>
      </c>
      <c r="F14" s="114">
        <v>22927</v>
      </c>
      <c r="G14" s="114">
        <v>12394</v>
      </c>
      <c r="H14" s="114">
        <v>26155</v>
      </c>
      <c r="I14" s="115">
        <v>28922</v>
      </c>
      <c r="J14" s="114">
        <v>17907</v>
      </c>
      <c r="K14" s="114">
        <v>11015</v>
      </c>
      <c r="L14" s="422">
        <v>7429</v>
      </c>
      <c r="M14" s="423">
        <v>7744</v>
      </c>
    </row>
    <row r="15" spans="1:13" ht="11.1" customHeight="1" x14ac:dyDescent="0.2">
      <c r="A15" s="421" t="s">
        <v>387</v>
      </c>
      <c r="B15" s="115">
        <v>98201</v>
      </c>
      <c r="C15" s="114">
        <v>52860</v>
      </c>
      <c r="D15" s="114">
        <v>45341</v>
      </c>
      <c r="E15" s="114">
        <v>73079</v>
      </c>
      <c r="F15" s="114">
        <v>23401</v>
      </c>
      <c r="G15" s="114">
        <v>12178</v>
      </c>
      <c r="H15" s="114">
        <v>26591</v>
      </c>
      <c r="I15" s="115">
        <v>29292</v>
      </c>
      <c r="J15" s="114">
        <v>18098</v>
      </c>
      <c r="K15" s="114">
        <v>11194</v>
      </c>
      <c r="L15" s="422">
        <v>6082</v>
      </c>
      <c r="M15" s="423">
        <v>5644</v>
      </c>
    </row>
    <row r="16" spans="1:13" ht="11.1" customHeight="1" x14ac:dyDescent="0.2">
      <c r="A16" s="421" t="s">
        <v>388</v>
      </c>
      <c r="B16" s="115">
        <v>100152</v>
      </c>
      <c r="C16" s="114">
        <v>54000</v>
      </c>
      <c r="D16" s="114">
        <v>46152</v>
      </c>
      <c r="E16" s="114">
        <v>74703</v>
      </c>
      <c r="F16" s="114">
        <v>23767</v>
      </c>
      <c r="G16" s="114">
        <v>13189</v>
      </c>
      <c r="H16" s="114">
        <v>27014</v>
      </c>
      <c r="I16" s="115">
        <v>29130</v>
      </c>
      <c r="J16" s="114">
        <v>17677</v>
      </c>
      <c r="K16" s="114">
        <v>11453</v>
      </c>
      <c r="L16" s="422">
        <v>10381</v>
      </c>
      <c r="M16" s="423">
        <v>8902</v>
      </c>
    </row>
    <row r="17" spans="1:13" s="110" customFormat="1" ht="11.1" customHeight="1" x14ac:dyDescent="0.2">
      <c r="A17" s="421" t="s">
        <v>389</v>
      </c>
      <c r="B17" s="115">
        <v>100262</v>
      </c>
      <c r="C17" s="114">
        <v>53852</v>
      </c>
      <c r="D17" s="114">
        <v>46410</v>
      </c>
      <c r="E17" s="114">
        <v>76070</v>
      </c>
      <c r="F17" s="114">
        <v>24081</v>
      </c>
      <c r="G17" s="114">
        <v>12912</v>
      </c>
      <c r="H17" s="114">
        <v>27370</v>
      </c>
      <c r="I17" s="115">
        <v>29354</v>
      </c>
      <c r="J17" s="114">
        <v>17778</v>
      </c>
      <c r="K17" s="114">
        <v>11576</v>
      </c>
      <c r="L17" s="422">
        <v>6301</v>
      </c>
      <c r="M17" s="423">
        <v>6375</v>
      </c>
    </row>
    <row r="18" spans="1:13" ht="15" customHeight="1" x14ac:dyDescent="0.2">
      <c r="A18" s="421" t="s">
        <v>391</v>
      </c>
      <c r="B18" s="115">
        <v>100957</v>
      </c>
      <c r="C18" s="114">
        <v>54366</v>
      </c>
      <c r="D18" s="114">
        <v>46591</v>
      </c>
      <c r="E18" s="114">
        <v>76065</v>
      </c>
      <c r="F18" s="114">
        <v>24641</v>
      </c>
      <c r="G18" s="114">
        <v>12659</v>
      </c>
      <c r="H18" s="114">
        <v>27793</v>
      </c>
      <c r="I18" s="115">
        <v>28771</v>
      </c>
      <c r="J18" s="114">
        <v>17429</v>
      </c>
      <c r="K18" s="114">
        <v>11342</v>
      </c>
      <c r="L18" s="422">
        <v>7635</v>
      </c>
      <c r="M18" s="423">
        <v>7603</v>
      </c>
    </row>
    <row r="19" spans="1:13" ht="11.1" customHeight="1" x14ac:dyDescent="0.2">
      <c r="A19" s="421" t="s">
        <v>387</v>
      </c>
      <c r="B19" s="115">
        <v>100609</v>
      </c>
      <c r="C19" s="114">
        <v>53822</v>
      </c>
      <c r="D19" s="114">
        <v>46787</v>
      </c>
      <c r="E19" s="114">
        <v>75374</v>
      </c>
      <c r="F19" s="114">
        <v>24969</v>
      </c>
      <c r="G19" s="114">
        <v>12176</v>
      </c>
      <c r="H19" s="114">
        <v>28117</v>
      </c>
      <c r="I19" s="115">
        <v>29620</v>
      </c>
      <c r="J19" s="114">
        <v>17881</v>
      </c>
      <c r="K19" s="114">
        <v>11739</v>
      </c>
      <c r="L19" s="422">
        <v>5660</v>
      </c>
      <c r="M19" s="423">
        <v>6159</v>
      </c>
    </row>
    <row r="20" spans="1:13" ht="11.1" customHeight="1" x14ac:dyDescent="0.2">
      <c r="A20" s="421" t="s">
        <v>388</v>
      </c>
      <c r="B20" s="115">
        <v>101905</v>
      </c>
      <c r="C20" s="114">
        <v>54378</v>
      </c>
      <c r="D20" s="114">
        <v>47527</v>
      </c>
      <c r="E20" s="114">
        <v>76344</v>
      </c>
      <c r="F20" s="114">
        <v>25108</v>
      </c>
      <c r="G20" s="114">
        <v>13185</v>
      </c>
      <c r="H20" s="114">
        <v>28564</v>
      </c>
      <c r="I20" s="115">
        <v>29701</v>
      </c>
      <c r="J20" s="114">
        <v>17647</v>
      </c>
      <c r="K20" s="114">
        <v>12054</v>
      </c>
      <c r="L20" s="422">
        <v>9732</v>
      </c>
      <c r="M20" s="423">
        <v>8672</v>
      </c>
    </row>
    <row r="21" spans="1:13" s="110" customFormat="1" ht="11.1" customHeight="1" x14ac:dyDescent="0.2">
      <c r="A21" s="421" t="s">
        <v>389</v>
      </c>
      <c r="B21" s="115">
        <v>101406</v>
      </c>
      <c r="C21" s="114">
        <v>53794</v>
      </c>
      <c r="D21" s="114">
        <v>47612</v>
      </c>
      <c r="E21" s="114">
        <v>76333</v>
      </c>
      <c r="F21" s="114">
        <v>25018</v>
      </c>
      <c r="G21" s="114">
        <v>12895</v>
      </c>
      <c r="H21" s="114">
        <v>28722</v>
      </c>
      <c r="I21" s="115">
        <v>29836</v>
      </c>
      <c r="J21" s="114">
        <v>17802</v>
      </c>
      <c r="K21" s="114">
        <v>12034</v>
      </c>
      <c r="L21" s="422">
        <v>5697</v>
      </c>
      <c r="M21" s="423">
        <v>6296</v>
      </c>
    </row>
    <row r="22" spans="1:13" ht="15" customHeight="1" x14ac:dyDescent="0.2">
      <c r="A22" s="421" t="s">
        <v>392</v>
      </c>
      <c r="B22" s="115">
        <v>101157</v>
      </c>
      <c r="C22" s="114">
        <v>53637</v>
      </c>
      <c r="D22" s="114">
        <v>47520</v>
      </c>
      <c r="E22" s="114">
        <v>75749</v>
      </c>
      <c r="F22" s="114">
        <v>25053</v>
      </c>
      <c r="G22" s="114">
        <v>12391</v>
      </c>
      <c r="H22" s="114">
        <v>29244</v>
      </c>
      <c r="I22" s="115">
        <v>29739</v>
      </c>
      <c r="J22" s="114">
        <v>17866</v>
      </c>
      <c r="K22" s="114">
        <v>11873</v>
      </c>
      <c r="L22" s="422">
        <v>6627</v>
      </c>
      <c r="M22" s="423">
        <v>6989</v>
      </c>
    </row>
    <row r="23" spans="1:13" ht="11.1" customHeight="1" x14ac:dyDescent="0.2">
      <c r="A23" s="421" t="s">
        <v>387</v>
      </c>
      <c r="B23" s="115">
        <v>101605</v>
      </c>
      <c r="C23" s="114">
        <v>54001</v>
      </c>
      <c r="D23" s="114">
        <v>47604</v>
      </c>
      <c r="E23" s="114">
        <v>75890</v>
      </c>
      <c r="F23" s="114">
        <v>25276</v>
      </c>
      <c r="G23" s="114">
        <v>12043</v>
      </c>
      <c r="H23" s="114">
        <v>29851</v>
      </c>
      <c r="I23" s="115">
        <v>30347</v>
      </c>
      <c r="J23" s="114">
        <v>18208</v>
      </c>
      <c r="K23" s="114">
        <v>12139</v>
      </c>
      <c r="L23" s="422">
        <v>5786</v>
      </c>
      <c r="M23" s="423">
        <v>5533</v>
      </c>
    </row>
    <row r="24" spans="1:13" ht="11.1" customHeight="1" x14ac:dyDescent="0.2">
      <c r="A24" s="421" t="s">
        <v>388</v>
      </c>
      <c r="B24" s="115">
        <v>103754</v>
      </c>
      <c r="C24" s="114">
        <v>55286</v>
      </c>
      <c r="D24" s="114">
        <v>48468</v>
      </c>
      <c r="E24" s="114">
        <v>76338</v>
      </c>
      <c r="F24" s="114">
        <v>25490</v>
      </c>
      <c r="G24" s="114">
        <v>13015</v>
      </c>
      <c r="H24" s="114">
        <v>30392</v>
      </c>
      <c r="I24" s="115">
        <v>30572</v>
      </c>
      <c r="J24" s="114">
        <v>18088</v>
      </c>
      <c r="K24" s="114">
        <v>12484</v>
      </c>
      <c r="L24" s="422">
        <v>9852</v>
      </c>
      <c r="M24" s="423">
        <v>8532</v>
      </c>
    </row>
    <row r="25" spans="1:13" s="110" customFormat="1" ht="11.1" customHeight="1" x14ac:dyDescent="0.2">
      <c r="A25" s="421" t="s">
        <v>389</v>
      </c>
      <c r="B25" s="115">
        <v>105109</v>
      </c>
      <c r="C25" s="114">
        <v>55900</v>
      </c>
      <c r="D25" s="114">
        <v>49209</v>
      </c>
      <c r="E25" s="114">
        <v>77017</v>
      </c>
      <c r="F25" s="114">
        <v>26182</v>
      </c>
      <c r="G25" s="114">
        <v>12869</v>
      </c>
      <c r="H25" s="114">
        <v>31249</v>
      </c>
      <c r="I25" s="115">
        <v>30925</v>
      </c>
      <c r="J25" s="114">
        <v>18444</v>
      </c>
      <c r="K25" s="114">
        <v>12481</v>
      </c>
      <c r="L25" s="422">
        <v>7520</v>
      </c>
      <c r="M25" s="423">
        <v>6238</v>
      </c>
    </row>
    <row r="26" spans="1:13" ht="15" customHeight="1" x14ac:dyDescent="0.2">
      <c r="A26" s="421" t="s">
        <v>393</v>
      </c>
      <c r="B26" s="115">
        <v>105444</v>
      </c>
      <c r="C26" s="114">
        <v>56079</v>
      </c>
      <c r="D26" s="114">
        <v>49365</v>
      </c>
      <c r="E26" s="114">
        <v>77074</v>
      </c>
      <c r="F26" s="114">
        <v>26468</v>
      </c>
      <c r="G26" s="114">
        <v>12457</v>
      </c>
      <c r="H26" s="114">
        <v>31848</v>
      </c>
      <c r="I26" s="115">
        <v>30818</v>
      </c>
      <c r="J26" s="114">
        <v>18353</v>
      </c>
      <c r="K26" s="114">
        <v>12465</v>
      </c>
      <c r="L26" s="422">
        <v>8065</v>
      </c>
      <c r="M26" s="423">
        <v>7895</v>
      </c>
    </row>
    <row r="27" spans="1:13" ht="11.1" customHeight="1" x14ac:dyDescent="0.2">
      <c r="A27" s="421" t="s">
        <v>387</v>
      </c>
      <c r="B27" s="115">
        <v>105134</v>
      </c>
      <c r="C27" s="114">
        <v>56072</v>
      </c>
      <c r="D27" s="114">
        <v>49062</v>
      </c>
      <c r="E27" s="114">
        <v>76711</v>
      </c>
      <c r="F27" s="114">
        <v>26508</v>
      </c>
      <c r="G27" s="114">
        <v>12327</v>
      </c>
      <c r="H27" s="114">
        <v>32005</v>
      </c>
      <c r="I27" s="115">
        <v>31388</v>
      </c>
      <c r="J27" s="114">
        <v>18671</v>
      </c>
      <c r="K27" s="114">
        <v>12717</v>
      </c>
      <c r="L27" s="422">
        <v>6513</v>
      </c>
      <c r="M27" s="423">
        <v>6905</v>
      </c>
    </row>
    <row r="28" spans="1:13" ht="11.1" customHeight="1" x14ac:dyDescent="0.2">
      <c r="A28" s="421" t="s">
        <v>388</v>
      </c>
      <c r="B28" s="115">
        <v>106809</v>
      </c>
      <c r="C28" s="114">
        <v>56873</v>
      </c>
      <c r="D28" s="114">
        <v>49936</v>
      </c>
      <c r="E28" s="114">
        <v>78682</v>
      </c>
      <c r="F28" s="114">
        <v>26824</v>
      </c>
      <c r="G28" s="114">
        <v>13317</v>
      </c>
      <c r="H28" s="114">
        <v>32231</v>
      </c>
      <c r="I28" s="115">
        <v>31851</v>
      </c>
      <c r="J28" s="114">
        <v>18668</v>
      </c>
      <c r="K28" s="114">
        <v>13183</v>
      </c>
      <c r="L28" s="422">
        <v>10502</v>
      </c>
      <c r="M28" s="423">
        <v>9281</v>
      </c>
    </row>
    <row r="29" spans="1:13" s="110" customFormat="1" ht="11.1" customHeight="1" x14ac:dyDescent="0.2">
      <c r="A29" s="421" t="s">
        <v>389</v>
      </c>
      <c r="B29" s="115">
        <v>106948</v>
      </c>
      <c r="C29" s="114">
        <v>56737</v>
      </c>
      <c r="D29" s="114">
        <v>50211</v>
      </c>
      <c r="E29" s="114">
        <v>79797</v>
      </c>
      <c r="F29" s="114">
        <v>27131</v>
      </c>
      <c r="G29" s="114">
        <v>12991</v>
      </c>
      <c r="H29" s="114">
        <v>32617</v>
      </c>
      <c r="I29" s="115">
        <v>31840</v>
      </c>
      <c r="J29" s="114">
        <v>18772</v>
      </c>
      <c r="K29" s="114">
        <v>13068</v>
      </c>
      <c r="L29" s="422">
        <v>6613</v>
      </c>
      <c r="M29" s="423">
        <v>6559</v>
      </c>
    </row>
    <row r="30" spans="1:13" ht="15" customHeight="1" x14ac:dyDescent="0.2">
      <c r="A30" s="421" t="s">
        <v>394</v>
      </c>
      <c r="B30" s="115">
        <v>107453</v>
      </c>
      <c r="C30" s="114">
        <v>57060</v>
      </c>
      <c r="D30" s="114">
        <v>50393</v>
      </c>
      <c r="E30" s="114">
        <v>79888</v>
      </c>
      <c r="F30" s="114">
        <v>27554</v>
      </c>
      <c r="G30" s="114">
        <v>12631</v>
      </c>
      <c r="H30" s="114">
        <v>33058</v>
      </c>
      <c r="I30" s="115">
        <v>30935</v>
      </c>
      <c r="J30" s="114">
        <v>18079</v>
      </c>
      <c r="K30" s="114">
        <v>12856</v>
      </c>
      <c r="L30" s="422">
        <v>8008</v>
      </c>
      <c r="M30" s="423">
        <v>7679</v>
      </c>
    </row>
    <row r="31" spans="1:13" ht="11.1" customHeight="1" x14ac:dyDescent="0.2">
      <c r="A31" s="421" t="s">
        <v>387</v>
      </c>
      <c r="B31" s="115">
        <v>108115</v>
      </c>
      <c r="C31" s="114">
        <v>57476</v>
      </c>
      <c r="D31" s="114">
        <v>50639</v>
      </c>
      <c r="E31" s="114">
        <v>80189</v>
      </c>
      <c r="F31" s="114">
        <v>27916</v>
      </c>
      <c r="G31" s="114">
        <v>12355</v>
      </c>
      <c r="H31" s="114">
        <v>33549</v>
      </c>
      <c r="I31" s="115">
        <v>31292</v>
      </c>
      <c r="J31" s="114">
        <v>18374</v>
      </c>
      <c r="K31" s="114">
        <v>12918</v>
      </c>
      <c r="L31" s="422">
        <v>6769</v>
      </c>
      <c r="M31" s="423">
        <v>6191</v>
      </c>
    </row>
    <row r="32" spans="1:13" ht="11.1" customHeight="1" x14ac:dyDescent="0.2">
      <c r="A32" s="421" t="s">
        <v>388</v>
      </c>
      <c r="B32" s="115">
        <v>109415</v>
      </c>
      <c r="C32" s="114">
        <v>58164</v>
      </c>
      <c r="D32" s="114">
        <v>51251</v>
      </c>
      <c r="E32" s="114">
        <v>81143</v>
      </c>
      <c r="F32" s="114">
        <v>28270</v>
      </c>
      <c r="G32" s="114">
        <v>13305</v>
      </c>
      <c r="H32" s="114">
        <v>33866</v>
      </c>
      <c r="I32" s="115">
        <v>31190</v>
      </c>
      <c r="J32" s="114">
        <v>17897</v>
      </c>
      <c r="K32" s="114">
        <v>13293</v>
      </c>
      <c r="L32" s="422">
        <v>11646</v>
      </c>
      <c r="M32" s="423">
        <v>10022</v>
      </c>
    </row>
    <row r="33" spans="1:13" s="110" customFormat="1" ht="11.1" customHeight="1" x14ac:dyDescent="0.2">
      <c r="A33" s="421" t="s">
        <v>389</v>
      </c>
      <c r="B33" s="115">
        <v>109194</v>
      </c>
      <c r="C33" s="114">
        <v>57790</v>
      </c>
      <c r="D33" s="114">
        <v>51404</v>
      </c>
      <c r="E33" s="114">
        <v>80704</v>
      </c>
      <c r="F33" s="114">
        <v>28488</v>
      </c>
      <c r="G33" s="114">
        <v>13061</v>
      </c>
      <c r="H33" s="114">
        <v>34078</v>
      </c>
      <c r="I33" s="115">
        <v>31169</v>
      </c>
      <c r="J33" s="114">
        <v>17934</v>
      </c>
      <c r="K33" s="114">
        <v>13235</v>
      </c>
      <c r="L33" s="422">
        <v>6616</v>
      </c>
      <c r="M33" s="423">
        <v>6893</v>
      </c>
    </row>
    <row r="34" spans="1:13" ht="15" customHeight="1" x14ac:dyDescent="0.2">
      <c r="A34" s="421" t="s">
        <v>395</v>
      </c>
      <c r="B34" s="115">
        <v>109238</v>
      </c>
      <c r="C34" s="114">
        <v>57833</v>
      </c>
      <c r="D34" s="114">
        <v>51405</v>
      </c>
      <c r="E34" s="114">
        <v>80617</v>
      </c>
      <c r="F34" s="114">
        <v>28620</v>
      </c>
      <c r="G34" s="114">
        <v>12481</v>
      </c>
      <c r="H34" s="114">
        <v>34508</v>
      </c>
      <c r="I34" s="115">
        <v>30793</v>
      </c>
      <c r="J34" s="114">
        <v>17610</v>
      </c>
      <c r="K34" s="114">
        <v>13183</v>
      </c>
      <c r="L34" s="422">
        <v>7562</v>
      </c>
      <c r="M34" s="423">
        <v>7537</v>
      </c>
    </row>
    <row r="35" spans="1:13" ht="11.1" customHeight="1" x14ac:dyDescent="0.2">
      <c r="A35" s="421" t="s">
        <v>387</v>
      </c>
      <c r="B35" s="115">
        <v>109895</v>
      </c>
      <c r="C35" s="114">
        <v>58270</v>
      </c>
      <c r="D35" s="114">
        <v>51625</v>
      </c>
      <c r="E35" s="114">
        <v>80820</v>
      </c>
      <c r="F35" s="114">
        <v>29075</v>
      </c>
      <c r="G35" s="114">
        <v>12179</v>
      </c>
      <c r="H35" s="114">
        <v>35055</v>
      </c>
      <c r="I35" s="115">
        <v>30984</v>
      </c>
      <c r="J35" s="114">
        <v>17790</v>
      </c>
      <c r="K35" s="114">
        <v>13194</v>
      </c>
      <c r="L35" s="422">
        <v>6753</v>
      </c>
      <c r="M35" s="423">
        <v>6274</v>
      </c>
    </row>
    <row r="36" spans="1:13" ht="11.1" customHeight="1" x14ac:dyDescent="0.2">
      <c r="A36" s="421" t="s">
        <v>388</v>
      </c>
      <c r="B36" s="115">
        <v>111425</v>
      </c>
      <c r="C36" s="114">
        <v>59063</v>
      </c>
      <c r="D36" s="114">
        <v>52362</v>
      </c>
      <c r="E36" s="114">
        <v>81998</v>
      </c>
      <c r="F36" s="114">
        <v>29427</v>
      </c>
      <c r="G36" s="114">
        <v>13086</v>
      </c>
      <c r="H36" s="114">
        <v>35543</v>
      </c>
      <c r="I36" s="115">
        <v>30792</v>
      </c>
      <c r="J36" s="114">
        <v>17363</v>
      </c>
      <c r="K36" s="114">
        <v>13429</v>
      </c>
      <c r="L36" s="422">
        <v>10949</v>
      </c>
      <c r="M36" s="423">
        <v>9712</v>
      </c>
    </row>
    <row r="37" spans="1:13" s="110" customFormat="1" ht="11.1" customHeight="1" x14ac:dyDescent="0.2">
      <c r="A37" s="421" t="s">
        <v>389</v>
      </c>
      <c r="B37" s="115">
        <v>111361</v>
      </c>
      <c r="C37" s="114">
        <v>58943</v>
      </c>
      <c r="D37" s="114">
        <v>52418</v>
      </c>
      <c r="E37" s="114">
        <v>81583</v>
      </c>
      <c r="F37" s="114">
        <v>29778</v>
      </c>
      <c r="G37" s="114">
        <v>12891</v>
      </c>
      <c r="H37" s="114">
        <v>35908</v>
      </c>
      <c r="I37" s="115">
        <v>30904</v>
      </c>
      <c r="J37" s="114">
        <v>17589</v>
      </c>
      <c r="K37" s="114">
        <v>13315</v>
      </c>
      <c r="L37" s="422">
        <v>6636</v>
      </c>
      <c r="M37" s="423">
        <v>6839</v>
      </c>
    </row>
    <row r="38" spans="1:13" ht="15" customHeight="1" x14ac:dyDescent="0.2">
      <c r="A38" s="424" t="s">
        <v>396</v>
      </c>
      <c r="B38" s="115">
        <v>111371</v>
      </c>
      <c r="C38" s="114">
        <v>58993</v>
      </c>
      <c r="D38" s="114">
        <v>52378</v>
      </c>
      <c r="E38" s="114">
        <v>81413</v>
      </c>
      <c r="F38" s="114">
        <v>29958</v>
      </c>
      <c r="G38" s="114">
        <v>12493</v>
      </c>
      <c r="H38" s="114">
        <v>36264</v>
      </c>
      <c r="I38" s="115">
        <v>30712</v>
      </c>
      <c r="J38" s="114">
        <v>17424</v>
      </c>
      <c r="K38" s="114">
        <v>13288</v>
      </c>
      <c r="L38" s="422">
        <v>7876</v>
      </c>
      <c r="M38" s="423">
        <v>8012</v>
      </c>
    </row>
    <row r="39" spans="1:13" ht="11.1" customHeight="1" x14ac:dyDescent="0.2">
      <c r="A39" s="421" t="s">
        <v>387</v>
      </c>
      <c r="B39" s="115">
        <v>112268</v>
      </c>
      <c r="C39" s="114">
        <v>59688</v>
      </c>
      <c r="D39" s="114">
        <v>52580</v>
      </c>
      <c r="E39" s="114">
        <v>81986</v>
      </c>
      <c r="F39" s="114">
        <v>30282</v>
      </c>
      <c r="G39" s="114">
        <v>12330</v>
      </c>
      <c r="H39" s="114">
        <v>36816</v>
      </c>
      <c r="I39" s="115">
        <v>31198</v>
      </c>
      <c r="J39" s="114">
        <v>17612</v>
      </c>
      <c r="K39" s="114">
        <v>13586</v>
      </c>
      <c r="L39" s="422">
        <v>7593</v>
      </c>
      <c r="M39" s="423">
        <v>6781</v>
      </c>
    </row>
    <row r="40" spans="1:13" ht="11.1" customHeight="1" x14ac:dyDescent="0.2">
      <c r="A40" s="424" t="s">
        <v>388</v>
      </c>
      <c r="B40" s="115">
        <v>114098</v>
      </c>
      <c r="C40" s="114">
        <v>60705</v>
      </c>
      <c r="D40" s="114">
        <v>53393</v>
      </c>
      <c r="E40" s="114">
        <v>83551</v>
      </c>
      <c r="F40" s="114">
        <v>30547</v>
      </c>
      <c r="G40" s="114">
        <v>13435</v>
      </c>
      <c r="H40" s="114">
        <v>37200</v>
      </c>
      <c r="I40" s="115">
        <v>31059</v>
      </c>
      <c r="J40" s="114">
        <v>17065</v>
      </c>
      <c r="K40" s="114">
        <v>13994</v>
      </c>
      <c r="L40" s="422">
        <v>11641</v>
      </c>
      <c r="M40" s="423">
        <v>10221</v>
      </c>
    </row>
    <row r="41" spans="1:13" s="110" customFormat="1" ht="11.1" customHeight="1" x14ac:dyDescent="0.2">
      <c r="A41" s="421" t="s">
        <v>389</v>
      </c>
      <c r="B41" s="115">
        <v>114231</v>
      </c>
      <c r="C41" s="114">
        <v>60614</v>
      </c>
      <c r="D41" s="114">
        <v>53617</v>
      </c>
      <c r="E41" s="114">
        <v>83334</v>
      </c>
      <c r="F41" s="114">
        <v>30897</v>
      </c>
      <c r="G41" s="114">
        <v>13257</v>
      </c>
      <c r="H41" s="114">
        <v>37504</v>
      </c>
      <c r="I41" s="115">
        <v>30926</v>
      </c>
      <c r="J41" s="114">
        <v>17065</v>
      </c>
      <c r="K41" s="114">
        <v>13861</v>
      </c>
      <c r="L41" s="422">
        <v>7169</v>
      </c>
      <c r="M41" s="423">
        <v>7245</v>
      </c>
    </row>
    <row r="42" spans="1:13" ht="15" customHeight="1" x14ac:dyDescent="0.2">
      <c r="A42" s="421" t="s">
        <v>397</v>
      </c>
      <c r="B42" s="115">
        <v>113733</v>
      </c>
      <c r="C42" s="114">
        <v>60301</v>
      </c>
      <c r="D42" s="114">
        <v>53432</v>
      </c>
      <c r="E42" s="114">
        <v>82883</v>
      </c>
      <c r="F42" s="114">
        <v>30850</v>
      </c>
      <c r="G42" s="114">
        <v>12711</v>
      </c>
      <c r="H42" s="114">
        <v>37667</v>
      </c>
      <c r="I42" s="115">
        <v>30647</v>
      </c>
      <c r="J42" s="114">
        <v>16990</v>
      </c>
      <c r="K42" s="114">
        <v>13657</v>
      </c>
      <c r="L42" s="422">
        <v>8775</v>
      </c>
      <c r="M42" s="423">
        <v>9183</v>
      </c>
    </row>
    <row r="43" spans="1:13" ht="11.1" customHeight="1" x14ac:dyDescent="0.2">
      <c r="A43" s="421" t="s">
        <v>387</v>
      </c>
      <c r="B43" s="115">
        <v>114353</v>
      </c>
      <c r="C43" s="114">
        <v>60771</v>
      </c>
      <c r="D43" s="114">
        <v>53582</v>
      </c>
      <c r="E43" s="114">
        <v>83202</v>
      </c>
      <c r="F43" s="114">
        <v>31151</v>
      </c>
      <c r="G43" s="114">
        <v>12493</v>
      </c>
      <c r="H43" s="114">
        <v>38220</v>
      </c>
      <c r="I43" s="115">
        <v>31101</v>
      </c>
      <c r="J43" s="114">
        <v>17178</v>
      </c>
      <c r="K43" s="114">
        <v>13923</v>
      </c>
      <c r="L43" s="422">
        <v>7865</v>
      </c>
      <c r="M43" s="423">
        <v>7368</v>
      </c>
    </row>
    <row r="44" spans="1:13" ht="11.1" customHeight="1" x14ac:dyDescent="0.2">
      <c r="A44" s="421" t="s">
        <v>388</v>
      </c>
      <c r="B44" s="115">
        <v>116270</v>
      </c>
      <c r="C44" s="114">
        <v>61857</v>
      </c>
      <c r="D44" s="114">
        <v>54413</v>
      </c>
      <c r="E44" s="114">
        <v>84860</v>
      </c>
      <c r="F44" s="114">
        <v>31410</v>
      </c>
      <c r="G44" s="114">
        <v>13552</v>
      </c>
      <c r="H44" s="114">
        <v>38718</v>
      </c>
      <c r="I44" s="115">
        <v>30639</v>
      </c>
      <c r="J44" s="114">
        <v>16540</v>
      </c>
      <c r="K44" s="114">
        <v>14099</v>
      </c>
      <c r="L44" s="422">
        <v>11777</v>
      </c>
      <c r="M44" s="423">
        <v>10434</v>
      </c>
    </row>
    <row r="45" spans="1:13" s="110" customFormat="1" ht="11.1" customHeight="1" x14ac:dyDescent="0.2">
      <c r="A45" s="421" t="s">
        <v>389</v>
      </c>
      <c r="B45" s="115">
        <v>115905</v>
      </c>
      <c r="C45" s="114">
        <v>61561</v>
      </c>
      <c r="D45" s="114">
        <v>54344</v>
      </c>
      <c r="E45" s="114">
        <v>84159</v>
      </c>
      <c r="F45" s="114">
        <v>31746</v>
      </c>
      <c r="G45" s="114">
        <v>13384</v>
      </c>
      <c r="H45" s="114">
        <v>38890</v>
      </c>
      <c r="I45" s="115">
        <v>31207</v>
      </c>
      <c r="J45" s="114">
        <v>17013</v>
      </c>
      <c r="K45" s="114">
        <v>14194</v>
      </c>
      <c r="L45" s="422">
        <v>7338</v>
      </c>
      <c r="M45" s="423">
        <v>7563</v>
      </c>
    </row>
    <row r="46" spans="1:13" ht="15" customHeight="1" x14ac:dyDescent="0.2">
      <c r="A46" s="421" t="s">
        <v>398</v>
      </c>
      <c r="B46" s="115">
        <v>115867</v>
      </c>
      <c r="C46" s="114">
        <v>61618</v>
      </c>
      <c r="D46" s="114">
        <v>54249</v>
      </c>
      <c r="E46" s="114">
        <v>84150</v>
      </c>
      <c r="F46" s="114">
        <v>31717</v>
      </c>
      <c r="G46" s="114">
        <v>12996</v>
      </c>
      <c r="H46" s="114">
        <v>39171</v>
      </c>
      <c r="I46" s="115">
        <v>30762</v>
      </c>
      <c r="J46" s="114">
        <v>16739</v>
      </c>
      <c r="K46" s="114">
        <v>14023</v>
      </c>
      <c r="L46" s="422">
        <v>9117</v>
      </c>
      <c r="M46" s="423">
        <v>9252</v>
      </c>
    </row>
    <row r="47" spans="1:13" ht="11.1" customHeight="1" x14ac:dyDescent="0.2">
      <c r="A47" s="421" t="s">
        <v>387</v>
      </c>
      <c r="B47" s="115">
        <v>115970</v>
      </c>
      <c r="C47" s="114">
        <v>61800</v>
      </c>
      <c r="D47" s="114">
        <v>54170</v>
      </c>
      <c r="E47" s="114">
        <v>83972</v>
      </c>
      <c r="F47" s="114">
        <v>31998</v>
      </c>
      <c r="G47" s="114">
        <v>12596</v>
      </c>
      <c r="H47" s="114">
        <v>39534</v>
      </c>
      <c r="I47" s="115">
        <v>31257</v>
      </c>
      <c r="J47" s="114">
        <v>16972</v>
      </c>
      <c r="K47" s="114">
        <v>14285</v>
      </c>
      <c r="L47" s="422">
        <v>7326</v>
      </c>
      <c r="M47" s="423">
        <v>7372</v>
      </c>
    </row>
    <row r="48" spans="1:13" ht="11.1" customHeight="1" x14ac:dyDescent="0.2">
      <c r="A48" s="421" t="s">
        <v>388</v>
      </c>
      <c r="B48" s="115">
        <v>117860</v>
      </c>
      <c r="C48" s="114">
        <v>63003</v>
      </c>
      <c r="D48" s="114">
        <v>54857</v>
      </c>
      <c r="E48" s="114">
        <v>85601</v>
      </c>
      <c r="F48" s="114">
        <v>32259</v>
      </c>
      <c r="G48" s="114">
        <v>13562</v>
      </c>
      <c r="H48" s="114">
        <v>39990</v>
      </c>
      <c r="I48" s="115">
        <v>31105</v>
      </c>
      <c r="J48" s="114">
        <v>16494</v>
      </c>
      <c r="K48" s="114">
        <v>14611</v>
      </c>
      <c r="L48" s="422">
        <v>11925</v>
      </c>
      <c r="M48" s="423">
        <v>10713</v>
      </c>
    </row>
    <row r="49" spans="1:17" s="110" customFormat="1" ht="11.1" customHeight="1" x14ac:dyDescent="0.2">
      <c r="A49" s="421" t="s">
        <v>389</v>
      </c>
      <c r="B49" s="115">
        <v>117238</v>
      </c>
      <c r="C49" s="114">
        <v>62509</v>
      </c>
      <c r="D49" s="114">
        <v>54729</v>
      </c>
      <c r="E49" s="114">
        <v>84813</v>
      </c>
      <c r="F49" s="114">
        <v>32425</v>
      </c>
      <c r="G49" s="114">
        <v>13236</v>
      </c>
      <c r="H49" s="114">
        <v>40060</v>
      </c>
      <c r="I49" s="115">
        <v>31035</v>
      </c>
      <c r="J49" s="114">
        <v>16559</v>
      </c>
      <c r="K49" s="114">
        <v>14476</v>
      </c>
      <c r="L49" s="422">
        <v>6946</v>
      </c>
      <c r="M49" s="423">
        <v>7720</v>
      </c>
    </row>
    <row r="50" spans="1:17" ht="15" customHeight="1" x14ac:dyDescent="0.2">
      <c r="A50" s="421" t="s">
        <v>399</v>
      </c>
      <c r="B50" s="143">
        <v>116926</v>
      </c>
      <c r="C50" s="144">
        <v>62344</v>
      </c>
      <c r="D50" s="144">
        <v>54582</v>
      </c>
      <c r="E50" s="144">
        <v>84519</v>
      </c>
      <c r="F50" s="144">
        <v>32407</v>
      </c>
      <c r="G50" s="144">
        <v>12746</v>
      </c>
      <c r="H50" s="144">
        <v>40286</v>
      </c>
      <c r="I50" s="143">
        <v>30024</v>
      </c>
      <c r="J50" s="144">
        <v>16002</v>
      </c>
      <c r="K50" s="144">
        <v>14022</v>
      </c>
      <c r="L50" s="425">
        <v>8273</v>
      </c>
      <c r="M50" s="426">
        <v>8962</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0.91397895863360579</v>
      </c>
      <c r="C6" s="479">
        <f>'Tabelle 3.3'!J11</f>
        <v>-2.3990637799882975</v>
      </c>
      <c r="D6" s="480">
        <f t="shared" ref="D6:E9" si="0">IF(OR(AND(B6&gt;=-50,B6&lt;=50),ISNUMBER(B6)=FALSE),B6,"")</f>
        <v>0.91397895863360579</v>
      </c>
      <c r="E6" s="480">
        <f t="shared" si="0"/>
        <v>-2.3990637799882975</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0.91397895863360579</v>
      </c>
      <c r="C14" s="479">
        <f>'Tabelle 3.3'!J11</f>
        <v>-2.3990637799882975</v>
      </c>
      <c r="D14" s="480">
        <f>IF(OR(AND(B14&gt;=-50,B14&lt;=50),ISNUMBER(B14)=FALSE),B14,"")</f>
        <v>0.91397895863360579</v>
      </c>
      <c r="E14" s="480">
        <f>IF(OR(AND(C14&gt;=-50,C14&lt;=50),ISNUMBER(C14)=FALSE),C14,"")</f>
        <v>-2.3990637799882975</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5.0813008130081299</v>
      </c>
      <c r="C15" s="479">
        <f>'Tabelle 3.3'!J12</f>
        <v>0.78328981723237601</v>
      </c>
      <c r="D15" s="480">
        <f t="shared" ref="D15:E45" si="3">IF(OR(AND(B15&gt;=-50,B15&lt;=50),ISNUMBER(B15)=FALSE),B15,"")</f>
        <v>5.0813008130081299</v>
      </c>
      <c r="E15" s="480">
        <f t="shared" si="3"/>
        <v>0.78328981723237601</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6.2237174095878887</v>
      </c>
      <c r="C16" s="479">
        <f>'Tabelle 3.3'!J13</f>
        <v>-8.764940239043824</v>
      </c>
      <c r="D16" s="480">
        <f t="shared" si="3"/>
        <v>6.2237174095878887</v>
      </c>
      <c r="E16" s="480">
        <f t="shared" si="3"/>
        <v>-8.764940239043824</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-0.8920863309352518</v>
      </c>
      <c r="C17" s="479">
        <f>'Tabelle 3.3'!J14</f>
        <v>-10.849288168875798</v>
      </c>
      <c r="D17" s="480">
        <f t="shared" si="3"/>
        <v>-0.8920863309352518</v>
      </c>
      <c r="E17" s="480">
        <f t="shared" si="3"/>
        <v>-10.849288168875798</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-2.528782894736842</v>
      </c>
      <c r="C18" s="479">
        <f>'Tabelle 3.3'!J15</f>
        <v>-9.5622119815668203</v>
      </c>
      <c r="D18" s="480">
        <f t="shared" si="3"/>
        <v>-2.528782894736842</v>
      </c>
      <c r="E18" s="480">
        <f t="shared" si="3"/>
        <v>-9.5622119815668203</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-0.58363656014698995</v>
      </c>
      <c r="C19" s="479">
        <f>'Tabelle 3.3'!J16</f>
        <v>-12.24909933093155</v>
      </c>
      <c r="D19" s="480">
        <f t="shared" si="3"/>
        <v>-0.58363656014698995</v>
      </c>
      <c r="E19" s="480">
        <f t="shared" si="3"/>
        <v>-12.24909933093155</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-0.99928622412562451</v>
      </c>
      <c r="C20" s="479">
        <f>'Tabelle 3.3'!J17</f>
        <v>-9.6202531645569618</v>
      </c>
      <c r="D20" s="480">
        <f t="shared" si="3"/>
        <v>-0.99928622412562451</v>
      </c>
      <c r="E20" s="480">
        <f t="shared" si="3"/>
        <v>-9.6202531645569618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4.2667052357535438</v>
      </c>
      <c r="C21" s="479">
        <f>'Tabelle 3.3'!J18</f>
        <v>0.77120822622107965</v>
      </c>
      <c r="D21" s="480">
        <f t="shared" si="3"/>
        <v>4.2667052357535438</v>
      </c>
      <c r="E21" s="480">
        <f t="shared" si="3"/>
        <v>0.77120822622107965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5.8097998247624183</v>
      </c>
      <c r="C22" s="479">
        <f>'Tabelle 3.3'!J19</f>
        <v>2.9869321717485997</v>
      </c>
      <c r="D22" s="480">
        <f t="shared" si="3"/>
        <v>5.8097998247624183</v>
      </c>
      <c r="E22" s="480">
        <f t="shared" si="3"/>
        <v>2.9869321717485997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-2.9980921231943309</v>
      </c>
      <c r="C23" s="479">
        <f>'Tabelle 3.3'!J20</f>
        <v>-1.7994858611825193</v>
      </c>
      <c r="D23" s="480">
        <f t="shared" si="3"/>
        <v>-2.9980921231943309</v>
      </c>
      <c r="E23" s="480">
        <f t="shared" si="3"/>
        <v>-1.7994858611825193</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1.0956902848794741</v>
      </c>
      <c r="C24" s="479">
        <f>'Tabelle 3.3'!J21</f>
        <v>-9.3558282208588963</v>
      </c>
      <c r="D24" s="480">
        <f t="shared" si="3"/>
        <v>1.0956902848794741</v>
      </c>
      <c r="E24" s="480">
        <f t="shared" si="3"/>
        <v>-9.3558282208588963</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-1.0960906101571064</v>
      </c>
      <c r="C25" s="479">
        <f>'Tabelle 3.3'!J22</f>
        <v>-5.8548009367681502</v>
      </c>
      <c r="D25" s="480">
        <f t="shared" si="3"/>
        <v>-1.0960906101571064</v>
      </c>
      <c r="E25" s="480">
        <f t="shared" si="3"/>
        <v>-5.8548009367681502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-2.0030234315948601</v>
      </c>
      <c r="C26" s="479">
        <f>'Tabelle 3.3'!J23</f>
        <v>2.4456521739130435</v>
      </c>
      <c r="D26" s="480">
        <f t="shared" si="3"/>
        <v>-2.0030234315948601</v>
      </c>
      <c r="E26" s="480">
        <f t="shared" si="3"/>
        <v>2.4456521739130435</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0.91897343942620191</v>
      </c>
      <c r="C27" s="479">
        <f>'Tabelle 3.3'!J24</f>
        <v>-0.67702110712863406</v>
      </c>
      <c r="D27" s="480">
        <f t="shared" si="3"/>
        <v>0.91897343942620191</v>
      </c>
      <c r="E27" s="480">
        <f t="shared" si="3"/>
        <v>-0.67702110712863406</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3.5757211538461537</v>
      </c>
      <c r="C28" s="479">
        <f>'Tabelle 3.3'!J25</f>
        <v>2.6839280075781495</v>
      </c>
      <c r="D28" s="480">
        <f t="shared" si="3"/>
        <v>3.5757211538461537</v>
      </c>
      <c r="E28" s="480">
        <f t="shared" si="3"/>
        <v>2.6839280075781495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-26.186666666666667</v>
      </c>
      <c r="C29" s="479">
        <f>'Tabelle 3.3'!J26</f>
        <v>-1.9047619047619047</v>
      </c>
      <c r="D29" s="480">
        <f t="shared" si="3"/>
        <v>-26.186666666666667</v>
      </c>
      <c r="E29" s="480">
        <f t="shared" si="3"/>
        <v>-1.9047619047619047</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1.5775455849211226</v>
      </c>
      <c r="C30" s="479">
        <f>'Tabelle 3.3'!J27</f>
        <v>1.3011152416356877</v>
      </c>
      <c r="D30" s="480">
        <f t="shared" si="3"/>
        <v>1.5775455849211226</v>
      </c>
      <c r="E30" s="480">
        <f t="shared" si="3"/>
        <v>1.3011152416356877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3.0865686038099831</v>
      </c>
      <c r="C31" s="479">
        <f>'Tabelle 3.3'!J28</f>
        <v>-2.0253164556962027</v>
      </c>
      <c r="D31" s="480">
        <f t="shared" si="3"/>
        <v>3.0865686038099831</v>
      </c>
      <c r="E31" s="480">
        <f t="shared" si="3"/>
        <v>-2.0253164556962027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2.8441879637262986</v>
      </c>
      <c r="C32" s="479">
        <f>'Tabelle 3.3'!J29</f>
        <v>-1.2313674659753726</v>
      </c>
      <c r="D32" s="480">
        <f t="shared" si="3"/>
        <v>2.8441879637262986</v>
      </c>
      <c r="E32" s="480">
        <f t="shared" si="3"/>
        <v>-1.2313674659753726</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2.2506839094752551</v>
      </c>
      <c r="C33" s="479">
        <f>'Tabelle 3.3'!J30</f>
        <v>0.39800995024875624</v>
      </c>
      <c r="D33" s="480">
        <f t="shared" si="3"/>
        <v>2.2506839094752551</v>
      </c>
      <c r="E33" s="480">
        <f t="shared" si="3"/>
        <v>0.39800995024875624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0.10139416983523447</v>
      </c>
      <c r="C34" s="479">
        <f>'Tabelle 3.3'!J31</f>
        <v>-3.0862496555524936</v>
      </c>
      <c r="D34" s="480">
        <f t="shared" si="3"/>
        <v>0.10139416983523447</v>
      </c>
      <c r="E34" s="480">
        <f t="shared" si="3"/>
        <v>-3.0862496555524936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5.0813008130081299</v>
      </c>
      <c r="C37" s="479">
        <f>'Tabelle 3.3'!J34</f>
        <v>0.78328981723237601</v>
      </c>
      <c r="D37" s="480">
        <f t="shared" si="3"/>
        <v>5.0813008130081299</v>
      </c>
      <c r="E37" s="480">
        <f t="shared" si="3"/>
        <v>0.78328981723237601</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6.0438611638749785E-2</v>
      </c>
      <c r="C38" s="479">
        <f>'Tabelle 3.3'!J35</f>
        <v>-7.6857677265771125</v>
      </c>
      <c r="D38" s="480">
        <f t="shared" si="3"/>
        <v>6.0438611638749785E-2</v>
      </c>
      <c r="E38" s="480">
        <f t="shared" si="3"/>
        <v>-7.6857677265771125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1.4569996813718391</v>
      </c>
      <c r="C39" s="479">
        <f>'Tabelle 3.3'!J36</f>
        <v>-1.179688137807168</v>
      </c>
      <c r="D39" s="480">
        <f t="shared" si="3"/>
        <v>1.4569996813718391</v>
      </c>
      <c r="E39" s="480">
        <f t="shared" si="3"/>
        <v>-1.179688137807168</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1.4569996813718391</v>
      </c>
      <c r="C45" s="479">
        <f>'Tabelle 3.3'!J36</f>
        <v>-1.179688137807168</v>
      </c>
      <c r="D45" s="480">
        <f t="shared" si="3"/>
        <v>1.4569996813718391</v>
      </c>
      <c r="E45" s="480">
        <f t="shared" si="3"/>
        <v>-1.179688137807168</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105444</v>
      </c>
      <c r="C51" s="486">
        <v>18353</v>
      </c>
      <c r="D51" s="486">
        <v>12465</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105134</v>
      </c>
      <c r="C52" s="486">
        <v>18671</v>
      </c>
      <c r="D52" s="486">
        <v>12717</v>
      </c>
      <c r="E52" s="487">
        <f t="shared" ref="E52:G70" si="11">IF($A$51=37802,IF(COUNTBLANK(B$51:B$70)&gt;0,#N/A,B52/B$51*100),IF(COUNTBLANK(B$51:B$75)&gt;0,#N/A,B52/B$51*100))</f>
        <v>99.706005083266945</v>
      </c>
      <c r="F52" s="487">
        <f t="shared" si="11"/>
        <v>101.73268675420913</v>
      </c>
      <c r="G52" s="487">
        <f t="shared" si="11"/>
        <v>102.02166064981949</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106809</v>
      </c>
      <c r="C53" s="486">
        <v>18668</v>
      </c>
      <c r="D53" s="486">
        <v>13183</v>
      </c>
      <c r="E53" s="487">
        <f t="shared" si="11"/>
        <v>101.29452600432458</v>
      </c>
      <c r="F53" s="487">
        <f t="shared" si="11"/>
        <v>101.71634065275433</v>
      </c>
      <c r="G53" s="487">
        <f t="shared" si="11"/>
        <v>105.76012835940634</v>
      </c>
      <c r="H53" s="488">
        <f>IF(ISERROR(L53)=TRUE,IF(MONTH(A53)=MONTH(MAX(A$51:A$75)),A53,""),"")</f>
        <v>41883</v>
      </c>
      <c r="I53" s="487">
        <f t="shared" si="12"/>
        <v>101.29452600432458</v>
      </c>
      <c r="J53" s="487">
        <f t="shared" si="10"/>
        <v>101.71634065275433</v>
      </c>
      <c r="K53" s="487">
        <f t="shared" si="10"/>
        <v>105.76012835940634</v>
      </c>
      <c r="L53" s="487" t="e">
        <f t="shared" si="13"/>
        <v>#N/A</v>
      </c>
    </row>
    <row r="54" spans="1:14" ht="15" customHeight="1" x14ac:dyDescent="0.2">
      <c r="A54" s="489" t="s">
        <v>462</v>
      </c>
      <c r="B54" s="486">
        <v>106948</v>
      </c>
      <c r="C54" s="486">
        <v>18772</v>
      </c>
      <c r="D54" s="486">
        <v>13068</v>
      </c>
      <c r="E54" s="487">
        <f t="shared" si="11"/>
        <v>101.42634953150487</v>
      </c>
      <c r="F54" s="487">
        <f t="shared" si="11"/>
        <v>102.2830055031875</v>
      </c>
      <c r="G54" s="487">
        <f t="shared" si="11"/>
        <v>104.83754512635379</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107453</v>
      </c>
      <c r="C55" s="486">
        <v>18079</v>
      </c>
      <c r="D55" s="486">
        <v>12856</v>
      </c>
      <c r="E55" s="487">
        <f t="shared" si="11"/>
        <v>101.90527673457001</v>
      </c>
      <c r="F55" s="487">
        <f t="shared" si="11"/>
        <v>98.507056067127991</v>
      </c>
      <c r="G55" s="487">
        <f t="shared" si="11"/>
        <v>103.13678299237866</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108115</v>
      </c>
      <c r="C56" s="486">
        <v>18374</v>
      </c>
      <c r="D56" s="486">
        <v>12918</v>
      </c>
      <c r="E56" s="487">
        <f t="shared" si="11"/>
        <v>102.53309813739995</v>
      </c>
      <c r="F56" s="487">
        <f t="shared" si="11"/>
        <v>100.11442271018363</v>
      </c>
      <c r="G56" s="487">
        <f t="shared" si="11"/>
        <v>103.63417569193743</v>
      </c>
      <c r="H56" s="488" t="str">
        <f t="shared" si="14"/>
        <v/>
      </c>
      <c r="I56" s="487" t="str">
        <f t="shared" si="12"/>
        <v/>
      </c>
      <c r="J56" s="487" t="str">
        <f t="shared" si="10"/>
        <v/>
      </c>
      <c r="K56" s="487" t="str">
        <f t="shared" si="10"/>
        <v/>
      </c>
      <c r="L56" s="487" t="e">
        <f t="shared" si="13"/>
        <v>#N/A</v>
      </c>
    </row>
    <row r="57" spans="1:14" ht="15" customHeight="1" x14ac:dyDescent="0.2">
      <c r="A57" s="489">
        <v>42248</v>
      </c>
      <c r="B57" s="486">
        <v>109415</v>
      </c>
      <c r="C57" s="486">
        <v>17897</v>
      </c>
      <c r="D57" s="486">
        <v>13293</v>
      </c>
      <c r="E57" s="487">
        <f t="shared" si="11"/>
        <v>103.76598004628048</v>
      </c>
      <c r="F57" s="487">
        <f t="shared" si="11"/>
        <v>97.515392578869935</v>
      </c>
      <c r="G57" s="487">
        <f t="shared" si="11"/>
        <v>106.64259927797835</v>
      </c>
      <c r="H57" s="488">
        <f t="shared" si="14"/>
        <v>42248</v>
      </c>
      <c r="I57" s="487">
        <f t="shared" si="12"/>
        <v>103.76598004628048</v>
      </c>
      <c r="J57" s="487">
        <f t="shared" si="10"/>
        <v>97.515392578869935</v>
      </c>
      <c r="K57" s="487">
        <f t="shared" si="10"/>
        <v>106.64259927797835</v>
      </c>
      <c r="L57" s="487" t="e">
        <f t="shared" si="13"/>
        <v>#N/A</v>
      </c>
    </row>
    <row r="58" spans="1:14" ht="15" customHeight="1" x14ac:dyDescent="0.2">
      <c r="A58" s="489" t="s">
        <v>465</v>
      </c>
      <c r="B58" s="486">
        <v>109194</v>
      </c>
      <c r="C58" s="486">
        <v>17934</v>
      </c>
      <c r="D58" s="486">
        <v>13235</v>
      </c>
      <c r="E58" s="487">
        <f t="shared" si="11"/>
        <v>103.5563901217708</v>
      </c>
      <c r="F58" s="487">
        <f t="shared" si="11"/>
        <v>97.716994496812518</v>
      </c>
      <c r="G58" s="487">
        <f t="shared" si="11"/>
        <v>106.17729643000402</v>
      </c>
      <c r="H58" s="488" t="str">
        <f t="shared" si="14"/>
        <v/>
      </c>
      <c r="I58" s="487" t="str">
        <f t="shared" si="12"/>
        <v/>
      </c>
      <c r="J58" s="487" t="str">
        <f t="shared" si="10"/>
        <v/>
      </c>
      <c r="K58" s="487" t="str">
        <f t="shared" si="10"/>
        <v/>
      </c>
      <c r="L58" s="487" t="e">
        <f t="shared" si="13"/>
        <v>#N/A</v>
      </c>
    </row>
    <row r="59" spans="1:14" ht="15" customHeight="1" x14ac:dyDescent="0.2">
      <c r="A59" s="489" t="s">
        <v>466</v>
      </c>
      <c r="B59" s="486">
        <v>109238</v>
      </c>
      <c r="C59" s="486">
        <v>17610</v>
      </c>
      <c r="D59" s="486">
        <v>13183</v>
      </c>
      <c r="E59" s="487">
        <f t="shared" si="11"/>
        <v>103.5981184325329</v>
      </c>
      <c r="F59" s="487">
        <f t="shared" si="11"/>
        <v>95.951615539693776</v>
      </c>
      <c r="G59" s="487">
        <f t="shared" si="11"/>
        <v>105.76012835940634</v>
      </c>
      <c r="H59" s="488" t="str">
        <f t="shared" si="14"/>
        <v/>
      </c>
      <c r="I59" s="487" t="str">
        <f t="shared" si="12"/>
        <v/>
      </c>
      <c r="J59" s="487" t="str">
        <f t="shared" si="10"/>
        <v/>
      </c>
      <c r="K59" s="487" t="str">
        <f t="shared" si="10"/>
        <v/>
      </c>
      <c r="L59" s="487" t="e">
        <f t="shared" si="13"/>
        <v>#N/A</v>
      </c>
    </row>
    <row r="60" spans="1:14" ht="15" customHeight="1" x14ac:dyDescent="0.2">
      <c r="A60" s="489" t="s">
        <v>467</v>
      </c>
      <c r="B60" s="486">
        <v>109895</v>
      </c>
      <c r="C60" s="486">
        <v>17790</v>
      </c>
      <c r="D60" s="486">
        <v>13194</v>
      </c>
      <c r="E60" s="487">
        <f t="shared" si="11"/>
        <v>104.22119798186715</v>
      </c>
      <c r="F60" s="487">
        <f t="shared" si="11"/>
        <v>96.932381626981964</v>
      </c>
      <c r="G60" s="487">
        <f t="shared" si="11"/>
        <v>105.84837545126354</v>
      </c>
      <c r="H60" s="488" t="str">
        <f t="shared" si="14"/>
        <v/>
      </c>
      <c r="I60" s="487" t="str">
        <f t="shared" si="12"/>
        <v/>
      </c>
      <c r="J60" s="487" t="str">
        <f t="shared" si="10"/>
        <v/>
      </c>
      <c r="K60" s="487" t="str">
        <f t="shared" si="10"/>
        <v/>
      </c>
      <c r="L60" s="487" t="e">
        <f t="shared" si="13"/>
        <v>#N/A</v>
      </c>
    </row>
    <row r="61" spans="1:14" ht="15" customHeight="1" x14ac:dyDescent="0.2">
      <c r="A61" s="489">
        <v>42614</v>
      </c>
      <c r="B61" s="486">
        <v>111425</v>
      </c>
      <c r="C61" s="486">
        <v>17363</v>
      </c>
      <c r="D61" s="486">
        <v>13429</v>
      </c>
      <c r="E61" s="487">
        <f t="shared" si="11"/>
        <v>105.67220515154965</v>
      </c>
      <c r="F61" s="487">
        <f t="shared" si="11"/>
        <v>94.605786519915</v>
      </c>
      <c r="G61" s="487">
        <f t="shared" si="11"/>
        <v>107.73365423184917</v>
      </c>
      <c r="H61" s="488">
        <f t="shared" si="14"/>
        <v>42614</v>
      </c>
      <c r="I61" s="487">
        <f t="shared" si="12"/>
        <v>105.67220515154965</v>
      </c>
      <c r="J61" s="487">
        <f t="shared" si="10"/>
        <v>94.605786519915</v>
      </c>
      <c r="K61" s="487">
        <f t="shared" si="10"/>
        <v>107.73365423184917</v>
      </c>
      <c r="L61" s="487" t="e">
        <f t="shared" si="13"/>
        <v>#N/A</v>
      </c>
    </row>
    <row r="62" spans="1:14" ht="15" customHeight="1" x14ac:dyDescent="0.2">
      <c r="A62" s="489" t="s">
        <v>468</v>
      </c>
      <c r="B62" s="486">
        <v>111361</v>
      </c>
      <c r="C62" s="486">
        <v>17589</v>
      </c>
      <c r="D62" s="486">
        <v>13315</v>
      </c>
      <c r="E62" s="487">
        <f t="shared" si="11"/>
        <v>105.61150942680474</v>
      </c>
      <c r="F62" s="487">
        <f t="shared" si="11"/>
        <v>95.837192829510158</v>
      </c>
      <c r="G62" s="487">
        <f t="shared" si="11"/>
        <v>106.81909346169274</v>
      </c>
      <c r="H62" s="488" t="str">
        <f t="shared" si="14"/>
        <v/>
      </c>
      <c r="I62" s="487" t="str">
        <f t="shared" si="12"/>
        <v/>
      </c>
      <c r="J62" s="487" t="str">
        <f t="shared" si="10"/>
        <v/>
      </c>
      <c r="K62" s="487" t="str">
        <f t="shared" si="10"/>
        <v/>
      </c>
      <c r="L62" s="487" t="e">
        <f t="shared" si="13"/>
        <v>#N/A</v>
      </c>
    </row>
    <row r="63" spans="1:14" ht="15" customHeight="1" x14ac:dyDescent="0.2">
      <c r="A63" s="489" t="s">
        <v>469</v>
      </c>
      <c r="B63" s="486">
        <v>111371</v>
      </c>
      <c r="C63" s="486">
        <v>17424</v>
      </c>
      <c r="D63" s="486">
        <v>13288</v>
      </c>
      <c r="E63" s="487">
        <f t="shared" si="11"/>
        <v>105.62099313379613</v>
      </c>
      <c r="F63" s="487">
        <f t="shared" si="11"/>
        <v>94.938157249495987</v>
      </c>
      <c r="G63" s="487">
        <f t="shared" si="11"/>
        <v>106.6024869634978</v>
      </c>
      <c r="H63" s="488" t="str">
        <f t="shared" si="14"/>
        <v/>
      </c>
      <c r="I63" s="487" t="str">
        <f t="shared" si="12"/>
        <v/>
      </c>
      <c r="J63" s="487" t="str">
        <f t="shared" si="10"/>
        <v/>
      </c>
      <c r="K63" s="487" t="str">
        <f t="shared" si="10"/>
        <v/>
      </c>
      <c r="L63" s="487" t="e">
        <f t="shared" si="13"/>
        <v>#N/A</v>
      </c>
    </row>
    <row r="64" spans="1:14" ht="15" customHeight="1" x14ac:dyDescent="0.2">
      <c r="A64" s="489" t="s">
        <v>470</v>
      </c>
      <c r="B64" s="486">
        <v>112268</v>
      </c>
      <c r="C64" s="486">
        <v>17612</v>
      </c>
      <c r="D64" s="486">
        <v>13586</v>
      </c>
      <c r="E64" s="487">
        <f t="shared" si="11"/>
        <v>106.47168165092371</v>
      </c>
      <c r="F64" s="487">
        <f t="shared" si="11"/>
        <v>95.962512940663643</v>
      </c>
      <c r="G64" s="487">
        <f t="shared" si="11"/>
        <v>108.99318090653831</v>
      </c>
      <c r="H64" s="488" t="str">
        <f t="shared" si="14"/>
        <v/>
      </c>
      <c r="I64" s="487" t="str">
        <f t="shared" si="12"/>
        <v/>
      </c>
      <c r="J64" s="487" t="str">
        <f t="shared" si="10"/>
        <v/>
      </c>
      <c r="K64" s="487" t="str">
        <f t="shared" si="10"/>
        <v/>
      </c>
      <c r="L64" s="487" t="e">
        <f t="shared" si="13"/>
        <v>#N/A</v>
      </c>
    </row>
    <row r="65" spans="1:12" ht="15" customHeight="1" x14ac:dyDescent="0.2">
      <c r="A65" s="489">
        <v>42979</v>
      </c>
      <c r="B65" s="486">
        <v>114098</v>
      </c>
      <c r="C65" s="486">
        <v>17065</v>
      </c>
      <c r="D65" s="486">
        <v>13994</v>
      </c>
      <c r="E65" s="487">
        <f t="shared" si="11"/>
        <v>108.20720003034788</v>
      </c>
      <c r="F65" s="487">
        <f t="shared" si="11"/>
        <v>92.982073775404558</v>
      </c>
      <c r="G65" s="487">
        <f t="shared" si="11"/>
        <v>112.26634576815083</v>
      </c>
      <c r="H65" s="488">
        <f t="shared" si="14"/>
        <v>42979</v>
      </c>
      <c r="I65" s="487">
        <f t="shared" si="12"/>
        <v>108.20720003034788</v>
      </c>
      <c r="J65" s="487">
        <f t="shared" si="10"/>
        <v>92.982073775404558</v>
      </c>
      <c r="K65" s="487">
        <f t="shared" si="10"/>
        <v>112.26634576815083</v>
      </c>
      <c r="L65" s="487" t="e">
        <f t="shared" si="13"/>
        <v>#N/A</v>
      </c>
    </row>
    <row r="66" spans="1:12" ht="15" customHeight="1" x14ac:dyDescent="0.2">
      <c r="A66" s="489" t="s">
        <v>471</v>
      </c>
      <c r="B66" s="486">
        <v>114231</v>
      </c>
      <c r="C66" s="486">
        <v>17065</v>
      </c>
      <c r="D66" s="486">
        <v>13861</v>
      </c>
      <c r="E66" s="487">
        <f t="shared" si="11"/>
        <v>108.33333333333333</v>
      </c>
      <c r="F66" s="487">
        <f t="shared" si="11"/>
        <v>92.982073775404558</v>
      </c>
      <c r="G66" s="487">
        <f t="shared" si="11"/>
        <v>111.19935820296831</v>
      </c>
      <c r="H66" s="488" t="str">
        <f t="shared" si="14"/>
        <v/>
      </c>
      <c r="I66" s="487" t="str">
        <f t="shared" si="12"/>
        <v/>
      </c>
      <c r="J66" s="487" t="str">
        <f t="shared" si="10"/>
        <v/>
      </c>
      <c r="K66" s="487" t="str">
        <f t="shared" si="10"/>
        <v/>
      </c>
      <c r="L66" s="487" t="e">
        <f t="shared" si="13"/>
        <v>#N/A</v>
      </c>
    </row>
    <row r="67" spans="1:12" ht="15" customHeight="1" x14ac:dyDescent="0.2">
      <c r="A67" s="489" t="s">
        <v>472</v>
      </c>
      <c r="B67" s="486">
        <v>113733</v>
      </c>
      <c r="C67" s="486">
        <v>16990</v>
      </c>
      <c r="D67" s="486">
        <v>13657</v>
      </c>
      <c r="E67" s="487">
        <f t="shared" si="11"/>
        <v>107.86104472516217</v>
      </c>
      <c r="F67" s="487">
        <f t="shared" si="11"/>
        <v>92.573421239034488</v>
      </c>
      <c r="G67" s="487">
        <f t="shared" si="11"/>
        <v>109.56277577216204</v>
      </c>
      <c r="H67" s="488" t="str">
        <f t="shared" si="14"/>
        <v/>
      </c>
      <c r="I67" s="487" t="str">
        <f t="shared" si="12"/>
        <v/>
      </c>
      <c r="J67" s="487" t="str">
        <f t="shared" si="12"/>
        <v/>
      </c>
      <c r="K67" s="487" t="str">
        <f t="shared" si="12"/>
        <v/>
      </c>
      <c r="L67" s="487" t="e">
        <f t="shared" si="13"/>
        <v>#N/A</v>
      </c>
    </row>
    <row r="68" spans="1:12" ht="15" customHeight="1" x14ac:dyDescent="0.2">
      <c r="A68" s="489" t="s">
        <v>473</v>
      </c>
      <c r="B68" s="486">
        <v>114353</v>
      </c>
      <c r="C68" s="486">
        <v>17178</v>
      </c>
      <c r="D68" s="486">
        <v>13923</v>
      </c>
      <c r="E68" s="487">
        <f t="shared" si="11"/>
        <v>108.44903455862827</v>
      </c>
      <c r="F68" s="487">
        <f t="shared" si="11"/>
        <v>93.597776930202144</v>
      </c>
      <c r="G68" s="487">
        <f t="shared" si="11"/>
        <v>111.69675090252709</v>
      </c>
      <c r="H68" s="488" t="str">
        <f t="shared" si="14"/>
        <v/>
      </c>
      <c r="I68" s="487" t="str">
        <f t="shared" si="12"/>
        <v/>
      </c>
      <c r="J68" s="487" t="str">
        <f t="shared" si="12"/>
        <v/>
      </c>
      <c r="K68" s="487" t="str">
        <f t="shared" si="12"/>
        <v/>
      </c>
      <c r="L68" s="487" t="e">
        <f t="shared" si="13"/>
        <v>#N/A</v>
      </c>
    </row>
    <row r="69" spans="1:12" ht="15" customHeight="1" x14ac:dyDescent="0.2">
      <c r="A69" s="489">
        <v>43344</v>
      </c>
      <c r="B69" s="486">
        <v>116270</v>
      </c>
      <c r="C69" s="486">
        <v>16540</v>
      </c>
      <c r="D69" s="486">
        <v>14099</v>
      </c>
      <c r="E69" s="487">
        <f t="shared" si="11"/>
        <v>110.26706118887751</v>
      </c>
      <c r="F69" s="487">
        <f t="shared" si="11"/>
        <v>90.121506020814039</v>
      </c>
      <c r="G69" s="487">
        <f t="shared" si="11"/>
        <v>113.10870437224227</v>
      </c>
      <c r="H69" s="488">
        <f t="shared" si="14"/>
        <v>43344</v>
      </c>
      <c r="I69" s="487">
        <f t="shared" si="12"/>
        <v>110.26706118887751</v>
      </c>
      <c r="J69" s="487">
        <f t="shared" si="12"/>
        <v>90.121506020814039</v>
      </c>
      <c r="K69" s="487">
        <f t="shared" si="12"/>
        <v>113.10870437224227</v>
      </c>
      <c r="L69" s="487" t="e">
        <f t="shared" si="13"/>
        <v>#N/A</v>
      </c>
    </row>
    <row r="70" spans="1:12" ht="15" customHeight="1" x14ac:dyDescent="0.2">
      <c r="A70" s="489" t="s">
        <v>474</v>
      </c>
      <c r="B70" s="486">
        <v>115905</v>
      </c>
      <c r="C70" s="486">
        <v>17013</v>
      </c>
      <c r="D70" s="486">
        <v>14194</v>
      </c>
      <c r="E70" s="487">
        <f t="shared" si="11"/>
        <v>109.92090588369182</v>
      </c>
      <c r="F70" s="487">
        <f t="shared" si="11"/>
        <v>92.698741350187987</v>
      </c>
      <c r="G70" s="487">
        <f t="shared" si="11"/>
        <v>113.87083834737264</v>
      </c>
      <c r="H70" s="488" t="str">
        <f t="shared" si="14"/>
        <v/>
      </c>
      <c r="I70" s="487" t="str">
        <f t="shared" si="12"/>
        <v/>
      </c>
      <c r="J70" s="487" t="str">
        <f t="shared" si="12"/>
        <v/>
      </c>
      <c r="K70" s="487" t="str">
        <f t="shared" si="12"/>
        <v/>
      </c>
      <c r="L70" s="487" t="e">
        <f t="shared" si="13"/>
        <v>#N/A</v>
      </c>
    </row>
    <row r="71" spans="1:12" ht="15" customHeight="1" x14ac:dyDescent="0.2">
      <c r="A71" s="489" t="s">
        <v>475</v>
      </c>
      <c r="B71" s="486">
        <v>115867</v>
      </c>
      <c r="C71" s="486">
        <v>16739</v>
      </c>
      <c r="D71" s="486">
        <v>14023</v>
      </c>
      <c r="E71" s="490">
        <f t="shared" ref="E71:G75" si="15">IF($A$51=37802,IF(COUNTBLANK(B$51:B$70)&gt;0,#N/A,IF(ISBLANK(B71)=FALSE,B71/B$51*100,#N/A)),IF(COUNTBLANK(B$51:B$75)&gt;0,#N/A,B71/B$51*100))</f>
        <v>109.88486779712454</v>
      </c>
      <c r="F71" s="490">
        <f t="shared" si="15"/>
        <v>91.205797417315964</v>
      </c>
      <c r="G71" s="490">
        <f t="shared" si="15"/>
        <v>112.49899719213798</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115970</v>
      </c>
      <c r="C72" s="486">
        <v>16972</v>
      </c>
      <c r="D72" s="486">
        <v>14285</v>
      </c>
      <c r="E72" s="490">
        <f t="shared" si="15"/>
        <v>109.98254997913584</v>
      </c>
      <c r="F72" s="490">
        <f t="shared" si="15"/>
        <v>92.475344630305671</v>
      </c>
      <c r="G72" s="490">
        <f t="shared" si="15"/>
        <v>114.60088247091858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117860</v>
      </c>
      <c r="C73" s="486">
        <v>16494</v>
      </c>
      <c r="D73" s="486">
        <v>14611</v>
      </c>
      <c r="E73" s="490">
        <f t="shared" si="15"/>
        <v>111.77497060050831</v>
      </c>
      <c r="F73" s="490">
        <f t="shared" si="15"/>
        <v>89.870865798507054</v>
      </c>
      <c r="G73" s="490">
        <f t="shared" si="15"/>
        <v>117.21620537505014</v>
      </c>
      <c r="H73" s="491">
        <f>IF(A$51=37802,IF(ISERROR(L73)=TRUE,IF(ISBLANK(A73)=FALSE,IF(MONTH(A73)=MONTH(MAX(A$51:A$75)),A73,""),""),""),IF(ISERROR(L73)=TRUE,IF(MONTH(A73)=MONTH(MAX(A$51:A$75)),A73,""),""))</f>
        <v>43709</v>
      </c>
      <c r="I73" s="487">
        <f t="shared" si="12"/>
        <v>111.77497060050831</v>
      </c>
      <c r="J73" s="487">
        <f t="shared" si="12"/>
        <v>89.870865798507054</v>
      </c>
      <c r="K73" s="487">
        <f t="shared" si="12"/>
        <v>117.21620537505014</v>
      </c>
      <c r="L73" s="487" t="e">
        <f t="shared" si="13"/>
        <v>#N/A</v>
      </c>
    </row>
    <row r="74" spans="1:12" ht="15" customHeight="1" x14ac:dyDescent="0.2">
      <c r="A74" s="489" t="s">
        <v>477</v>
      </c>
      <c r="B74" s="486">
        <v>117238</v>
      </c>
      <c r="C74" s="486">
        <v>16559</v>
      </c>
      <c r="D74" s="486">
        <v>14476</v>
      </c>
      <c r="E74" s="490">
        <f t="shared" si="15"/>
        <v>111.18508402564396</v>
      </c>
      <c r="F74" s="490">
        <f t="shared" si="15"/>
        <v>90.22503133002779</v>
      </c>
      <c r="G74" s="490">
        <f t="shared" si="15"/>
        <v>116.13317288407541</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116926</v>
      </c>
      <c r="C75" s="492">
        <v>16002</v>
      </c>
      <c r="D75" s="492">
        <v>14022</v>
      </c>
      <c r="E75" s="490">
        <f t="shared" si="15"/>
        <v>110.88919236751262</v>
      </c>
      <c r="F75" s="490">
        <f t="shared" si="15"/>
        <v>87.190105159919369</v>
      </c>
      <c r="G75" s="490">
        <f t="shared" si="15"/>
        <v>112.49097472924188</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111.77497060050831</v>
      </c>
      <c r="J77" s="487">
        <f>IF(J75&lt;&gt;"",J75,IF(J74&lt;&gt;"",J74,IF(J73&lt;&gt;"",J73,IF(J72&lt;&gt;"",J72,IF(J71&lt;&gt;"",J71,IF(J70&lt;&gt;"",J70,""))))))</f>
        <v>89.870865798507054</v>
      </c>
      <c r="K77" s="487">
        <f>IF(K75&lt;&gt;"",K75,IF(K74&lt;&gt;"",K74,IF(K73&lt;&gt;"",K73,IF(K72&lt;&gt;"",K72,IF(K71&lt;&gt;"",K71,IF(K70&lt;&gt;"",K70,""))))))</f>
        <v>117.21620537505014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+11,8%</v>
      </c>
      <c r="J79" s="487" t="str">
        <f>"GeB - ausschließlich: "&amp;IF(J77&gt;100,"+","")&amp;TEXT(J77-100,"0,0")&amp;"%"</f>
        <v>GeB - ausschließlich: -10,1%</v>
      </c>
      <c r="K79" s="487" t="str">
        <f>"GeB - im Nebenjob: "&amp;IF(K77&gt;100,"+","")&amp;TEXT(K77-100,"0,0")&amp;"%"</f>
        <v>GeB - im Nebenjob: +17,2%</v>
      </c>
    </row>
    <row r="81" spans="9:9" ht="15" customHeight="1" x14ac:dyDescent="0.2">
      <c r="I81" s="487" t="str">
        <f>IF(ISERROR(HLOOKUP(1,I$78:K$79,2,FALSE)),"",HLOOKUP(1,I$78:K$79,2,FALSE))</f>
        <v>GeB - im Nebenjob: +17,2%</v>
      </c>
    </row>
    <row r="82" spans="9:9" ht="15" customHeight="1" x14ac:dyDescent="0.2">
      <c r="I82" s="487" t="str">
        <f>IF(ISERROR(HLOOKUP(2,I$78:K$79,2,FALSE)),"",HLOOKUP(2,I$78:K$79,2,FALSE))</f>
        <v>SvB: +11,8%</v>
      </c>
    </row>
    <row r="83" spans="9:9" ht="15" customHeight="1" x14ac:dyDescent="0.2">
      <c r="I83" s="487" t="str">
        <f>IF(ISERROR(HLOOKUP(3,I$78:K$79,2,FALSE)),"",HLOOKUP(3,I$78:K$79,2,FALSE))</f>
        <v>GeB - ausschließlich: -10,1%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116926</v>
      </c>
      <c r="E12" s="114">
        <v>117238</v>
      </c>
      <c r="F12" s="114">
        <v>117860</v>
      </c>
      <c r="G12" s="114">
        <v>115970</v>
      </c>
      <c r="H12" s="114">
        <v>115867</v>
      </c>
      <c r="I12" s="115">
        <v>1059</v>
      </c>
      <c r="J12" s="116">
        <v>0.91397895863360579</v>
      </c>
      <c r="N12" s="117"/>
    </row>
    <row r="13" spans="1:15" s="110" customFormat="1" ht="13.5" customHeight="1" x14ac:dyDescent="0.2">
      <c r="A13" s="118" t="s">
        <v>105</v>
      </c>
      <c r="B13" s="119" t="s">
        <v>106</v>
      </c>
      <c r="C13" s="113">
        <v>53.319193335956072</v>
      </c>
      <c r="D13" s="114">
        <v>62344</v>
      </c>
      <c r="E13" s="114">
        <v>62509</v>
      </c>
      <c r="F13" s="114">
        <v>63003</v>
      </c>
      <c r="G13" s="114">
        <v>61800</v>
      </c>
      <c r="H13" s="114">
        <v>61618</v>
      </c>
      <c r="I13" s="115">
        <v>726</v>
      </c>
      <c r="J13" s="116">
        <v>1.178227141419715</v>
      </c>
    </row>
    <row r="14" spans="1:15" s="110" customFormat="1" ht="13.5" customHeight="1" x14ac:dyDescent="0.2">
      <c r="A14" s="120"/>
      <c r="B14" s="119" t="s">
        <v>107</v>
      </c>
      <c r="C14" s="113">
        <v>46.680806664043928</v>
      </c>
      <c r="D14" s="114">
        <v>54582</v>
      </c>
      <c r="E14" s="114">
        <v>54729</v>
      </c>
      <c r="F14" s="114">
        <v>54857</v>
      </c>
      <c r="G14" s="114">
        <v>54170</v>
      </c>
      <c r="H14" s="114">
        <v>54249</v>
      </c>
      <c r="I14" s="115">
        <v>333</v>
      </c>
      <c r="J14" s="116">
        <v>0.61383619974561743</v>
      </c>
    </row>
    <row r="15" spans="1:15" s="110" customFormat="1" ht="13.5" customHeight="1" x14ac:dyDescent="0.2">
      <c r="A15" s="118" t="s">
        <v>105</v>
      </c>
      <c r="B15" s="121" t="s">
        <v>108</v>
      </c>
      <c r="C15" s="113">
        <v>10.900911687734123</v>
      </c>
      <c r="D15" s="114">
        <v>12746</v>
      </c>
      <c r="E15" s="114">
        <v>13236</v>
      </c>
      <c r="F15" s="114">
        <v>13562</v>
      </c>
      <c r="G15" s="114">
        <v>12596</v>
      </c>
      <c r="H15" s="114">
        <v>12996</v>
      </c>
      <c r="I15" s="115">
        <v>-250</v>
      </c>
      <c r="J15" s="116">
        <v>-1.9236688211757464</v>
      </c>
    </row>
    <row r="16" spans="1:15" s="110" customFormat="1" ht="13.5" customHeight="1" x14ac:dyDescent="0.2">
      <c r="A16" s="118"/>
      <c r="B16" s="121" t="s">
        <v>109</v>
      </c>
      <c r="C16" s="113">
        <v>67.16042625250158</v>
      </c>
      <c r="D16" s="114">
        <v>78528</v>
      </c>
      <c r="E16" s="114">
        <v>78660</v>
      </c>
      <c r="F16" s="114">
        <v>79141</v>
      </c>
      <c r="G16" s="114">
        <v>78752</v>
      </c>
      <c r="H16" s="114">
        <v>78734</v>
      </c>
      <c r="I16" s="115">
        <v>-206</v>
      </c>
      <c r="J16" s="116">
        <v>-0.26164046028399418</v>
      </c>
    </row>
    <row r="17" spans="1:10" s="110" customFormat="1" ht="13.5" customHeight="1" x14ac:dyDescent="0.2">
      <c r="A17" s="118"/>
      <c r="B17" s="121" t="s">
        <v>110</v>
      </c>
      <c r="C17" s="113">
        <v>20.707969142876692</v>
      </c>
      <c r="D17" s="114">
        <v>24213</v>
      </c>
      <c r="E17" s="114">
        <v>23903</v>
      </c>
      <c r="F17" s="114">
        <v>23742</v>
      </c>
      <c r="G17" s="114">
        <v>23264</v>
      </c>
      <c r="H17" s="114">
        <v>22848</v>
      </c>
      <c r="I17" s="115">
        <v>1365</v>
      </c>
      <c r="J17" s="116">
        <v>5.9742647058823533</v>
      </c>
    </row>
    <row r="18" spans="1:10" s="110" customFormat="1" ht="13.5" customHeight="1" x14ac:dyDescent="0.2">
      <c r="A18" s="120"/>
      <c r="B18" s="121" t="s">
        <v>111</v>
      </c>
      <c r="C18" s="113">
        <v>1.2306929168876042</v>
      </c>
      <c r="D18" s="114">
        <v>1439</v>
      </c>
      <c r="E18" s="114">
        <v>1439</v>
      </c>
      <c r="F18" s="114">
        <v>1415</v>
      </c>
      <c r="G18" s="114">
        <v>1358</v>
      </c>
      <c r="H18" s="114">
        <v>1289</v>
      </c>
      <c r="I18" s="115">
        <v>150</v>
      </c>
      <c r="J18" s="116">
        <v>11.636927851047323</v>
      </c>
    </row>
    <row r="19" spans="1:10" s="110" customFormat="1" ht="13.5" customHeight="1" x14ac:dyDescent="0.2">
      <c r="A19" s="120"/>
      <c r="B19" s="121" t="s">
        <v>112</v>
      </c>
      <c r="C19" s="113">
        <v>0.37801686536783946</v>
      </c>
      <c r="D19" s="114">
        <v>442</v>
      </c>
      <c r="E19" s="114">
        <v>443</v>
      </c>
      <c r="F19" s="114">
        <v>439</v>
      </c>
      <c r="G19" s="114">
        <v>374</v>
      </c>
      <c r="H19" s="114">
        <v>333</v>
      </c>
      <c r="I19" s="115">
        <v>109</v>
      </c>
      <c r="J19" s="116">
        <v>32.732732732732735</v>
      </c>
    </row>
    <row r="20" spans="1:10" s="110" customFormat="1" ht="13.5" customHeight="1" x14ac:dyDescent="0.2">
      <c r="A20" s="118" t="s">
        <v>113</v>
      </c>
      <c r="B20" s="122" t="s">
        <v>114</v>
      </c>
      <c r="C20" s="113">
        <v>72.284179737611822</v>
      </c>
      <c r="D20" s="114">
        <v>84519</v>
      </c>
      <c r="E20" s="114">
        <v>84813</v>
      </c>
      <c r="F20" s="114">
        <v>85601</v>
      </c>
      <c r="G20" s="114">
        <v>83972</v>
      </c>
      <c r="H20" s="114">
        <v>84150</v>
      </c>
      <c r="I20" s="115">
        <v>369</v>
      </c>
      <c r="J20" s="116">
        <v>0.43850267379679142</v>
      </c>
    </row>
    <row r="21" spans="1:10" s="110" customFormat="1" ht="13.5" customHeight="1" x14ac:dyDescent="0.2">
      <c r="A21" s="120"/>
      <c r="B21" s="122" t="s">
        <v>115</v>
      </c>
      <c r="C21" s="113">
        <v>27.715820262388178</v>
      </c>
      <c r="D21" s="114">
        <v>32407</v>
      </c>
      <c r="E21" s="114">
        <v>32425</v>
      </c>
      <c r="F21" s="114">
        <v>32259</v>
      </c>
      <c r="G21" s="114">
        <v>31998</v>
      </c>
      <c r="H21" s="114">
        <v>31717</v>
      </c>
      <c r="I21" s="115">
        <v>690</v>
      </c>
      <c r="J21" s="116">
        <v>2.1754894851341553</v>
      </c>
    </row>
    <row r="22" spans="1:10" s="110" customFormat="1" ht="13.5" customHeight="1" x14ac:dyDescent="0.2">
      <c r="A22" s="118" t="s">
        <v>113</v>
      </c>
      <c r="B22" s="122" t="s">
        <v>116</v>
      </c>
      <c r="C22" s="113">
        <v>82.698458854318119</v>
      </c>
      <c r="D22" s="114">
        <v>96696</v>
      </c>
      <c r="E22" s="114">
        <v>97289</v>
      </c>
      <c r="F22" s="114">
        <v>97809</v>
      </c>
      <c r="G22" s="114">
        <v>96392</v>
      </c>
      <c r="H22" s="114">
        <v>96566</v>
      </c>
      <c r="I22" s="115">
        <v>130</v>
      </c>
      <c r="J22" s="116">
        <v>0.13462295217778514</v>
      </c>
    </row>
    <row r="23" spans="1:10" s="110" customFormat="1" ht="13.5" customHeight="1" x14ac:dyDescent="0.2">
      <c r="A23" s="123"/>
      <c r="B23" s="124" t="s">
        <v>117</v>
      </c>
      <c r="C23" s="125">
        <v>17.256213331508818</v>
      </c>
      <c r="D23" s="114">
        <v>20177</v>
      </c>
      <c r="E23" s="114">
        <v>19891</v>
      </c>
      <c r="F23" s="114">
        <v>19997</v>
      </c>
      <c r="G23" s="114">
        <v>19513</v>
      </c>
      <c r="H23" s="114">
        <v>19237</v>
      </c>
      <c r="I23" s="115">
        <v>940</v>
      </c>
      <c r="J23" s="116">
        <v>4.8864168009564901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30024</v>
      </c>
      <c r="E26" s="114">
        <v>31035</v>
      </c>
      <c r="F26" s="114">
        <v>31105</v>
      </c>
      <c r="G26" s="114">
        <v>31257</v>
      </c>
      <c r="H26" s="140">
        <v>30762</v>
      </c>
      <c r="I26" s="115">
        <v>-738</v>
      </c>
      <c r="J26" s="116">
        <v>-2.3990637799882975</v>
      </c>
    </row>
    <row r="27" spans="1:10" s="110" customFormat="1" ht="13.5" customHeight="1" x14ac:dyDescent="0.2">
      <c r="A27" s="118" t="s">
        <v>105</v>
      </c>
      <c r="B27" s="119" t="s">
        <v>106</v>
      </c>
      <c r="C27" s="113">
        <v>42.026378896882491</v>
      </c>
      <c r="D27" s="115">
        <v>12618</v>
      </c>
      <c r="E27" s="114">
        <v>12924</v>
      </c>
      <c r="F27" s="114">
        <v>12920</v>
      </c>
      <c r="G27" s="114">
        <v>12906</v>
      </c>
      <c r="H27" s="140">
        <v>12664</v>
      </c>
      <c r="I27" s="115">
        <v>-46</v>
      </c>
      <c r="J27" s="116">
        <v>-0.36323436512950097</v>
      </c>
    </row>
    <row r="28" spans="1:10" s="110" customFormat="1" ht="13.5" customHeight="1" x14ac:dyDescent="0.2">
      <c r="A28" s="120"/>
      <c r="B28" s="119" t="s">
        <v>107</v>
      </c>
      <c r="C28" s="113">
        <v>57.973621103117509</v>
      </c>
      <c r="D28" s="115">
        <v>17406</v>
      </c>
      <c r="E28" s="114">
        <v>18111</v>
      </c>
      <c r="F28" s="114">
        <v>18185</v>
      </c>
      <c r="G28" s="114">
        <v>18351</v>
      </c>
      <c r="H28" s="140">
        <v>18098</v>
      </c>
      <c r="I28" s="115">
        <v>-692</v>
      </c>
      <c r="J28" s="116">
        <v>-3.8236269201016686</v>
      </c>
    </row>
    <row r="29" spans="1:10" s="110" customFormat="1" ht="13.5" customHeight="1" x14ac:dyDescent="0.2">
      <c r="A29" s="118" t="s">
        <v>105</v>
      </c>
      <c r="B29" s="121" t="s">
        <v>108</v>
      </c>
      <c r="C29" s="113">
        <v>16.993072208899548</v>
      </c>
      <c r="D29" s="115">
        <v>5102</v>
      </c>
      <c r="E29" s="114">
        <v>5405</v>
      </c>
      <c r="F29" s="114">
        <v>5333</v>
      </c>
      <c r="G29" s="114">
        <v>5520</v>
      </c>
      <c r="H29" s="140">
        <v>5261</v>
      </c>
      <c r="I29" s="115">
        <v>-159</v>
      </c>
      <c r="J29" s="116">
        <v>-3.0222391180383958</v>
      </c>
    </row>
    <row r="30" spans="1:10" s="110" customFormat="1" ht="13.5" customHeight="1" x14ac:dyDescent="0.2">
      <c r="A30" s="118"/>
      <c r="B30" s="121" t="s">
        <v>109</v>
      </c>
      <c r="C30" s="113">
        <v>49.886757260857983</v>
      </c>
      <c r="D30" s="115">
        <v>14978</v>
      </c>
      <c r="E30" s="114">
        <v>15558</v>
      </c>
      <c r="F30" s="114">
        <v>15689</v>
      </c>
      <c r="G30" s="114">
        <v>15804</v>
      </c>
      <c r="H30" s="140">
        <v>15666</v>
      </c>
      <c r="I30" s="115">
        <v>-688</v>
      </c>
      <c r="J30" s="116">
        <v>-4.3916762415421937</v>
      </c>
    </row>
    <row r="31" spans="1:10" s="110" customFormat="1" ht="13.5" customHeight="1" x14ac:dyDescent="0.2">
      <c r="A31" s="118"/>
      <c r="B31" s="121" t="s">
        <v>110</v>
      </c>
      <c r="C31" s="113">
        <v>17.792432720490275</v>
      </c>
      <c r="D31" s="115">
        <v>5342</v>
      </c>
      <c r="E31" s="114">
        <v>5415</v>
      </c>
      <c r="F31" s="114">
        <v>5407</v>
      </c>
      <c r="G31" s="114">
        <v>5338</v>
      </c>
      <c r="H31" s="140">
        <v>5286</v>
      </c>
      <c r="I31" s="115">
        <v>56</v>
      </c>
      <c r="J31" s="116">
        <v>1.0594021944759742</v>
      </c>
    </row>
    <row r="32" spans="1:10" s="110" customFormat="1" ht="13.5" customHeight="1" x14ac:dyDescent="0.2">
      <c r="A32" s="120"/>
      <c r="B32" s="121" t="s">
        <v>111</v>
      </c>
      <c r="C32" s="113">
        <v>15.327737809752199</v>
      </c>
      <c r="D32" s="115">
        <v>4602</v>
      </c>
      <c r="E32" s="114">
        <v>4657</v>
      </c>
      <c r="F32" s="114">
        <v>4676</v>
      </c>
      <c r="G32" s="114">
        <v>4595</v>
      </c>
      <c r="H32" s="140">
        <v>4549</v>
      </c>
      <c r="I32" s="115">
        <v>53</v>
      </c>
      <c r="J32" s="116">
        <v>1.1650912288415036</v>
      </c>
    </row>
    <row r="33" spans="1:10" s="110" customFormat="1" ht="13.5" customHeight="1" x14ac:dyDescent="0.2">
      <c r="A33" s="120"/>
      <c r="B33" s="121" t="s">
        <v>112</v>
      </c>
      <c r="C33" s="113">
        <v>1.3855582200905943</v>
      </c>
      <c r="D33" s="115">
        <v>416</v>
      </c>
      <c r="E33" s="114">
        <v>423</v>
      </c>
      <c r="F33" s="114">
        <v>441</v>
      </c>
      <c r="G33" s="114">
        <v>366</v>
      </c>
      <c r="H33" s="140">
        <v>347</v>
      </c>
      <c r="I33" s="115">
        <v>69</v>
      </c>
      <c r="J33" s="116">
        <v>19.884726224783861</v>
      </c>
    </row>
    <row r="34" spans="1:10" s="110" customFormat="1" ht="13.5" customHeight="1" x14ac:dyDescent="0.2">
      <c r="A34" s="118" t="s">
        <v>113</v>
      </c>
      <c r="B34" s="122" t="s">
        <v>116</v>
      </c>
      <c r="C34" s="113">
        <v>82.897015720756727</v>
      </c>
      <c r="D34" s="115">
        <v>24889</v>
      </c>
      <c r="E34" s="114">
        <v>25742</v>
      </c>
      <c r="F34" s="114">
        <v>25848</v>
      </c>
      <c r="G34" s="114">
        <v>25999</v>
      </c>
      <c r="H34" s="140">
        <v>25619</v>
      </c>
      <c r="I34" s="115">
        <v>-730</v>
      </c>
      <c r="J34" s="116">
        <v>-2.8494476755533005</v>
      </c>
    </row>
    <row r="35" spans="1:10" s="110" customFormat="1" ht="13.5" customHeight="1" x14ac:dyDescent="0.2">
      <c r="A35" s="118"/>
      <c r="B35" s="119" t="s">
        <v>117</v>
      </c>
      <c r="C35" s="113">
        <v>16.866506794564348</v>
      </c>
      <c r="D35" s="115">
        <v>5064</v>
      </c>
      <c r="E35" s="114">
        <v>5215</v>
      </c>
      <c r="F35" s="114">
        <v>5178</v>
      </c>
      <c r="G35" s="114">
        <v>5181</v>
      </c>
      <c r="H35" s="140">
        <v>5069</v>
      </c>
      <c r="I35" s="115">
        <v>-5</v>
      </c>
      <c r="J35" s="116">
        <v>-9.8638784770171628E-2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16002</v>
      </c>
      <c r="E37" s="114">
        <v>16559</v>
      </c>
      <c r="F37" s="114">
        <v>16494</v>
      </c>
      <c r="G37" s="114">
        <v>16972</v>
      </c>
      <c r="H37" s="140">
        <v>16739</v>
      </c>
      <c r="I37" s="115">
        <v>-737</v>
      </c>
      <c r="J37" s="116">
        <v>-4.4028914511022164</v>
      </c>
    </row>
    <row r="38" spans="1:10" s="110" customFormat="1" ht="13.5" customHeight="1" x14ac:dyDescent="0.2">
      <c r="A38" s="118" t="s">
        <v>105</v>
      </c>
      <c r="B38" s="119" t="s">
        <v>106</v>
      </c>
      <c r="C38" s="113">
        <v>38.38270216222972</v>
      </c>
      <c r="D38" s="115">
        <v>6142</v>
      </c>
      <c r="E38" s="114">
        <v>6308</v>
      </c>
      <c r="F38" s="114">
        <v>6238</v>
      </c>
      <c r="G38" s="114">
        <v>6394</v>
      </c>
      <c r="H38" s="140">
        <v>6239</v>
      </c>
      <c r="I38" s="115">
        <v>-97</v>
      </c>
      <c r="J38" s="116">
        <v>-1.5547363359512743</v>
      </c>
    </row>
    <row r="39" spans="1:10" s="110" customFormat="1" ht="13.5" customHeight="1" x14ac:dyDescent="0.2">
      <c r="A39" s="120"/>
      <c r="B39" s="119" t="s">
        <v>107</v>
      </c>
      <c r="C39" s="113">
        <v>61.61729783777028</v>
      </c>
      <c r="D39" s="115">
        <v>9860</v>
      </c>
      <c r="E39" s="114">
        <v>10251</v>
      </c>
      <c r="F39" s="114">
        <v>10256</v>
      </c>
      <c r="G39" s="114">
        <v>10578</v>
      </c>
      <c r="H39" s="140">
        <v>10500</v>
      </c>
      <c r="I39" s="115">
        <v>-640</v>
      </c>
      <c r="J39" s="116">
        <v>-6.0952380952380949</v>
      </c>
    </row>
    <row r="40" spans="1:10" s="110" customFormat="1" ht="13.5" customHeight="1" x14ac:dyDescent="0.2">
      <c r="A40" s="118" t="s">
        <v>105</v>
      </c>
      <c r="B40" s="121" t="s">
        <v>108</v>
      </c>
      <c r="C40" s="113">
        <v>21.297337832770904</v>
      </c>
      <c r="D40" s="115">
        <v>3408</v>
      </c>
      <c r="E40" s="114">
        <v>3593</v>
      </c>
      <c r="F40" s="114">
        <v>3470</v>
      </c>
      <c r="G40" s="114">
        <v>3849</v>
      </c>
      <c r="H40" s="140">
        <v>3586</v>
      </c>
      <c r="I40" s="115">
        <v>-178</v>
      </c>
      <c r="J40" s="116">
        <v>-4.9637479085331844</v>
      </c>
    </row>
    <row r="41" spans="1:10" s="110" customFormat="1" ht="13.5" customHeight="1" x14ac:dyDescent="0.2">
      <c r="A41" s="118"/>
      <c r="B41" s="121" t="s">
        <v>109</v>
      </c>
      <c r="C41" s="113">
        <v>32.88338957630296</v>
      </c>
      <c r="D41" s="115">
        <v>5262</v>
      </c>
      <c r="E41" s="114">
        <v>5556</v>
      </c>
      <c r="F41" s="114">
        <v>5553</v>
      </c>
      <c r="G41" s="114">
        <v>5709</v>
      </c>
      <c r="H41" s="140">
        <v>5773</v>
      </c>
      <c r="I41" s="115">
        <v>-511</v>
      </c>
      <c r="J41" s="116">
        <v>-8.8515503204573012</v>
      </c>
    </row>
    <row r="42" spans="1:10" s="110" customFormat="1" ht="13.5" customHeight="1" x14ac:dyDescent="0.2">
      <c r="A42" s="118"/>
      <c r="B42" s="121" t="s">
        <v>110</v>
      </c>
      <c r="C42" s="113">
        <v>17.87901512310961</v>
      </c>
      <c r="D42" s="115">
        <v>2861</v>
      </c>
      <c r="E42" s="114">
        <v>2893</v>
      </c>
      <c r="F42" s="114">
        <v>2927</v>
      </c>
      <c r="G42" s="114">
        <v>2955</v>
      </c>
      <c r="H42" s="140">
        <v>2958</v>
      </c>
      <c r="I42" s="115">
        <v>-97</v>
      </c>
      <c r="J42" s="116">
        <v>-3.2792427315753887</v>
      </c>
    </row>
    <row r="43" spans="1:10" s="110" customFormat="1" ht="13.5" customHeight="1" x14ac:dyDescent="0.2">
      <c r="A43" s="120"/>
      <c r="B43" s="121" t="s">
        <v>111</v>
      </c>
      <c r="C43" s="113">
        <v>27.940257467816522</v>
      </c>
      <c r="D43" s="115">
        <v>4471</v>
      </c>
      <c r="E43" s="114">
        <v>4517</v>
      </c>
      <c r="F43" s="114">
        <v>4544</v>
      </c>
      <c r="G43" s="114">
        <v>4459</v>
      </c>
      <c r="H43" s="140">
        <v>4422</v>
      </c>
      <c r="I43" s="115">
        <v>49</v>
      </c>
      <c r="J43" s="116">
        <v>1.1080958842152873</v>
      </c>
    </row>
    <row r="44" spans="1:10" s="110" customFormat="1" ht="13.5" customHeight="1" x14ac:dyDescent="0.2">
      <c r="A44" s="120"/>
      <c r="B44" s="121" t="s">
        <v>112</v>
      </c>
      <c r="C44" s="113">
        <v>2.374703162104737</v>
      </c>
      <c r="D44" s="115">
        <v>380</v>
      </c>
      <c r="E44" s="114">
        <v>387</v>
      </c>
      <c r="F44" s="114">
        <v>410</v>
      </c>
      <c r="G44" s="114">
        <v>336</v>
      </c>
      <c r="H44" s="140">
        <v>318</v>
      </c>
      <c r="I44" s="115">
        <v>62</v>
      </c>
      <c r="J44" s="116">
        <v>19.49685534591195</v>
      </c>
    </row>
    <row r="45" spans="1:10" s="110" customFormat="1" ht="13.5" customHeight="1" x14ac:dyDescent="0.2">
      <c r="A45" s="118" t="s">
        <v>113</v>
      </c>
      <c r="B45" s="122" t="s">
        <v>116</v>
      </c>
      <c r="C45" s="113">
        <v>84.251968503937007</v>
      </c>
      <c r="D45" s="115">
        <v>13482</v>
      </c>
      <c r="E45" s="114">
        <v>13931</v>
      </c>
      <c r="F45" s="114">
        <v>13868</v>
      </c>
      <c r="G45" s="114">
        <v>14261</v>
      </c>
      <c r="H45" s="140">
        <v>14039</v>
      </c>
      <c r="I45" s="115">
        <v>-557</v>
      </c>
      <c r="J45" s="116">
        <v>-3.9675190540636796</v>
      </c>
    </row>
    <row r="46" spans="1:10" s="110" customFormat="1" ht="13.5" customHeight="1" x14ac:dyDescent="0.2">
      <c r="A46" s="118"/>
      <c r="B46" s="119" t="s">
        <v>117</v>
      </c>
      <c r="C46" s="113">
        <v>15.323084614423196</v>
      </c>
      <c r="D46" s="115">
        <v>2452</v>
      </c>
      <c r="E46" s="114">
        <v>2553</v>
      </c>
      <c r="F46" s="114">
        <v>2550</v>
      </c>
      <c r="G46" s="114">
        <v>2636</v>
      </c>
      <c r="H46" s="140">
        <v>2628</v>
      </c>
      <c r="I46" s="115">
        <v>-176</v>
      </c>
      <c r="J46" s="116">
        <v>-6.6971080669710803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14022</v>
      </c>
      <c r="E48" s="114">
        <v>14476</v>
      </c>
      <c r="F48" s="114">
        <v>14611</v>
      </c>
      <c r="G48" s="114">
        <v>14285</v>
      </c>
      <c r="H48" s="140">
        <v>14023</v>
      </c>
      <c r="I48" s="115">
        <v>-1</v>
      </c>
      <c r="J48" s="116">
        <v>-7.1311416957854949E-3</v>
      </c>
    </row>
    <row r="49" spans="1:12" s="110" customFormat="1" ht="13.5" customHeight="1" x14ac:dyDescent="0.2">
      <c r="A49" s="118" t="s">
        <v>105</v>
      </c>
      <c r="B49" s="119" t="s">
        <v>106</v>
      </c>
      <c r="C49" s="113">
        <v>46.184567108828986</v>
      </c>
      <c r="D49" s="115">
        <v>6476</v>
      </c>
      <c r="E49" s="114">
        <v>6616</v>
      </c>
      <c r="F49" s="114">
        <v>6682</v>
      </c>
      <c r="G49" s="114">
        <v>6512</v>
      </c>
      <c r="H49" s="140">
        <v>6425</v>
      </c>
      <c r="I49" s="115">
        <v>51</v>
      </c>
      <c r="J49" s="116">
        <v>0.79377431906614782</v>
      </c>
    </row>
    <row r="50" spans="1:12" s="110" customFormat="1" ht="13.5" customHeight="1" x14ac:dyDescent="0.2">
      <c r="A50" s="120"/>
      <c r="B50" s="119" t="s">
        <v>107</v>
      </c>
      <c r="C50" s="113">
        <v>53.815432891171014</v>
      </c>
      <c r="D50" s="115">
        <v>7546</v>
      </c>
      <c r="E50" s="114">
        <v>7860</v>
      </c>
      <c r="F50" s="114">
        <v>7929</v>
      </c>
      <c r="G50" s="114">
        <v>7773</v>
      </c>
      <c r="H50" s="140">
        <v>7598</v>
      </c>
      <c r="I50" s="115">
        <v>-52</v>
      </c>
      <c r="J50" s="116">
        <v>-0.68439062911292448</v>
      </c>
    </row>
    <row r="51" spans="1:12" s="110" customFormat="1" ht="13.5" customHeight="1" x14ac:dyDescent="0.2">
      <c r="A51" s="118" t="s">
        <v>105</v>
      </c>
      <c r="B51" s="121" t="s">
        <v>108</v>
      </c>
      <c r="C51" s="113">
        <v>12.081015546997575</v>
      </c>
      <c r="D51" s="115">
        <v>1694</v>
      </c>
      <c r="E51" s="114">
        <v>1812</v>
      </c>
      <c r="F51" s="114">
        <v>1863</v>
      </c>
      <c r="G51" s="114">
        <v>1671</v>
      </c>
      <c r="H51" s="140">
        <v>1675</v>
      </c>
      <c r="I51" s="115">
        <v>19</v>
      </c>
      <c r="J51" s="116">
        <v>1.1343283582089552</v>
      </c>
    </row>
    <row r="52" spans="1:12" s="110" customFormat="1" ht="13.5" customHeight="1" x14ac:dyDescent="0.2">
      <c r="A52" s="118"/>
      <c r="B52" s="121" t="s">
        <v>109</v>
      </c>
      <c r="C52" s="113">
        <v>69.29111396377121</v>
      </c>
      <c r="D52" s="115">
        <v>9716</v>
      </c>
      <c r="E52" s="114">
        <v>10002</v>
      </c>
      <c r="F52" s="114">
        <v>10136</v>
      </c>
      <c r="G52" s="114">
        <v>10095</v>
      </c>
      <c r="H52" s="140">
        <v>9893</v>
      </c>
      <c r="I52" s="115">
        <v>-177</v>
      </c>
      <c r="J52" s="116">
        <v>-1.789143839078136</v>
      </c>
    </row>
    <row r="53" spans="1:12" s="110" customFormat="1" ht="13.5" customHeight="1" x14ac:dyDescent="0.2">
      <c r="A53" s="118"/>
      <c r="B53" s="121" t="s">
        <v>110</v>
      </c>
      <c r="C53" s="113">
        <v>17.693624304664098</v>
      </c>
      <c r="D53" s="115">
        <v>2481</v>
      </c>
      <c r="E53" s="114">
        <v>2522</v>
      </c>
      <c r="F53" s="114">
        <v>2480</v>
      </c>
      <c r="G53" s="114">
        <v>2383</v>
      </c>
      <c r="H53" s="140">
        <v>2328</v>
      </c>
      <c r="I53" s="115">
        <v>153</v>
      </c>
      <c r="J53" s="116">
        <v>6.572164948453608</v>
      </c>
    </row>
    <row r="54" spans="1:12" s="110" customFormat="1" ht="13.5" customHeight="1" x14ac:dyDescent="0.2">
      <c r="A54" s="120"/>
      <c r="B54" s="121" t="s">
        <v>111</v>
      </c>
      <c r="C54" s="113">
        <v>0.93424618456710884</v>
      </c>
      <c r="D54" s="115">
        <v>131</v>
      </c>
      <c r="E54" s="114">
        <v>140</v>
      </c>
      <c r="F54" s="114">
        <v>132</v>
      </c>
      <c r="G54" s="114">
        <v>136</v>
      </c>
      <c r="H54" s="140">
        <v>127</v>
      </c>
      <c r="I54" s="115">
        <v>4</v>
      </c>
      <c r="J54" s="116">
        <v>3.1496062992125986</v>
      </c>
    </row>
    <row r="55" spans="1:12" s="110" customFormat="1" ht="13.5" customHeight="1" x14ac:dyDescent="0.2">
      <c r="A55" s="120"/>
      <c r="B55" s="121" t="s">
        <v>112</v>
      </c>
      <c r="C55" s="113">
        <v>0.25673940949935814</v>
      </c>
      <c r="D55" s="115">
        <v>36</v>
      </c>
      <c r="E55" s="114">
        <v>36</v>
      </c>
      <c r="F55" s="114">
        <v>31</v>
      </c>
      <c r="G55" s="114">
        <v>30</v>
      </c>
      <c r="H55" s="140">
        <v>29</v>
      </c>
      <c r="I55" s="115">
        <v>7</v>
      </c>
      <c r="J55" s="116">
        <v>24.137931034482758</v>
      </c>
    </row>
    <row r="56" spans="1:12" s="110" customFormat="1" ht="13.5" customHeight="1" x14ac:dyDescent="0.2">
      <c r="A56" s="118" t="s">
        <v>113</v>
      </c>
      <c r="B56" s="122" t="s">
        <v>116</v>
      </c>
      <c r="C56" s="113">
        <v>81.350734559977184</v>
      </c>
      <c r="D56" s="115">
        <v>11407</v>
      </c>
      <c r="E56" s="114">
        <v>11811</v>
      </c>
      <c r="F56" s="114">
        <v>11980</v>
      </c>
      <c r="G56" s="114">
        <v>11738</v>
      </c>
      <c r="H56" s="140">
        <v>11580</v>
      </c>
      <c r="I56" s="115">
        <v>-173</v>
      </c>
      <c r="J56" s="116">
        <v>-1.4939550949913645</v>
      </c>
    </row>
    <row r="57" spans="1:12" s="110" customFormat="1" ht="13.5" customHeight="1" x14ac:dyDescent="0.2">
      <c r="A57" s="142"/>
      <c r="B57" s="124" t="s">
        <v>117</v>
      </c>
      <c r="C57" s="125">
        <v>18.627870489231206</v>
      </c>
      <c r="D57" s="143">
        <v>2612</v>
      </c>
      <c r="E57" s="144">
        <v>2662</v>
      </c>
      <c r="F57" s="144">
        <v>2628</v>
      </c>
      <c r="G57" s="144">
        <v>2545</v>
      </c>
      <c r="H57" s="145">
        <v>2441</v>
      </c>
      <c r="I57" s="143">
        <v>171</v>
      </c>
      <c r="J57" s="146">
        <v>7.0053256861941824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116926</v>
      </c>
      <c r="E12" s="236">
        <v>117238</v>
      </c>
      <c r="F12" s="114">
        <v>117860</v>
      </c>
      <c r="G12" s="114">
        <v>115970</v>
      </c>
      <c r="H12" s="140">
        <v>115867</v>
      </c>
      <c r="I12" s="115">
        <v>1059</v>
      </c>
      <c r="J12" s="116">
        <v>0.91397895863360579</v>
      </c>
    </row>
    <row r="13" spans="1:15" s="110" customFormat="1" ht="12" customHeight="1" x14ac:dyDescent="0.2">
      <c r="A13" s="118" t="s">
        <v>105</v>
      </c>
      <c r="B13" s="119" t="s">
        <v>106</v>
      </c>
      <c r="C13" s="113">
        <v>53.319193335956072</v>
      </c>
      <c r="D13" s="115">
        <v>62344</v>
      </c>
      <c r="E13" s="114">
        <v>62509</v>
      </c>
      <c r="F13" s="114">
        <v>63003</v>
      </c>
      <c r="G13" s="114">
        <v>61800</v>
      </c>
      <c r="H13" s="140">
        <v>61618</v>
      </c>
      <c r="I13" s="115">
        <v>726</v>
      </c>
      <c r="J13" s="116">
        <v>1.178227141419715</v>
      </c>
    </row>
    <row r="14" spans="1:15" s="110" customFormat="1" ht="12" customHeight="1" x14ac:dyDescent="0.2">
      <c r="A14" s="118"/>
      <c r="B14" s="119" t="s">
        <v>107</v>
      </c>
      <c r="C14" s="113">
        <v>46.680806664043928</v>
      </c>
      <c r="D14" s="115">
        <v>54582</v>
      </c>
      <c r="E14" s="114">
        <v>54729</v>
      </c>
      <c r="F14" s="114">
        <v>54857</v>
      </c>
      <c r="G14" s="114">
        <v>54170</v>
      </c>
      <c r="H14" s="140">
        <v>54249</v>
      </c>
      <c r="I14" s="115">
        <v>333</v>
      </c>
      <c r="J14" s="116">
        <v>0.61383619974561743</v>
      </c>
    </row>
    <row r="15" spans="1:15" s="110" customFormat="1" ht="12" customHeight="1" x14ac:dyDescent="0.2">
      <c r="A15" s="118" t="s">
        <v>105</v>
      </c>
      <c r="B15" s="121" t="s">
        <v>108</v>
      </c>
      <c r="C15" s="113">
        <v>10.900911687734123</v>
      </c>
      <c r="D15" s="115">
        <v>12746</v>
      </c>
      <c r="E15" s="114">
        <v>13236</v>
      </c>
      <c r="F15" s="114">
        <v>13562</v>
      </c>
      <c r="G15" s="114">
        <v>12596</v>
      </c>
      <c r="H15" s="140">
        <v>12996</v>
      </c>
      <c r="I15" s="115">
        <v>-250</v>
      </c>
      <c r="J15" s="116">
        <v>-1.9236688211757464</v>
      </c>
    </row>
    <row r="16" spans="1:15" s="110" customFormat="1" ht="12" customHeight="1" x14ac:dyDescent="0.2">
      <c r="A16" s="118"/>
      <c r="B16" s="121" t="s">
        <v>109</v>
      </c>
      <c r="C16" s="113">
        <v>67.16042625250158</v>
      </c>
      <c r="D16" s="115">
        <v>78528</v>
      </c>
      <c r="E16" s="114">
        <v>78660</v>
      </c>
      <c r="F16" s="114">
        <v>79141</v>
      </c>
      <c r="G16" s="114">
        <v>78752</v>
      </c>
      <c r="H16" s="140">
        <v>78734</v>
      </c>
      <c r="I16" s="115">
        <v>-206</v>
      </c>
      <c r="J16" s="116">
        <v>-0.26164046028399418</v>
      </c>
    </row>
    <row r="17" spans="1:10" s="110" customFormat="1" ht="12" customHeight="1" x14ac:dyDescent="0.2">
      <c r="A17" s="118"/>
      <c r="B17" s="121" t="s">
        <v>110</v>
      </c>
      <c r="C17" s="113">
        <v>20.707969142876692</v>
      </c>
      <c r="D17" s="115">
        <v>24213</v>
      </c>
      <c r="E17" s="114">
        <v>23903</v>
      </c>
      <c r="F17" s="114">
        <v>23742</v>
      </c>
      <c r="G17" s="114">
        <v>23264</v>
      </c>
      <c r="H17" s="140">
        <v>22848</v>
      </c>
      <c r="I17" s="115">
        <v>1365</v>
      </c>
      <c r="J17" s="116">
        <v>5.9742647058823533</v>
      </c>
    </row>
    <row r="18" spans="1:10" s="110" customFormat="1" ht="12" customHeight="1" x14ac:dyDescent="0.2">
      <c r="A18" s="120"/>
      <c r="B18" s="121" t="s">
        <v>111</v>
      </c>
      <c r="C18" s="113">
        <v>1.2306929168876042</v>
      </c>
      <c r="D18" s="115">
        <v>1439</v>
      </c>
      <c r="E18" s="114">
        <v>1439</v>
      </c>
      <c r="F18" s="114">
        <v>1415</v>
      </c>
      <c r="G18" s="114">
        <v>1358</v>
      </c>
      <c r="H18" s="140">
        <v>1289</v>
      </c>
      <c r="I18" s="115">
        <v>150</v>
      </c>
      <c r="J18" s="116">
        <v>11.636927851047323</v>
      </c>
    </row>
    <row r="19" spans="1:10" s="110" customFormat="1" ht="12" customHeight="1" x14ac:dyDescent="0.2">
      <c r="A19" s="120"/>
      <c r="B19" s="121" t="s">
        <v>112</v>
      </c>
      <c r="C19" s="113">
        <v>0.37801686536783946</v>
      </c>
      <c r="D19" s="115">
        <v>442</v>
      </c>
      <c r="E19" s="114">
        <v>443</v>
      </c>
      <c r="F19" s="114">
        <v>439</v>
      </c>
      <c r="G19" s="114">
        <v>374</v>
      </c>
      <c r="H19" s="140">
        <v>333</v>
      </c>
      <c r="I19" s="115">
        <v>109</v>
      </c>
      <c r="J19" s="116">
        <v>32.732732732732735</v>
      </c>
    </row>
    <row r="20" spans="1:10" s="110" customFormat="1" ht="12" customHeight="1" x14ac:dyDescent="0.2">
      <c r="A20" s="118" t="s">
        <v>113</v>
      </c>
      <c r="B20" s="119" t="s">
        <v>181</v>
      </c>
      <c r="C20" s="113">
        <v>72.284179737611822</v>
      </c>
      <c r="D20" s="115">
        <v>84519</v>
      </c>
      <c r="E20" s="114">
        <v>84813</v>
      </c>
      <c r="F20" s="114">
        <v>85601</v>
      </c>
      <c r="G20" s="114">
        <v>83972</v>
      </c>
      <c r="H20" s="140">
        <v>84150</v>
      </c>
      <c r="I20" s="115">
        <v>369</v>
      </c>
      <c r="J20" s="116">
        <v>0.43850267379679142</v>
      </c>
    </row>
    <row r="21" spans="1:10" s="110" customFormat="1" ht="12" customHeight="1" x14ac:dyDescent="0.2">
      <c r="A21" s="118"/>
      <c r="B21" s="119" t="s">
        <v>182</v>
      </c>
      <c r="C21" s="113">
        <v>27.715820262388178</v>
      </c>
      <c r="D21" s="115">
        <v>32407</v>
      </c>
      <c r="E21" s="114">
        <v>32425</v>
      </c>
      <c r="F21" s="114">
        <v>32259</v>
      </c>
      <c r="G21" s="114">
        <v>31998</v>
      </c>
      <c r="H21" s="140">
        <v>31717</v>
      </c>
      <c r="I21" s="115">
        <v>690</v>
      </c>
      <c r="J21" s="116">
        <v>2.1754894851341553</v>
      </c>
    </row>
    <row r="22" spans="1:10" s="110" customFormat="1" ht="12" customHeight="1" x14ac:dyDescent="0.2">
      <c r="A22" s="118" t="s">
        <v>113</v>
      </c>
      <c r="B22" s="119" t="s">
        <v>116</v>
      </c>
      <c r="C22" s="113">
        <v>82.698458854318119</v>
      </c>
      <c r="D22" s="115">
        <v>96696</v>
      </c>
      <c r="E22" s="114">
        <v>97289</v>
      </c>
      <c r="F22" s="114">
        <v>97809</v>
      </c>
      <c r="G22" s="114">
        <v>96392</v>
      </c>
      <c r="H22" s="140">
        <v>96566</v>
      </c>
      <c r="I22" s="115">
        <v>130</v>
      </c>
      <c r="J22" s="116">
        <v>0.13462295217778514</v>
      </c>
    </row>
    <row r="23" spans="1:10" s="110" customFormat="1" ht="12" customHeight="1" x14ac:dyDescent="0.2">
      <c r="A23" s="118"/>
      <c r="B23" s="119" t="s">
        <v>117</v>
      </c>
      <c r="C23" s="113">
        <v>17.256213331508818</v>
      </c>
      <c r="D23" s="115">
        <v>20177</v>
      </c>
      <c r="E23" s="114">
        <v>19891</v>
      </c>
      <c r="F23" s="114">
        <v>19997</v>
      </c>
      <c r="G23" s="114">
        <v>19513</v>
      </c>
      <c r="H23" s="140">
        <v>19237</v>
      </c>
      <c r="I23" s="115">
        <v>940</v>
      </c>
      <c r="J23" s="116">
        <v>4.8864168009564901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122506</v>
      </c>
      <c r="E64" s="236">
        <v>123016</v>
      </c>
      <c r="F64" s="236">
        <v>123486</v>
      </c>
      <c r="G64" s="236">
        <v>121861</v>
      </c>
      <c r="H64" s="140">
        <v>121728</v>
      </c>
      <c r="I64" s="115">
        <v>778</v>
      </c>
      <c r="J64" s="116">
        <v>0.63912986330178756</v>
      </c>
    </row>
    <row r="65" spans="1:12" s="110" customFormat="1" ht="12" customHeight="1" x14ac:dyDescent="0.2">
      <c r="A65" s="118" t="s">
        <v>105</v>
      </c>
      <c r="B65" s="119" t="s">
        <v>106</v>
      </c>
      <c r="C65" s="113">
        <v>53.99572265848203</v>
      </c>
      <c r="D65" s="235">
        <v>66148</v>
      </c>
      <c r="E65" s="236">
        <v>66424</v>
      </c>
      <c r="F65" s="236">
        <v>66901</v>
      </c>
      <c r="G65" s="236">
        <v>66046</v>
      </c>
      <c r="H65" s="140">
        <v>65882</v>
      </c>
      <c r="I65" s="115">
        <v>266</v>
      </c>
      <c r="J65" s="116">
        <v>0.40375216295801586</v>
      </c>
    </row>
    <row r="66" spans="1:12" s="110" customFormat="1" ht="12" customHeight="1" x14ac:dyDescent="0.2">
      <c r="A66" s="118"/>
      <c r="B66" s="119" t="s">
        <v>107</v>
      </c>
      <c r="C66" s="113">
        <v>46.00427734151797</v>
      </c>
      <c r="D66" s="235">
        <v>56358</v>
      </c>
      <c r="E66" s="236">
        <v>56592</v>
      </c>
      <c r="F66" s="236">
        <v>56585</v>
      </c>
      <c r="G66" s="236">
        <v>55815</v>
      </c>
      <c r="H66" s="140">
        <v>55846</v>
      </c>
      <c r="I66" s="115">
        <v>512</v>
      </c>
      <c r="J66" s="116">
        <v>0.91680693335243346</v>
      </c>
    </row>
    <row r="67" spans="1:12" s="110" customFormat="1" ht="12" customHeight="1" x14ac:dyDescent="0.2">
      <c r="A67" s="118" t="s">
        <v>105</v>
      </c>
      <c r="B67" s="121" t="s">
        <v>108</v>
      </c>
      <c r="C67" s="113">
        <v>10.83783651412992</v>
      </c>
      <c r="D67" s="235">
        <v>13277</v>
      </c>
      <c r="E67" s="236">
        <v>13783</v>
      </c>
      <c r="F67" s="236">
        <v>14033</v>
      </c>
      <c r="G67" s="236">
        <v>13065</v>
      </c>
      <c r="H67" s="140">
        <v>13396</v>
      </c>
      <c r="I67" s="115">
        <v>-119</v>
      </c>
      <c r="J67" s="116">
        <v>-0.8883248730964467</v>
      </c>
    </row>
    <row r="68" spans="1:12" s="110" customFormat="1" ht="12" customHeight="1" x14ac:dyDescent="0.2">
      <c r="A68" s="118"/>
      <c r="B68" s="121" t="s">
        <v>109</v>
      </c>
      <c r="C68" s="113">
        <v>66.822849493086053</v>
      </c>
      <c r="D68" s="235">
        <v>81862</v>
      </c>
      <c r="E68" s="236">
        <v>82178</v>
      </c>
      <c r="F68" s="236">
        <v>82643</v>
      </c>
      <c r="G68" s="236">
        <v>82477</v>
      </c>
      <c r="H68" s="140">
        <v>82428</v>
      </c>
      <c r="I68" s="115">
        <v>-566</v>
      </c>
      <c r="J68" s="116">
        <v>-0.68665987285873731</v>
      </c>
    </row>
    <row r="69" spans="1:12" s="110" customFormat="1" ht="12" customHeight="1" x14ac:dyDescent="0.2">
      <c r="A69" s="118"/>
      <c r="B69" s="121" t="s">
        <v>110</v>
      </c>
      <c r="C69" s="113">
        <v>21.127944753726347</v>
      </c>
      <c r="D69" s="235">
        <v>25883</v>
      </c>
      <c r="E69" s="236">
        <v>25577</v>
      </c>
      <c r="F69" s="236">
        <v>25365</v>
      </c>
      <c r="G69" s="236">
        <v>24955</v>
      </c>
      <c r="H69" s="140">
        <v>24590</v>
      </c>
      <c r="I69" s="115">
        <v>1293</v>
      </c>
      <c r="J69" s="116">
        <v>5.258235054900366</v>
      </c>
    </row>
    <row r="70" spans="1:12" s="110" customFormat="1" ht="12" customHeight="1" x14ac:dyDescent="0.2">
      <c r="A70" s="120"/>
      <c r="B70" s="121" t="s">
        <v>111</v>
      </c>
      <c r="C70" s="113">
        <v>1.2113692390576789</v>
      </c>
      <c r="D70" s="235">
        <v>1484</v>
      </c>
      <c r="E70" s="236">
        <v>1478</v>
      </c>
      <c r="F70" s="236">
        <v>1445</v>
      </c>
      <c r="G70" s="236">
        <v>1364</v>
      </c>
      <c r="H70" s="140">
        <v>1314</v>
      </c>
      <c r="I70" s="115">
        <v>170</v>
      </c>
      <c r="J70" s="116">
        <v>12.937595129375952</v>
      </c>
    </row>
    <row r="71" spans="1:12" s="110" customFormat="1" ht="12" customHeight="1" x14ac:dyDescent="0.2">
      <c r="A71" s="120"/>
      <c r="B71" s="121" t="s">
        <v>112</v>
      </c>
      <c r="C71" s="113">
        <v>0.37385923954745076</v>
      </c>
      <c r="D71" s="235">
        <v>458</v>
      </c>
      <c r="E71" s="236">
        <v>454</v>
      </c>
      <c r="F71" s="236">
        <v>443</v>
      </c>
      <c r="G71" s="236">
        <v>355</v>
      </c>
      <c r="H71" s="140">
        <v>334</v>
      </c>
      <c r="I71" s="115">
        <v>124</v>
      </c>
      <c r="J71" s="116">
        <v>37.125748502994014</v>
      </c>
    </row>
    <row r="72" spans="1:12" s="110" customFormat="1" ht="12" customHeight="1" x14ac:dyDescent="0.2">
      <c r="A72" s="118" t="s">
        <v>113</v>
      </c>
      <c r="B72" s="119" t="s">
        <v>181</v>
      </c>
      <c r="C72" s="113">
        <v>72.805413612394489</v>
      </c>
      <c r="D72" s="235">
        <v>89191</v>
      </c>
      <c r="E72" s="236">
        <v>89574</v>
      </c>
      <c r="F72" s="236">
        <v>90297</v>
      </c>
      <c r="G72" s="236">
        <v>89068</v>
      </c>
      <c r="H72" s="140">
        <v>89242</v>
      </c>
      <c r="I72" s="115">
        <v>-51</v>
      </c>
      <c r="J72" s="116">
        <v>-5.7147979650837052E-2</v>
      </c>
    </row>
    <row r="73" spans="1:12" s="110" customFormat="1" ht="12" customHeight="1" x14ac:dyDescent="0.2">
      <c r="A73" s="118"/>
      <c r="B73" s="119" t="s">
        <v>182</v>
      </c>
      <c r="C73" s="113">
        <v>27.194586387605504</v>
      </c>
      <c r="D73" s="115">
        <v>33315</v>
      </c>
      <c r="E73" s="114">
        <v>33442</v>
      </c>
      <c r="F73" s="114">
        <v>33189</v>
      </c>
      <c r="G73" s="114">
        <v>32793</v>
      </c>
      <c r="H73" s="140">
        <v>32486</v>
      </c>
      <c r="I73" s="115">
        <v>829</v>
      </c>
      <c r="J73" s="116">
        <v>2.5518684971987935</v>
      </c>
    </row>
    <row r="74" spans="1:12" s="110" customFormat="1" ht="12" customHeight="1" x14ac:dyDescent="0.2">
      <c r="A74" s="118" t="s">
        <v>113</v>
      </c>
      <c r="B74" s="119" t="s">
        <v>116</v>
      </c>
      <c r="C74" s="113">
        <v>82.857166179615689</v>
      </c>
      <c r="D74" s="115">
        <v>101505</v>
      </c>
      <c r="E74" s="114">
        <v>102129</v>
      </c>
      <c r="F74" s="114">
        <v>102573</v>
      </c>
      <c r="G74" s="114">
        <v>101326</v>
      </c>
      <c r="H74" s="140">
        <v>101534</v>
      </c>
      <c r="I74" s="115">
        <v>-29</v>
      </c>
      <c r="J74" s="116">
        <v>-2.8561861051470443E-2</v>
      </c>
    </row>
    <row r="75" spans="1:12" s="110" customFormat="1" ht="12" customHeight="1" x14ac:dyDescent="0.2">
      <c r="A75" s="142"/>
      <c r="B75" s="124" t="s">
        <v>117</v>
      </c>
      <c r="C75" s="125">
        <v>17.100386919824334</v>
      </c>
      <c r="D75" s="143">
        <v>20949</v>
      </c>
      <c r="E75" s="144">
        <v>20831</v>
      </c>
      <c r="F75" s="144">
        <v>20862</v>
      </c>
      <c r="G75" s="144">
        <v>20477</v>
      </c>
      <c r="H75" s="145">
        <v>20139</v>
      </c>
      <c r="I75" s="143">
        <v>810</v>
      </c>
      <c r="J75" s="146">
        <v>4.0220467749143456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116926</v>
      </c>
      <c r="G11" s="114">
        <v>117238</v>
      </c>
      <c r="H11" s="114">
        <v>117860</v>
      </c>
      <c r="I11" s="114">
        <v>115970</v>
      </c>
      <c r="J11" s="140">
        <v>115867</v>
      </c>
      <c r="K11" s="114">
        <v>1059</v>
      </c>
      <c r="L11" s="116">
        <v>0.91397895863360579</v>
      </c>
    </row>
    <row r="12" spans="1:17" s="110" customFormat="1" ht="24.95" customHeight="1" x14ac:dyDescent="0.2">
      <c r="A12" s="606" t="s">
        <v>185</v>
      </c>
      <c r="B12" s="607"/>
      <c r="C12" s="607"/>
      <c r="D12" s="608"/>
      <c r="E12" s="113">
        <v>53.319193335956072</v>
      </c>
      <c r="F12" s="115">
        <v>62344</v>
      </c>
      <c r="G12" s="114">
        <v>62509</v>
      </c>
      <c r="H12" s="114">
        <v>63003</v>
      </c>
      <c r="I12" s="114">
        <v>61800</v>
      </c>
      <c r="J12" s="140">
        <v>61618</v>
      </c>
      <c r="K12" s="114">
        <v>726</v>
      </c>
      <c r="L12" s="116">
        <v>1.178227141419715</v>
      </c>
    </row>
    <row r="13" spans="1:17" s="110" customFormat="1" ht="15" customHeight="1" x14ac:dyDescent="0.2">
      <c r="A13" s="120"/>
      <c r="B13" s="609" t="s">
        <v>107</v>
      </c>
      <c r="C13" s="609"/>
      <c r="E13" s="113">
        <v>46.680806664043928</v>
      </c>
      <c r="F13" s="115">
        <v>54582</v>
      </c>
      <c r="G13" s="114">
        <v>54729</v>
      </c>
      <c r="H13" s="114">
        <v>54857</v>
      </c>
      <c r="I13" s="114">
        <v>54170</v>
      </c>
      <c r="J13" s="140">
        <v>54249</v>
      </c>
      <c r="K13" s="114">
        <v>333</v>
      </c>
      <c r="L13" s="116">
        <v>0.61383619974561743</v>
      </c>
    </row>
    <row r="14" spans="1:17" s="110" customFormat="1" ht="24.95" customHeight="1" x14ac:dyDescent="0.2">
      <c r="A14" s="606" t="s">
        <v>186</v>
      </c>
      <c r="B14" s="607"/>
      <c r="C14" s="607"/>
      <c r="D14" s="608"/>
      <c r="E14" s="113">
        <v>10.900911687734123</v>
      </c>
      <c r="F14" s="115">
        <v>12746</v>
      </c>
      <c r="G14" s="114">
        <v>13236</v>
      </c>
      <c r="H14" s="114">
        <v>13562</v>
      </c>
      <c r="I14" s="114">
        <v>12596</v>
      </c>
      <c r="J14" s="140">
        <v>12996</v>
      </c>
      <c r="K14" s="114">
        <v>-250</v>
      </c>
      <c r="L14" s="116">
        <v>-1.9236688211757464</v>
      </c>
    </row>
    <row r="15" spans="1:17" s="110" customFormat="1" ht="15" customHeight="1" x14ac:dyDescent="0.2">
      <c r="A15" s="120"/>
      <c r="B15" s="119"/>
      <c r="C15" s="258" t="s">
        <v>106</v>
      </c>
      <c r="E15" s="113">
        <v>56.809979601443587</v>
      </c>
      <c r="F15" s="115">
        <v>7241</v>
      </c>
      <c r="G15" s="114">
        <v>7534</v>
      </c>
      <c r="H15" s="114">
        <v>7759</v>
      </c>
      <c r="I15" s="114">
        <v>7163</v>
      </c>
      <c r="J15" s="140">
        <v>7349</v>
      </c>
      <c r="K15" s="114">
        <v>-108</v>
      </c>
      <c r="L15" s="116">
        <v>-1.4695876990066676</v>
      </c>
    </row>
    <row r="16" spans="1:17" s="110" customFormat="1" ht="15" customHeight="1" x14ac:dyDescent="0.2">
      <c r="A16" s="120"/>
      <c r="B16" s="119"/>
      <c r="C16" s="258" t="s">
        <v>107</v>
      </c>
      <c r="E16" s="113">
        <v>43.190020398556413</v>
      </c>
      <c r="F16" s="115">
        <v>5505</v>
      </c>
      <c r="G16" s="114">
        <v>5702</v>
      </c>
      <c r="H16" s="114">
        <v>5803</v>
      </c>
      <c r="I16" s="114">
        <v>5433</v>
      </c>
      <c r="J16" s="140">
        <v>5647</v>
      </c>
      <c r="K16" s="114">
        <v>-142</v>
      </c>
      <c r="L16" s="116">
        <v>-2.514609527182575</v>
      </c>
    </row>
    <row r="17" spans="1:12" s="110" customFormat="1" ht="15" customHeight="1" x14ac:dyDescent="0.2">
      <c r="A17" s="120"/>
      <c r="B17" s="121" t="s">
        <v>109</v>
      </c>
      <c r="C17" s="258"/>
      <c r="E17" s="113">
        <v>67.16042625250158</v>
      </c>
      <c r="F17" s="115">
        <v>78528</v>
      </c>
      <c r="G17" s="114">
        <v>78660</v>
      </c>
      <c r="H17" s="114">
        <v>79141</v>
      </c>
      <c r="I17" s="114">
        <v>78752</v>
      </c>
      <c r="J17" s="140">
        <v>78734</v>
      </c>
      <c r="K17" s="114">
        <v>-206</v>
      </c>
      <c r="L17" s="116">
        <v>-0.26164046028399418</v>
      </c>
    </row>
    <row r="18" spans="1:12" s="110" customFormat="1" ht="15" customHeight="1" x14ac:dyDescent="0.2">
      <c r="A18" s="120"/>
      <c r="B18" s="119"/>
      <c r="C18" s="258" t="s">
        <v>106</v>
      </c>
      <c r="E18" s="113">
        <v>53.610177261613693</v>
      </c>
      <c r="F18" s="115">
        <v>42099</v>
      </c>
      <c r="G18" s="114">
        <v>42124</v>
      </c>
      <c r="H18" s="114">
        <v>42458</v>
      </c>
      <c r="I18" s="114">
        <v>42143</v>
      </c>
      <c r="J18" s="140">
        <v>42049</v>
      </c>
      <c r="K18" s="114">
        <v>50</v>
      </c>
      <c r="L18" s="116">
        <v>0.11890889200694428</v>
      </c>
    </row>
    <row r="19" spans="1:12" s="110" customFormat="1" ht="15" customHeight="1" x14ac:dyDescent="0.2">
      <c r="A19" s="120"/>
      <c r="B19" s="119"/>
      <c r="C19" s="258" t="s">
        <v>107</v>
      </c>
      <c r="E19" s="113">
        <v>46.389822738386307</v>
      </c>
      <c r="F19" s="115">
        <v>36429</v>
      </c>
      <c r="G19" s="114">
        <v>36536</v>
      </c>
      <c r="H19" s="114">
        <v>36683</v>
      </c>
      <c r="I19" s="114">
        <v>36609</v>
      </c>
      <c r="J19" s="140">
        <v>36685</v>
      </c>
      <c r="K19" s="114">
        <v>-256</v>
      </c>
      <c r="L19" s="116">
        <v>-0.69783290173095269</v>
      </c>
    </row>
    <row r="20" spans="1:12" s="110" customFormat="1" ht="15" customHeight="1" x14ac:dyDescent="0.2">
      <c r="A20" s="120"/>
      <c r="B20" s="121" t="s">
        <v>110</v>
      </c>
      <c r="C20" s="258"/>
      <c r="E20" s="113">
        <v>20.707969142876692</v>
      </c>
      <c r="F20" s="115">
        <v>24213</v>
      </c>
      <c r="G20" s="114">
        <v>23903</v>
      </c>
      <c r="H20" s="114">
        <v>23742</v>
      </c>
      <c r="I20" s="114">
        <v>23264</v>
      </c>
      <c r="J20" s="140">
        <v>22848</v>
      </c>
      <c r="K20" s="114">
        <v>1365</v>
      </c>
      <c r="L20" s="116">
        <v>5.9742647058823533</v>
      </c>
    </row>
    <row r="21" spans="1:12" s="110" customFormat="1" ht="15" customHeight="1" x14ac:dyDescent="0.2">
      <c r="A21" s="120"/>
      <c r="B21" s="119"/>
      <c r="C21" s="258" t="s">
        <v>106</v>
      </c>
      <c r="E21" s="113">
        <v>50.167265518523109</v>
      </c>
      <c r="F21" s="115">
        <v>12147</v>
      </c>
      <c r="G21" s="114">
        <v>11977</v>
      </c>
      <c r="H21" s="114">
        <v>11919</v>
      </c>
      <c r="I21" s="114">
        <v>11662</v>
      </c>
      <c r="J21" s="140">
        <v>11439</v>
      </c>
      <c r="K21" s="114">
        <v>708</v>
      </c>
      <c r="L21" s="116">
        <v>6.1893522161028063</v>
      </c>
    </row>
    <row r="22" spans="1:12" s="110" customFormat="1" ht="15" customHeight="1" x14ac:dyDescent="0.2">
      <c r="A22" s="120"/>
      <c r="B22" s="119"/>
      <c r="C22" s="258" t="s">
        <v>107</v>
      </c>
      <c r="E22" s="113">
        <v>49.832734481476891</v>
      </c>
      <c r="F22" s="115">
        <v>12066</v>
      </c>
      <c r="G22" s="114">
        <v>11926</v>
      </c>
      <c r="H22" s="114">
        <v>11823</v>
      </c>
      <c r="I22" s="114">
        <v>11602</v>
      </c>
      <c r="J22" s="140">
        <v>11409</v>
      </c>
      <c r="K22" s="114">
        <v>657</v>
      </c>
      <c r="L22" s="116">
        <v>5.7586116224033654</v>
      </c>
    </row>
    <row r="23" spans="1:12" s="110" customFormat="1" ht="15" customHeight="1" x14ac:dyDescent="0.2">
      <c r="A23" s="120"/>
      <c r="B23" s="121" t="s">
        <v>111</v>
      </c>
      <c r="C23" s="258"/>
      <c r="E23" s="113">
        <v>1.2306929168876042</v>
      </c>
      <c r="F23" s="115">
        <v>1439</v>
      </c>
      <c r="G23" s="114">
        <v>1439</v>
      </c>
      <c r="H23" s="114">
        <v>1415</v>
      </c>
      <c r="I23" s="114">
        <v>1358</v>
      </c>
      <c r="J23" s="140">
        <v>1289</v>
      </c>
      <c r="K23" s="114">
        <v>150</v>
      </c>
      <c r="L23" s="116">
        <v>11.636927851047323</v>
      </c>
    </row>
    <row r="24" spans="1:12" s="110" customFormat="1" ht="15" customHeight="1" x14ac:dyDescent="0.2">
      <c r="A24" s="120"/>
      <c r="B24" s="119"/>
      <c r="C24" s="258" t="s">
        <v>106</v>
      </c>
      <c r="E24" s="113">
        <v>59.555246699096593</v>
      </c>
      <c r="F24" s="115">
        <v>857</v>
      </c>
      <c r="G24" s="114">
        <v>874</v>
      </c>
      <c r="H24" s="114">
        <v>867</v>
      </c>
      <c r="I24" s="114">
        <v>832</v>
      </c>
      <c r="J24" s="140">
        <v>781</v>
      </c>
      <c r="K24" s="114">
        <v>76</v>
      </c>
      <c r="L24" s="116">
        <v>9.7311139564660696</v>
      </c>
    </row>
    <row r="25" spans="1:12" s="110" customFormat="1" ht="15" customHeight="1" x14ac:dyDescent="0.2">
      <c r="A25" s="120"/>
      <c r="B25" s="119"/>
      <c r="C25" s="258" t="s">
        <v>107</v>
      </c>
      <c r="E25" s="113">
        <v>40.444753300903407</v>
      </c>
      <c r="F25" s="115">
        <v>582</v>
      </c>
      <c r="G25" s="114">
        <v>565</v>
      </c>
      <c r="H25" s="114">
        <v>548</v>
      </c>
      <c r="I25" s="114">
        <v>526</v>
      </c>
      <c r="J25" s="140">
        <v>508</v>
      </c>
      <c r="K25" s="114">
        <v>74</v>
      </c>
      <c r="L25" s="116">
        <v>14.566929133858268</v>
      </c>
    </row>
    <row r="26" spans="1:12" s="110" customFormat="1" ht="15" customHeight="1" x14ac:dyDescent="0.2">
      <c r="A26" s="120"/>
      <c r="C26" s="121" t="s">
        <v>187</v>
      </c>
      <c r="D26" s="110" t="s">
        <v>188</v>
      </c>
      <c r="E26" s="113">
        <v>0.37801686536783946</v>
      </c>
      <c r="F26" s="115">
        <v>442</v>
      </c>
      <c r="G26" s="114">
        <v>443</v>
      </c>
      <c r="H26" s="114">
        <v>439</v>
      </c>
      <c r="I26" s="114">
        <v>374</v>
      </c>
      <c r="J26" s="140">
        <v>333</v>
      </c>
      <c r="K26" s="114">
        <v>109</v>
      </c>
      <c r="L26" s="116">
        <v>32.732732732732735</v>
      </c>
    </row>
    <row r="27" spans="1:12" s="110" customFormat="1" ht="15" customHeight="1" x14ac:dyDescent="0.2">
      <c r="A27" s="120"/>
      <c r="B27" s="119"/>
      <c r="D27" s="259" t="s">
        <v>106</v>
      </c>
      <c r="E27" s="113">
        <v>51.357466063348419</v>
      </c>
      <c r="F27" s="115">
        <v>227</v>
      </c>
      <c r="G27" s="114">
        <v>239</v>
      </c>
      <c r="H27" s="114">
        <v>239</v>
      </c>
      <c r="I27" s="114">
        <v>199</v>
      </c>
      <c r="J27" s="140">
        <v>171</v>
      </c>
      <c r="K27" s="114">
        <v>56</v>
      </c>
      <c r="L27" s="116">
        <v>32.748538011695906</v>
      </c>
    </row>
    <row r="28" spans="1:12" s="110" customFormat="1" ht="15" customHeight="1" x14ac:dyDescent="0.2">
      <c r="A28" s="120"/>
      <c r="B28" s="119"/>
      <c r="D28" s="259" t="s">
        <v>107</v>
      </c>
      <c r="E28" s="113">
        <v>48.642533936651581</v>
      </c>
      <c r="F28" s="115">
        <v>215</v>
      </c>
      <c r="G28" s="114">
        <v>204</v>
      </c>
      <c r="H28" s="114">
        <v>200</v>
      </c>
      <c r="I28" s="114">
        <v>175</v>
      </c>
      <c r="J28" s="140">
        <v>162</v>
      </c>
      <c r="K28" s="114">
        <v>53</v>
      </c>
      <c r="L28" s="116">
        <v>32.716049382716051</v>
      </c>
    </row>
    <row r="29" spans="1:12" s="110" customFormat="1" ht="24.95" customHeight="1" x14ac:dyDescent="0.2">
      <c r="A29" s="606" t="s">
        <v>189</v>
      </c>
      <c r="B29" s="607"/>
      <c r="C29" s="607"/>
      <c r="D29" s="608"/>
      <c r="E29" s="113">
        <v>82.698458854318119</v>
      </c>
      <c r="F29" s="115">
        <v>96696</v>
      </c>
      <c r="G29" s="114">
        <v>97289</v>
      </c>
      <c r="H29" s="114">
        <v>97809</v>
      </c>
      <c r="I29" s="114">
        <v>96392</v>
      </c>
      <c r="J29" s="140">
        <v>96566</v>
      </c>
      <c r="K29" s="114">
        <v>130</v>
      </c>
      <c r="L29" s="116">
        <v>0.13462295217778514</v>
      </c>
    </row>
    <row r="30" spans="1:12" s="110" customFormat="1" ht="15" customHeight="1" x14ac:dyDescent="0.2">
      <c r="A30" s="120"/>
      <c r="B30" s="119"/>
      <c r="C30" s="258" t="s">
        <v>106</v>
      </c>
      <c r="E30" s="113">
        <v>51.628816083395385</v>
      </c>
      <c r="F30" s="115">
        <v>49923</v>
      </c>
      <c r="G30" s="114">
        <v>50263</v>
      </c>
      <c r="H30" s="114">
        <v>50653</v>
      </c>
      <c r="I30" s="114">
        <v>49807</v>
      </c>
      <c r="J30" s="140">
        <v>49819</v>
      </c>
      <c r="K30" s="114">
        <v>104</v>
      </c>
      <c r="L30" s="116">
        <v>0.20875569561813767</v>
      </c>
    </row>
    <row r="31" spans="1:12" s="110" customFormat="1" ht="15" customHeight="1" x14ac:dyDescent="0.2">
      <c r="A31" s="120"/>
      <c r="B31" s="119"/>
      <c r="C31" s="258" t="s">
        <v>107</v>
      </c>
      <c r="E31" s="113">
        <v>48.371183916604615</v>
      </c>
      <c r="F31" s="115">
        <v>46773</v>
      </c>
      <c r="G31" s="114">
        <v>47026</v>
      </c>
      <c r="H31" s="114">
        <v>47156</v>
      </c>
      <c r="I31" s="114">
        <v>46585</v>
      </c>
      <c r="J31" s="140">
        <v>46747</v>
      </c>
      <c r="K31" s="114">
        <v>26</v>
      </c>
      <c r="L31" s="116">
        <v>5.5618542366355057E-2</v>
      </c>
    </row>
    <row r="32" spans="1:12" s="110" customFormat="1" ht="15" customHeight="1" x14ac:dyDescent="0.2">
      <c r="A32" s="120"/>
      <c r="B32" s="119" t="s">
        <v>117</v>
      </c>
      <c r="C32" s="258"/>
      <c r="E32" s="113">
        <v>17.256213331508818</v>
      </c>
      <c r="F32" s="115">
        <v>20177</v>
      </c>
      <c r="G32" s="114">
        <v>19891</v>
      </c>
      <c r="H32" s="114">
        <v>19997</v>
      </c>
      <c r="I32" s="114">
        <v>19513</v>
      </c>
      <c r="J32" s="140">
        <v>19237</v>
      </c>
      <c r="K32" s="114">
        <v>940</v>
      </c>
      <c r="L32" s="116">
        <v>4.8864168009564901</v>
      </c>
    </row>
    <row r="33" spans="1:12" s="110" customFormat="1" ht="15" customHeight="1" x14ac:dyDescent="0.2">
      <c r="A33" s="120"/>
      <c r="B33" s="119"/>
      <c r="C33" s="258" t="s">
        <v>106</v>
      </c>
      <c r="E33" s="113">
        <v>61.371859047430242</v>
      </c>
      <c r="F33" s="115">
        <v>12383</v>
      </c>
      <c r="G33" s="114">
        <v>12204</v>
      </c>
      <c r="H33" s="114">
        <v>12310</v>
      </c>
      <c r="I33" s="114">
        <v>11949</v>
      </c>
      <c r="J33" s="140">
        <v>11759</v>
      </c>
      <c r="K33" s="114">
        <v>624</v>
      </c>
      <c r="L33" s="116">
        <v>5.3065736882387959</v>
      </c>
    </row>
    <row r="34" spans="1:12" s="110" customFormat="1" ht="15" customHeight="1" x14ac:dyDescent="0.2">
      <c r="A34" s="120"/>
      <c r="B34" s="119"/>
      <c r="C34" s="258" t="s">
        <v>107</v>
      </c>
      <c r="E34" s="113">
        <v>38.628140952569758</v>
      </c>
      <c r="F34" s="115">
        <v>7794</v>
      </c>
      <c r="G34" s="114">
        <v>7687</v>
      </c>
      <c r="H34" s="114">
        <v>7687</v>
      </c>
      <c r="I34" s="114">
        <v>7564</v>
      </c>
      <c r="J34" s="140">
        <v>7478</v>
      </c>
      <c r="K34" s="114">
        <v>316</v>
      </c>
      <c r="L34" s="116">
        <v>4.2257288044931798</v>
      </c>
    </row>
    <row r="35" spans="1:12" s="110" customFormat="1" ht="24.95" customHeight="1" x14ac:dyDescent="0.2">
      <c r="A35" s="606" t="s">
        <v>190</v>
      </c>
      <c r="B35" s="607"/>
      <c r="C35" s="607"/>
      <c r="D35" s="608"/>
      <c r="E35" s="113">
        <v>72.284179737611822</v>
      </c>
      <c r="F35" s="115">
        <v>84519</v>
      </c>
      <c r="G35" s="114">
        <v>84813</v>
      </c>
      <c r="H35" s="114">
        <v>85601</v>
      </c>
      <c r="I35" s="114">
        <v>83972</v>
      </c>
      <c r="J35" s="140">
        <v>84150</v>
      </c>
      <c r="K35" s="114">
        <v>369</v>
      </c>
      <c r="L35" s="116">
        <v>0.43850267379679142</v>
      </c>
    </row>
    <row r="36" spans="1:12" s="110" customFormat="1" ht="15" customHeight="1" x14ac:dyDescent="0.2">
      <c r="A36" s="120"/>
      <c r="B36" s="119"/>
      <c r="C36" s="258" t="s">
        <v>106</v>
      </c>
      <c r="E36" s="113">
        <v>67.293744601805514</v>
      </c>
      <c r="F36" s="115">
        <v>56876</v>
      </c>
      <c r="G36" s="114">
        <v>57025</v>
      </c>
      <c r="H36" s="114">
        <v>57544</v>
      </c>
      <c r="I36" s="114">
        <v>56339</v>
      </c>
      <c r="J36" s="140">
        <v>56319</v>
      </c>
      <c r="K36" s="114">
        <v>557</v>
      </c>
      <c r="L36" s="116">
        <v>0.98900903780251781</v>
      </c>
    </row>
    <row r="37" spans="1:12" s="110" customFormat="1" ht="15" customHeight="1" x14ac:dyDescent="0.2">
      <c r="A37" s="120"/>
      <c r="B37" s="119"/>
      <c r="C37" s="258" t="s">
        <v>107</v>
      </c>
      <c r="E37" s="113">
        <v>32.706255398194486</v>
      </c>
      <c r="F37" s="115">
        <v>27643</v>
      </c>
      <c r="G37" s="114">
        <v>27788</v>
      </c>
      <c r="H37" s="114">
        <v>28057</v>
      </c>
      <c r="I37" s="114">
        <v>27633</v>
      </c>
      <c r="J37" s="140">
        <v>27831</v>
      </c>
      <c r="K37" s="114">
        <v>-188</v>
      </c>
      <c r="L37" s="116">
        <v>-0.67550573101936684</v>
      </c>
    </row>
    <row r="38" spans="1:12" s="110" customFormat="1" ht="15" customHeight="1" x14ac:dyDescent="0.2">
      <c r="A38" s="120"/>
      <c r="B38" s="119" t="s">
        <v>182</v>
      </c>
      <c r="C38" s="258"/>
      <c r="E38" s="113">
        <v>27.715820262388178</v>
      </c>
      <c r="F38" s="115">
        <v>32407</v>
      </c>
      <c r="G38" s="114">
        <v>32425</v>
      </c>
      <c r="H38" s="114">
        <v>32259</v>
      </c>
      <c r="I38" s="114">
        <v>31998</v>
      </c>
      <c r="J38" s="140">
        <v>31717</v>
      </c>
      <c r="K38" s="114">
        <v>690</v>
      </c>
      <c r="L38" s="116">
        <v>2.1754894851341553</v>
      </c>
    </row>
    <row r="39" spans="1:12" s="110" customFormat="1" ht="15" customHeight="1" x14ac:dyDescent="0.2">
      <c r="A39" s="120"/>
      <c r="B39" s="119"/>
      <c r="C39" s="258" t="s">
        <v>106</v>
      </c>
      <c r="E39" s="113">
        <v>16.872897830715587</v>
      </c>
      <c r="F39" s="115">
        <v>5468</v>
      </c>
      <c r="G39" s="114">
        <v>5484</v>
      </c>
      <c r="H39" s="114">
        <v>5459</v>
      </c>
      <c r="I39" s="114">
        <v>5461</v>
      </c>
      <c r="J39" s="140">
        <v>5299</v>
      </c>
      <c r="K39" s="114">
        <v>169</v>
      </c>
      <c r="L39" s="116">
        <v>3.1892809964144178</v>
      </c>
    </row>
    <row r="40" spans="1:12" s="110" customFormat="1" ht="15" customHeight="1" x14ac:dyDescent="0.2">
      <c r="A40" s="120"/>
      <c r="B40" s="119"/>
      <c r="C40" s="258" t="s">
        <v>107</v>
      </c>
      <c r="E40" s="113">
        <v>83.127102169284413</v>
      </c>
      <c r="F40" s="115">
        <v>26939</v>
      </c>
      <c r="G40" s="114">
        <v>26941</v>
      </c>
      <c r="H40" s="114">
        <v>26800</v>
      </c>
      <c r="I40" s="114">
        <v>26537</v>
      </c>
      <c r="J40" s="140">
        <v>26418</v>
      </c>
      <c r="K40" s="114">
        <v>521</v>
      </c>
      <c r="L40" s="116">
        <v>1.9721402074343251</v>
      </c>
    </row>
    <row r="41" spans="1:12" s="110" customFormat="1" ht="24.75" customHeight="1" x14ac:dyDescent="0.2">
      <c r="A41" s="606" t="s">
        <v>517</v>
      </c>
      <c r="B41" s="607"/>
      <c r="C41" s="607"/>
      <c r="D41" s="608"/>
      <c r="E41" s="113">
        <v>4.8338265227579837</v>
      </c>
      <c r="F41" s="115">
        <v>5652</v>
      </c>
      <c r="G41" s="114">
        <v>6223</v>
      </c>
      <c r="H41" s="114">
        <v>6283</v>
      </c>
      <c r="I41" s="114">
        <v>5466</v>
      </c>
      <c r="J41" s="140">
        <v>5621</v>
      </c>
      <c r="K41" s="114">
        <v>31</v>
      </c>
      <c r="L41" s="116">
        <v>0.55150329122931863</v>
      </c>
    </row>
    <row r="42" spans="1:12" s="110" customFormat="1" ht="15" customHeight="1" x14ac:dyDescent="0.2">
      <c r="A42" s="120"/>
      <c r="B42" s="119"/>
      <c r="C42" s="258" t="s">
        <v>106</v>
      </c>
      <c r="E42" s="113">
        <v>58.881811748053785</v>
      </c>
      <c r="F42" s="115">
        <v>3328</v>
      </c>
      <c r="G42" s="114">
        <v>3739</v>
      </c>
      <c r="H42" s="114">
        <v>3786</v>
      </c>
      <c r="I42" s="114">
        <v>3200</v>
      </c>
      <c r="J42" s="140">
        <v>3293</v>
      </c>
      <c r="K42" s="114">
        <v>35</v>
      </c>
      <c r="L42" s="116">
        <v>1.0628606134224112</v>
      </c>
    </row>
    <row r="43" spans="1:12" s="110" customFormat="1" ht="15" customHeight="1" x14ac:dyDescent="0.2">
      <c r="A43" s="123"/>
      <c r="B43" s="124"/>
      <c r="C43" s="260" t="s">
        <v>107</v>
      </c>
      <c r="D43" s="261"/>
      <c r="E43" s="125">
        <v>41.118188251946215</v>
      </c>
      <c r="F43" s="143">
        <v>2324</v>
      </c>
      <c r="G43" s="144">
        <v>2484</v>
      </c>
      <c r="H43" s="144">
        <v>2497</v>
      </c>
      <c r="I43" s="144">
        <v>2266</v>
      </c>
      <c r="J43" s="145">
        <v>2328</v>
      </c>
      <c r="K43" s="144">
        <v>-4</v>
      </c>
      <c r="L43" s="146">
        <v>-0.1718213058419244</v>
      </c>
    </row>
    <row r="44" spans="1:12" s="110" customFormat="1" ht="45.75" customHeight="1" x14ac:dyDescent="0.2">
      <c r="A44" s="606" t="s">
        <v>191</v>
      </c>
      <c r="B44" s="607"/>
      <c r="C44" s="607"/>
      <c r="D44" s="608"/>
      <c r="E44" s="113">
        <v>1.6463404204368575</v>
      </c>
      <c r="F44" s="115">
        <v>1925</v>
      </c>
      <c r="G44" s="114">
        <v>1949</v>
      </c>
      <c r="H44" s="114">
        <v>1971</v>
      </c>
      <c r="I44" s="114">
        <v>1931</v>
      </c>
      <c r="J44" s="140">
        <v>1935</v>
      </c>
      <c r="K44" s="114">
        <v>-10</v>
      </c>
      <c r="L44" s="116">
        <v>-0.51679586563307489</v>
      </c>
    </row>
    <row r="45" spans="1:12" s="110" customFormat="1" ht="15" customHeight="1" x14ac:dyDescent="0.2">
      <c r="A45" s="120"/>
      <c r="B45" s="119"/>
      <c r="C45" s="258" t="s">
        <v>106</v>
      </c>
      <c r="E45" s="113">
        <v>60.415584415584412</v>
      </c>
      <c r="F45" s="115">
        <v>1163</v>
      </c>
      <c r="G45" s="114">
        <v>1177</v>
      </c>
      <c r="H45" s="114">
        <v>1195</v>
      </c>
      <c r="I45" s="114">
        <v>1185</v>
      </c>
      <c r="J45" s="140">
        <v>1189</v>
      </c>
      <c r="K45" s="114">
        <v>-26</v>
      </c>
      <c r="L45" s="116">
        <v>-2.1867115222876365</v>
      </c>
    </row>
    <row r="46" spans="1:12" s="110" customFormat="1" ht="15" customHeight="1" x14ac:dyDescent="0.2">
      <c r="A46" s="123"/>
      <c r="B46" s="124"/>
      <c r="C46" s="260" t="s">
        <v>107</v>
      </c>
      <c r="D46" s="261"/>
      <c r="E46" s="125">
        <v>39.584415584415588</v>
      </c>
      <c r="F46" s="143">
        <v>762</v>
      </c>
      <c r="G46" s="144">
        <v>772</v>
      </c>
      <c r="H46" s="144">
        <v>776</v>
      </c>
      <c r="I46" s="144">
        <v>746</v>
      </c>
      <c r="J46" s="145">
        <v>746</v>
      </c>
      <c r="K46" s="144">
        <v>16</v>
      </c>
      <c r="L46" s="146">
        <v>2.1447721179624666</v>
      </c>
    </row>
    <row r="47" spans="1:12" s="110" customFormat="1" ht="39" customHeight="1" x14ac:dyDescent="0.2">
      <c r="A47" s="606" t="s">
        <v>518</v>
      </c>
      <c r="B47" s="610"/>
      <c r="C47" s="610"/>
      <c r="D47" s="611"/>
      <c r="E47" s="113">
        <v>0.4549886252843679</v>
      </c>
      <c r="F47" s="115">
        <v>532</v>
      </c>
      <c r="G47" s="114">
        <v>564</v>
      </c>
      <c r="H47" s="114">
        <v>513</v>
      </c>
      <c r="I47" s="114">
        <v>516</v>
      </c>
      <c r="J47" s="140">
        <v>560</v>
      </c>
      <c r="K47" s="114">
        <v>-28</v>
      </c>
      <c r="L47" s="116">
        <v>-5</v>
      </c>
    </row>
    <row r="48" spans="1:12" s="110" customFormat="1" ht="15" customHeight="1" x14ac:dyDescent="0.2">
      <c r="A48" s="120"/>
      <c r="B48" s="119"/>
      <c r="C48" s="258" t="s">
        <v>106</v>
      </c>
      <c r="E48" s="113">
        <v>37.969924812030072</v>
      </c>
      <c r="F48" s="115">
        <v>202</v>
      </c>
      <c r="G48" s="114">
        <v>229</v>
      </c>
      <c r="H48" s="114">
        <v>201</v>
      </c>
      <c r="I48" s="114">
        <v>200</v>
      </c>
      <c r="J48" s="140">
        <v>208</v>
      </c>
      <c r="K48" s="114">
        <v>-6</v>
      </c>
      <c r="L48" s="116">
        <v>-2.8846153846153846</v>
      </c>
    </row>
    <row r="49" spans="1:12" s="110" customFormat="1" ht="15" customHeight="1" x14ac:dyDescent="0.2">
      <c r="A49" s="123"/>
      <c r="B49" s="124"/>
      <c r="C49" s="260" t="s">
        <v>107</v>
      </c>
      <c r="D49" s="261"/>
      <c r="E49" s="125">
        <v>62.030075187969928</v>
      </c>
      <c r="F49" s="143">
        <v>330</v>
      </c>
      <c r="G49" s="144">
        <v>335</v>
      </c>
      <c r="H49" s="144">
        <v>312</v>
      </c>
      <c r="I49" s="144">
        <v>316</v>
      </c>
      <c r="J49" s="145">
        <v>352</v>
      </c>
      <c r="K49" s="144">
        <v>-22</v>
      </c>
      <c r="L49" s="146">
        <v>-6.25</v>
      </c>
    </row>
    <row r="50" spans="1:12" s="110" customFormat="1" ht="24.95" customHeight="1" x14ac:dyDescent="0.2">
      <c r="A50" s="612" t="s">
        <v>192</v>
      </c>
      <c r="B50" s="613"/>
      <c r="C50" s="613"/>
      <c r="D50" s="614"/>
      <c r="E50" s="262">
        <v>14.892325060294546</v>
      </c>
      <c r="F50" s="263">
        <v>17413</v>
      </c>
      <c r="G50" s="264">
        <v>17984</v>
      </c>
      <c r="H50" s="264">
        <v>18207</v>
      </c>
      <c r="I50" s="264">
        <v>17064</v>
      </c>
      <c r="J50" s="265">
        <v>17371</v>
      </c>
      <c r="K50" s="263">
        <v>42</v>
      </c>
      <c r="L50" s="266">
        <v>0.241782280812849</v>
      </c>
    </row>
    <row r="51" spans="1:12" s="110" customFormat="1" ht="15" customHeight="1" x14ac:dyDescent="0.2">
      <c r="A51" s="120"/>
      <c r="B51" s="119"/>
      <c r="C51" s="258" t="s">
        <v>106</v>
      </c>
      <c r="E51" s="113">
        <v>54.206627232527424</v>
      </c>
      <c r="F51" s="115">
        <v>9439</v>
      </c>
      <c r="G51" s="114">
        <v>9760</v>
      </c>
      <c r="H51" s="114">
        <v>9943</v>
      </c>
      <c r="I51" s="114">
        <v>9263</v>
      </c>
      <c r="J51" s="140">
        <v>9354</v>
      </c>
      <c r="K51" s="114">
        <v>85</v>
      </c>
      <c r="L51" s="116">
        <v>0.9087021595039555</v>
      </c>
    </row>
    <row r="52" spans="1:12" s="110" customFormat="1" ht="15" customHeight="1" x14ac:dyDescent="0.2">
      <c r="A52" s="120"/>
      <c r="B52" s="119"/>
      <c r="C52" s="258" t="s">
        <v>107</v>
      </c>
      <c r="E52" s="113">
        <v>45.793372767472576</v>
      </c>
      <c r="F52" s="115">
        <v>7974</v>
      </c>
      <c r="G52" s="114">
        <v>8224</v>
      </c>
      <c r="H52" s="114">
        <v>8264</v>
      </c>
      <c r="I52" s="114">
        <v>7801</v>
      </c>
      <c r="J52" s="140">
        <v>8017</v>
      </c>
      <c r="K52" s="114">
        <v>-43</v>
      </c>
      <c r="L52" s="116">
        <v>-0.53636023450168391</v>
      </c>
    </row>
    <row r="53" spans="1:12" s="110" customFormat="1" ht="15" customHeight="1" x14ac:dyDescent="0.2">
      <c r="A53" s="120"/>
      <c r="B53" s="119"/>
      <c r="C53" s="258" t="s">
        <v>187</v>
      </c>
      <c r="D53" s="110" t="s">
        <v>193</v>
      </c>
      <c r="E53" s="113">
        <v>23.643255039338424</v>
      </c>
      <c r="F53" s="115">
        <v>4117</v>
      </c>
      <c r="G53" s="114">
        <v>4718</v>
      </c>
      <c r="H53" s="114">
        <v>4838</v>
      </c>
      <c r="I53" s="114">
        <v>3780</v>
      </c>
      <c r="J53" s="140">
        <v>4098</v>
      </c>
      <c r="K53" s="114">
        <v>19</v>
      </c>
      <c r="L53" s="116">
        <v>0.46364080039043437</v>
      </c>
    </row>
    <row r="54" spans="1:12" s="110" customFormat="1" ht="15" customHeight="1" x14ac:dyDescent="0.2">
      <c r="A54" s="120"/>
      <c r="B54" s="119"/>
      <c r="D54" s="267" t="s">
        <v>194</v>
      </c>
      <c r="E54" s="113">
        <v>60.286616468302164</v>
      </c>
      <c r="F54" s="115">
        <v>2482</v>
      </c>
      <c r="G54" s="114">
        <v>2846</v>
      </c>
      <c r="H54" s="114">
        <v>2958</v>
      </c>
      <c r="I54" s="114">
        <v>2308</v>
      </c>
      <c r="J54" s="140">
        <v>2460</v>
      </c>
      <c r="K54" s="114">
        <v>22</v>
      </c>
      <c r="L54" s="116">
        <v>0.89430894308943087</v>
      </c>
    </row>
    <row r="55" spans="1:12" s="110" customFormat="1" ht="15" customHeight="1" x14ac:dyDescent="0.2">
      <c r="A55" s="120"/>
      <c r="B55" s="119"/>
      <c r="D55" s="267" t="s">
        <v>195</v>
      </c>
      <c r="E55" s="113">
        <v>39.713383531697836</v>
      </c>
      <c r="F55" s="115">
        <v>1635</v>
      </c>
      <c r="G55" s="114">
        <v>1872</v>
      </c>
      <c r="H55" s="114">
        <v>1880</v>
      </c>
      <c r="I55" s="114">
        <v>1472</v>
      </c>
      <c r="J55" s="140">
        <v>1638</v>
      </c>
      <c r="K55" s="114">
        <v>-3</v>
      </c>
      <c r="L55" s="116">
        <v>-0.18315018315018314</v>
      </c>
    </row>
    <row r="56" spans="1:12" s="110" customFormat="1" ht="15" customHeight="1" x14ac:dyDescent="0.2">
      <c r="A56" s="120"/>
      <c r="B56" s="119" t="s">
        <v>196</v>
      </c>
      <c r="C56" s="258"/>
      <c r="E56" s="113">
        <v>60.919727006824829</v>
      </c>
      <c r="F56" s="115">
        <v>71231</v>
      </c>
      <c r="G56" s="114">
        <v>71036</v>
      </c>
      <c r="H56" s="114">
        <v>71439</v>
      </c>
      <c r="I56" s="114">
        <v>70900</v>
      </c>
      <c r="J56" s="140">
        <v>70717</v>
      </c>
      <c r="K56" s="114">
        <v>514</v>
      </c>
      <c r="L56" s="116">
        <v>0.72684078792935225</v>
      </c>
    </row>
    <row r="57" spans="1:12" s="110" customFormat="1" ht="15" customHeight="1" x14ac:dyDescent="0.2">
      <c r="A57" s="120"/>
      <c r="B57" s="119"/>
      <c r="C57" s="258" t="s">
        <v>106</v>
      </c>
      <c r="E57" s="113">
        <v>51.745728685544215</v>
      </c>
      <c r="F57" s="115">
        <v>36859</v>
      </c>
      <c r="G57" s="114">
        <v>36723</v>
      </c>
      <c r="H57" s="114">
        <v>37003</v>
      </c>
      <c r="I57" s="114">
        <v>36566</v>
      </c>
      <c r="J57" s="140">
        <v>36445</v>
      </c>
      <c r="K57" s="114">
        <v>414</v>
      </c>
      <c r="L57" s="116">
        <v>1.1359582933186994</v>
      </c>
    </row>
    <row r="58" spans="1:12" s="110" customFormat="1" ht="15" customHeight="1" x14ac:dyDescent="0.2">
      <c r="A58" s="120"/>
      <c r="B58" s="119"/>
      <c r="C58" s="258" t="s">
        <v>107</v>
      </c>
      <c r="E58" s="113">
        <v>48.254271314455785</v>
      </c>
      <c r="F58" s="115">
        <v>34372</v>
      </c>
      <c r="G58" s="114">
        <v>34313</v>
      </c>
      <c r="H58" s="114">
        <v>34436</v>
      </c>
      <c r="I58" s="114">
        <v>34334</v>
      </c>
      <c r="J58" s="140">
        <v>34272</v>
      </c>
      <c r="K58" s="114">
        <v>100</v>
      </c>
      <c r="L58" s="116">
        <v>0.29178338001867415</v>
      </c>
    </row>
    <row r="59" spans="1:12" s="110" customFormat="1" ht="15" customHeight="1" x14ac:dyDescent="0.2">
      <c r="A59" s="120"/>
      <c r="B59" s="119"/>
      <c r="C59" s="258" t="s">
        <v>105</v>
      </c>
      <c r="D59" s="110" t="s">
        <v>197</v>
      </c>
      <c r="E59" s="113">
        <v>90.688043127290086</v>
      </c>
      <c r="F59" s="115">
        <v>64598</v>
      </c>
      <c r="G59" s="114">
        <v>64410</v>
      </c>
      <c r="H59" s="114">
        <v>64775</v>
      </c>
      <c r="I59" s="114">
        <v>64374</v>
      </c>
      <c r="J59" s="140">
        <v>64224</v>
      </c>
      <c r="K59" s="114">
        <v>374</v>
      </c>
      <c r="L59" s="116">
        <v>0.58233682112605878</v>
      </c>
    </row>
    <row r="60" spans="1:12" s="110" customFormat="1" ht="15" customHeight="1" x14ac:dyDescent="0.2">
      <c r="A60" s="120"/>
      <c r="B60" s="119"/>
      <c r="C60" s="258"/>
      <c r="D60" s="267" t="s">
        <v>198</v>
      </c>
      <c r="E60" s="113">
        <v>49.292547756896496</v>
      </c>
      <c r="F60" s="115">
        <v>31842</v>
      </c>
      <c r="G60" s="114">
        <v>31698</v>
      </c>
      <c r="H60" s="114">
        <v>31946</v>
      </c>
      <c r="I60" s="114">
        <v>31640</v>
      </c>
      <c r="J60" s="140">
        <v>31557</v>
      </c>
      <c r="K60" s="114">
        <v>285</v>
      </c>
      <c r="L60" s="116">
        <v>0.90312767373324465</v>
      </c>
    </row>
    <row r="61" spans="1:12" s="110" customFormat="1" ht="15" customHeight="1" x14ac:dyDescent="0.2">
      <c r="A61" s="120"/>
      <c r="B61" s="119"/>
      <c r="C61" s="258"/>
      <c r="D61" s="267" t="s">
        <v>199</v>
      </c>
      <c r="E61" s="113">
        <v>50.707452243103504</v>
      </c>
      <c r="F61" s="115">
        <v>32756</v>
      </c>
      <c r="G61" s="114">
        <v>32712</v>
      </c>
      <c r="H61" s="114">
        <v>32829</v>
      </c>
      <c r="I61" s="114">
        <v>32734</v>
      </c>
      <c r="J61" s="140">
        <v>32667</v>
      </c>
      <c r="K61" s="114">
        <v>89</v>
      </c>
      <c r="L61" s="116">
        <v>0.27244619952857624</v>
      </c>
    </row>
    <row r="62" spans="1:12" s="110" customFormat="1" ht="15" customHeight="1" x14ac:dyDescent="0.2">
      <c r="A62" s="120"/>
      <c r="B62" s="119"/>
      <c r="C62" s="258"/>
      <c r="D62" s="258" t="s">
        <v>200</v>
      </c>
      <c r="E62" s="113">
        <v>9.3119568727099153</v>
      </c>
      <c r="F62" s="115">
        <v>6633</v>
      </c>
      <c r="G62" s="114">
        <v>6626</v>
      </c>
      <c r="H62" s="114">
        <v>6664</v>
      </c>
      <c r="I62" s="114">
        <v>6526</v>
      </c>
      <c r="J62" s="140">
        <v>6493</v>
      </c>
      <c r="K62" s="114">
        <v>140</v>
      </c>
      <c r="L62" s="116">
        <v>2.1561681811181272</v>
      </c>
    </row>
    <row r="63" spans="1:12" s="110" customFormat="1" ht="15" customHeight="1" x14ac:dyDescent="0.2">
      <c r="A63" s="120"/>
      <c r="B63" s="119"/>
      <c r="C63" s="258"/>
      <c r="D63" s="267" t="s">
        <v>198</v>
      </c>
      <c r="E63" s="113">
        <v>75.636966681742805</v>
      </c>
      <c r="F63" s="115">
        <v>5017</v>
      </c>
      <c r="G63" s="114">
        <v>5025</v>
      </c>
      <c r="H63" s="114">
        <v>5057</v>
      </c>
      <c r="I63" s="114">
        <v>4926</v>
      </c>
      <c r="J63" s="140">
        <v>4888</v>
      </c>
      <c r="K63" s="114">
        <v>129</v>
      </c>
      <c r="L63" s="116">
        <v>2.6391162029459903</v>
      </c>
    </row>
    <row r="64" spans="1:12" s="110" customFormat="1" ht="15" customHeight="1" x14ac:dyDescent="0.2">
      <c r="A64" s="120"/>
      <c r="B64" s="119"/>
      <c r="C64" s="258"/>
      <c r="D64" s="267" t="s">
        <v>199</v>
      </c>
      <c r="E64" s="113">
        <v>24.363033318257198</v>
      </c>
      <c r="F64" s="115">
        <v>1616</v>
      </c>
      <c r="G64" s="114">
        <v>1601</v>
      </c>
      <c r="H64" s="114">
        <v>1607</v>
      </c>
      <c r="I64" s="114">
        <v>1600</v>
      </c>
      <c r="J64" s="140">
        <v>1605</v>
      </c>
      <c r="K64" s="114">
        <v>11</v>
      </c>
      <c r="L64" s="116">
        <v>0.68535825545171336</v>
      </c>
    </row>
    <row r="65" spans="1:12" s="110" customFormat="1" ht="15" customHeight="1" x14ac:dyDescent="0.2">
      <c r="A65" s="120"/>
      <c r="B65" s="119" t="s">
        <v>201</v>
      </c>
      <c r="C65" s="258"/>
      <c r="E65" s="113">
        <v>16.696885209448713</v>
      </c>
      <c r="F65" s="115">
        <v>19523</v>
      </c>
      <c r="G65" s="114">
        <v>19429</v>
      </c>
      <c r="H65" s="114">
        <v>19253</v>
      </c>
      <c r="I65" s="114">
        <v>19198</v>
      </c>
      <c r="J65" s="140">
        <v>18868</v>
      </c>
      <c r="K65" s="114">
        <v>655</v>
      </c>
      <c r="L65" s="116">
        <v>3.4714861140555437</v>
      </c>
    </row>
    <row r="66" spans="1:12" s="110" customFormat="1" ht="15" customHeight="1" x14ac:dyDescent="0.2">
      <c r="A66" s="120"/>
      <c r="B66" s="119"/>
      <c r="C66" s="258" t="s">
        <v>106</v>
      </c>
      <c r="E66" s="113">
        <v>56.48209803821134</v>
      </c>
      <c r="F66" s="115">
        <v>11027</v>
      </c>
      <c r="G66" s="114">
        <v>11017</v>
      </c>
      <c r="H66" s="114">
        <v>10935</v>
      </c>
      <c r="I66" s="114">
        <v>10929</v>
      </c>
      <c r="J66" s="140">
        <v>10738</v>
      </c>
      <c r="K66" s="114">
        <v>289</v>
      </c>
      <c r="L66" s="116">
        <v>2.6913764201899797</v>
      </c>
    </row>
    <row r="67" spans="1:12" s="110" customFormat="1" ht="15" customHeight="1" x14ac:dyDescent="0.2">
      <c r="A67" s="120"/>
      <c r="B67" s="119"/>
      <c r="C67" s="258" t="s">
        <v>107</v>
      </c>
      <c r="E67" s="113">
        <v>43.51790196178866</v>
      </c>
      <c r="F67" s="115">
        <v>8496</v>
      </c>
      <c r="G67" s="114">
        <v>8412</v>
      </c>
      <c r="H67" s="114">
        <v>8318</v>
      </c>
      <c r="I67" s="114">
        <v>8269</v>
      </c>
      <c r="J67" s="140">
        <v>8130</v>
      </c>
      <c r="K67" s="114">
        <v>366</v>
      </c>
      <c r="L67" s="116">
        <v>4.5018450184501848</v>
      </c>
    </row>
    <row r="68" spans="1:12" s="110" customFormat="1" ht="15" customHeight="1" x14ac:dyDescent="0.2">
      <c r="A68" s="120"/>
      <c r="B68" s="119"/>
      <c r="C68" s="258" t="s">
        <v>105</v>
      </c>
      <c r="D68" s="110" t="s">
        <v>202</v>
      </c>
      <c r="E68" s="113">
        <v>24.084413256159401</v>
      </c>
      <c r="F68" s="115">
        <v>4702</v>
      </c>
      <c r="G68" s="114">
        <v>4642</v>
      </c>
      <c r="H68" s="114">
        <v>4524</v>
      </c>
      <c r="I68" s="114">
        <v>4494</v>
      </c>
      <c r="J68" s="140">
        <v>4298</v>
      </c>
      <c r="K68" s="114">
        <v>404</v>
      </c>
      <c r="L68" s="116">
        <v>9.3997208003722665</v>
      </c>
    </row>
    <row r="69" spans="1:12" s="110" customFormat="1" ht="15" customHeight="1" x14ac:dyDescent="0.2">
      <c r="A69" s="120"/>
      <c r="B69" s="119"/>
      <c r="C69" s="258"/>
      <c r="D69" s="267" t="s">
        <v>198</v>
      </c>
      <c r="E69" s="113">
        <v>54.125903870693321</v>
      </c>
      <c r="F69" s="115">
        <v>2545</v>
      </c>
      <c r="G69" s="114">
        <v>2523</v>
      </c>
      <c r="H69" s="114">
        <v>2459</v>
      </c>
      <c r="I69" s="114">
        <v>2474</v>
      </c>
      <c r="J69" s="140">
        <v>2365</v>
      </c>
      <c r="K69" s="114">
        <v>180</v>
      </c>
      <c r="L69" s="116">
        <v>7.6109936575052854</v>
      </c>
    </row>
    <row r="70" spans="1:12" s="110" customFormat="1" ht="15" customHeight="1" x14ac:dyDescent="0.2">
      <c r="A70" s="120"/>
      <c r="B70" s="119"/>
      <c r="C70" s="258"/>
      <c r="D70" s="267" t="s">
        <v>199</v>
      </c>
      <c r="E70" s="113">
        <v>45.874096129306679</v>
      </c>
      <c r="F70" s="115">
        <v>2157</v>
      </c>
      <c r="G70" s="114">
        <v>2119</v>
      </c>
      <c r="H70" s="114">
        <v>2065</v>
      </c>
      <c r="I70" s="114">
        <v>2020</v>
      </c>
      <c r="J70" s="140">
        <v>1933</v>
      </c>
      <c r="K70" s="114">
        <v>224</v>
      </c>
      <c r="L70" s="116">
        <v>11.588204862907398</v>
      </c>
    </row>
    <row r="71" spans="1:12" s="110" customFormat="1" ht="15" customHeight="1" x14ac:dyDescent="0.2">
      <c r="A71" s="120"/>
      <c r="B71" s="119"/>
      <c r="C71" s="258"/>
      <c r="D71" s="110" t="s">
        <v>203</v>
      </c>
      <c r="E71" s="113">
        <v>69.502637914254976</v>
      </c>
      <c r="F71" s="115">
        <v>13569</v>
      </c>
      <c r="G71" s="114">
        <v>13536</v>
      </c>
      <c r="H71" s="114">
        <v>13476</v>
      </c>
      <c r="I71" s="114">
        <v>13473</v>
      </c>
      <c r="J71" s="140">
        <v>13360</v>
      </c>
      <c r="K71" s="114">
        <v>209</v>
      </c>
      <c r="L71" s="116">
        <v>1.5643712574850299</v>
      </c>
    </row>
    <row r="72" spans="1:12" s="110" customFormat="1" ht="15" customHeight="1" x14ac:dyDescent="0.2">
      <c r="A72" s="120"/>
      <c r="B72" s="119"/>
      <c r="C72" s="258"/>
      <c r="D72" s="267" t="s">
        <v>198</v>
      </c>
      <c r="E72" s="113">
        <v>56.658559952833663</v>
      </c>
      <c r="F72" s="115">
        <v>7688</v>
      </c>
      <c r="G72" s="114">
        <v>7704</v>
      </c>
      <c r="H72" s="114">
        <v>7678</v>
      </c>
      <c r="I72" s="114">
        <v>7665</v>
      </c>
      <c r="J72" s="140">
        <v>7592</v>
      </c>
      <c r="K72" s="114">
        <v>96</v>
      </c>
      <c r="L72" s="116">
        <v>1.2644889357218125</v>
      </c>
    </row>
    <row r="73" spans="1:12" s="110" customFormat="1" ht="15" customHeight="1" x14ac:dyDescent="0.2">
      <c r="A73" s="120"/>
      <c r="B73" s="119"/>
      <c r="C73" s="258"/>
      <c r="D73" s="267" t="s">
        <v>199</v>
      </c>
      <c r="E73" s="113">
        <v>43.341440047166337</v>
      </c>
      <c r="F73" s="115">
        <v>5881</v>
      </c>
      <c r="G73" s="114">
        <v>5832</v>
      </c>
      <c r="H73" s="114">
        <v>5798</v>
      </c>
      <c r="I73" s="114">
        <v>5808</v>
      </c>
      <c r="J73" s="140">
        <v>5768</v>
      </c>
      <c r="K73" s="114">
        <v>113</v>
      </c>
      <c r="L73" s="116">
        <v>1.9590846047156727</v>
      </c>
    </row>
    <row r="74" spans="1:12" s="110" customFormat="1" ht="15" customHeight="1" x14ac:dyDescent="0.2">
      <c r="A74" s="120"/>
      <c r="B74" s="119"/>
      <c r="C74" s="258"/>
      <c r="D74" s="110" t="s">
        <v>204</v>
      </c>
      <c r="E74" s="113">
        <v>6.4129488295856172</v>
      </c>
      <c r="F74" s="115">
        <v>1252</v>
      </c>
      <c r="G74" s="114">
        <v>1251</v>
      </c>
      <c r="H74" s="114">
        <v>1253</v>
      </c>
      <c r="I74" s="114">
        <v>1231</v>
      </c>
      <c r="J74" s="140">
        <v>1210</v>
      </c>
      <c r="K74" s="114">
        <v>42</v>
      </c>
      <c r="L74" s="116">
        <v>3.4710743801652892</v>
      </c>
    </row>
    <row r="75" spans="1:12" s="110" customFormat="1" ht="15" customHeight="1" x14ac:dyDescent="0.2">
      <c r="A75" s="120"/>
      <c r="B75" s="119"/>
      <c r="C75" s="258"/>
      <c r="D75" s="267" t="s">
        <v>198</v>
      </c>
      <c r="E75" s="113">
        <v>63.418530351437703</v>
      </c>
      <c r="F75" s="115">
        <v>794</v>
      </c>
      <c r="G75" s="114">
        <v>790</v>
      </c>
      <c r="H75" s="114">
        <v>798</v>
      </c>
      <c r="I75" s="114">
        <v>790</v>
      </c>
      <c r="J75" s="140">
        <v>781</v>
      </c>
      <c r="K75" s="114">
        <v>13</v>
      </c>
      <c r="L75" s="116">
        <v>1.6645326504481435</v>
      </c>
    </row>
    <row r="76" spans="1:12" s="110" customFormat="1" ht="15" customHeight="1" x14ac:dyDescent="0.2">
      <c r="A76" s="120"/>
      <c r="B76" s="119"/>
      <c r="C76" s="258"/>
      <c r="D76" s="267" t="s">
        <v>199</v>
      </c>
      <c r="E76" s="113">
        <v>36.581469648562297</v>
      </c>
      <c r="F76" s="115">
        <v>458</v>
      </c>
      <c r="G76" s="114">
        <v>461</v>
      </c>
      <c r="H76" s="114">
        <v>455</v>
      </c>
      <c r="I76" s="114">
        <v>441</v>
      </c>
      <c r="J76" s="140">
        <v>429</v>
      </c>
      <c r="K76" s="114">
        <v>29</v>
      </c>
      <c r="L76" s="116">
        <v>6.7599067599067597</v>
      </c>
    </row>
    <row r="77" spans="1:12" s="110" customFormat="1" ht="15" customHeight="1" x14ac:dyDescent="0.2">
      <c r="A77" s="533"/>
      <c r="B77" s="119" t="s">
        <v>205</v>
      </c>
      <c r="C77" s="268"/>
      <c r="D77" s="182"/>
      <c r="E77" s="113">
        <v>7.4910627234319138</v>
      </c>
      <c r="F77" s="115">
        <v>8759</v>
      </c>
      <c r="G77" s="114">
        <v>8789</v>
      </c>
      <c r="H77" s="114">
        <v>8961</v>
      </c>
      <c r="I77" s="114">
        <v>8808</v>
      </c>
      <c r="J77" s="140">
        <v>8911</v>
      </c>
      <c r="K77" s="114">
        <v>-152</v>
      </c>
      <c r="L77" s="116">
        <v>-1.7057569296375266</v>
      </c>
    </row>
    <row r="78" spans="1:12" s="110" customFormat="1" ht="15" customHeight="1" x14ac:dyDescent="0.2">
      <c r="A78" s="120"/>
      <c r="B78" s="119"/>
      <c r="C78" s="268" t="s">
        <v>106</v>
      </c>
      <c r="D78" s="182"/>
      <c r="E78" s="113">
        <v>57.301061765041673</v>
      </c>
      <c r="F78" s="115">
        <v>5019</v>
      </c>
      <c r="G78" s="114">
        <v>5009</v>
      </c>
      <c r="H78" s="114">
        <v>5122</v>
      </c>
      <c r="I78" s="114">
        <v>5042</v>
      </c>
      <c r="J78" s="140">
        <v>5081</v>
      </c>
      <c r="K78" s="114">
        <v>-62</v>
      </c>
      <c r="L78" s="116">
        <v>-1.2202322377484747</v>
      </c>
    </row>
    <row r="79" spans="1:12" s="110" customFormat="1" ht="15" customHeight="1" x14ac:dyDescent="0.2">
      <c r="A79" s="123"/>
      <c r="B79" s="124"/>
      <c r="C79" s="260" t="s">
        <v>107</v>
      </c>
      <c r="D79" s="261"/>
      <c r="E79" s="125">
        <v>42.698938234958327</v>
      </c>
      <c r="F79" s="143">
        <v>3740</v>
      </c>
      <c r="G79" s="144">
        <v>3780</v>
      </c>
      <c r="H79" s="144">
        <v>3839</v>
      </c>
      <c r="I79" s="144">
        <v>3766</v>
      </c>
      <c r="J79" s="145">
        <v>3830</v>
      </c>
      <c r="K79" s="144">
        <v>-90</v>
      </c>
      <c r="L79" s="146">
        <v>-2.3498694516971281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116926</v>
      </c>
      <c r="E11" s="114">
        <v>117238</v>
      </c>
      <c r="F11" s="114">
        <v>117860</v>
      </c>
      <c r="G11" s="114">
        <v>115970</v>
      </c>
      <c r="H11" s="140">
        <v>115867</v>
      </c>
      <c r="I11" s="115">
        <v>1059</v>
      </c>
      <c r="J11" s="116">
        <v>0.91397895863360579</v>
      </c>
    </row>
    <row r="12" spans="1:15" s="110" customFormat="1" ht="24.95" customHeight="1" x14ac:dyDescent="0.2">
      <c r="A12" s="193" t="s">
        <v>132</v>
      </c>
      <c r="B12" s="194" t="s">
        <v>133</v>
      </c>
      <c r="C12" s="113">
        <v>0.44215999863161315</v>
      </c>
      <c r="D12" s="115">
        <v>517</v>
      </c>
      <c r="E12" s="114">
        <v>491</v>
      </c>
      <c r="F12" s="114">
        <v>531</v>
      </c>
      <c r="G12" s="114">
        <v>502</v>
      </c>
      <c r="H12" s="140">
        <v>492</v>
      </c>
      <c r="I12" s="115">
        <v>25</v>
      </c>
      <c r="J12" s="116">
        <v>5.0813008130081299</v>
      </c>
    </row>
    <row r="13" spans="1:15" s="110" customFormat="1" ht="24.95" customHeight="1" x14ac:dyDescent="0.2">
      <c r="A13" s="193" t="s">
        <v>134</v>
      </c>
      <c r="B13" s="199" t="s">
        <v>214</v>
      </c>
      <c r="C13" s="113">
        <v>1.0801703641619487</v>
      </c>
      <c r="D13" s="115">
        <v>1263</v>
      </c>
      <c r="E13" s="114">
        <v>1234</v>
      </c>
      <c r="F13" s="114">
        <v>1225</v>
      </c>
      <c r="G13" s="114">
        <v>1195</v>
      </c>
      <c r="H13" s="140">
        <v>1189</v>
      </c>
      <c r="I13" s="115">
        <v>74</v>
      </c>
      <c r="J13" s="116">
        <v>6.2237174095878887</v>
      </c>
    </row>
    <row r="14" spans="1:15" s="287" customFormat="1" ht="24" customHeight="1" x14ac:dyDescent="0.2">
      <c r="A14" s="193" t="s">
        <v>215</v>
      </c>
      <c r="B14" s="199" t="s">
        <v>137</v>
      </c>
      <c r="C14" s="113">
        <v>32.399979474197359</v>
      </c>
      <c r="D14" s="115">
        <v>37884</v>
      </c>
      <c r="E14" s="114">
        <v>38302</v>
      </c>
      <c r="F14" s="114">
        <v>38605</v>
      </c>
      <c r="G14" s="114">
        <v>38184</v>
      </c>
      <c r="H14" s="140">
        <v>38225</v>
      </c>
      <c r="I14" s="115">
        <v>-341</v>
      </c>
      <c r="J14" s="116">
        <v>-0.8920863309352518</v>
      </c>
      <c r="K14" s="110"/>
      <c r="L14" s="110"/>
      <c r="M14" s="110"/>
      <c r="N14" s="110"/>
      <c r="O14" s="110"/>
    </row>
    <row r="15" spans="1:15" s="110" customFormat="1" ht="24.75" customHeight="1" x14ac:dyDescent="0.2">
      <c r="A15" s="193" t="s">
        <v>216</v>
      </c>
      <c r="B15" s="199" t="s">
        <v>217</v>
      </c>
      <c r="C15" s="113">
        <v>4.0547012640473463</v>
      </c>
      <c r="D15" s="115">
        <v>4741</v>
      </c>
      <c r="E15" s="114">
        <v>4856</v>
      </c>
      <c r="F15" s="114">
        <v>4875</v>
      </c>
      <c r="G15" s="114">
        <v>4831</v>
      </c>
      <c r="H15" s="140">
        <v>4864</v>
      </c>
      <c r="I15" s="115">
        <v>-123</v>
      </c>
      <c r="J15" s="116">
        <v>-2.528782894736842</v>
      </c>
    </row>
    <row r="16" spans="1:15" s="287" customFormat="1" ht="24.95" customHeight="1" x14ac:dyDescent="0.2">
      <c r="A16" s="193" t="s">
        <v>218</v>
      </c>
      <c r="B16" s="199" t="s">
        <v>141</v>
      </c>
      <c r="C16" s="113">
        <v>23.600396832184458</v>
      </c>
      <c r="D16" s="115">
        <v>27595</v>
      </c>
      <c r="E16" s="114">
        <v>27922</v>
      </c>
      <c r="F16" s="114">
        <v>28152</v>
      </c>
      <c r="G16" s="114">
        <v>27764</v>
      </c>
      <c r="H16" s="140">
        <v>27757</v>
      </c>
      <c r="I16" s="115">
        <v>-162</v>
      </c>
      <c r="J16" s="116">
        <v>-0.58363656014698995</v>
      </c>
      <c r="K16" s="110"/>
      <c r="L16" s="110"/>
      <c r="M16" s="110"/>
      <c r="N16" s="110"/>
      <c r="O16" s="110"/>
    </row>
    <row r="17" spans="1:15" s="110" customFormat="1" ht="24.95" customHeight="1" x14ac:dyDescent="0.2">
      <c r="A17" s="193" t="s">
        <v>219</v>
      </c>
      <c r="B17" s="199" t="s">
        <v>220</v>
      </c>
      <c r="C17" s="113">
        <v>4.7448813779655508</v>
      </c>
      <c r="D17" s="115">
        <v>5548</v>
      </c>
      <c r="E17" s="114">
        <v>5524</v>
      </c>
      <c r="F17" s="114">
        <v>5578</v>
      </c>
      <c r="G17" s="114">
        <v>5589</v>
      </c>
      <c r="H17" s="140">
        <v>5604</v>
      </c>
      <c r="I17" s="115">
        <v>-56</v>
      </c>
      <c r="J17" s="116">
        <v>-0.99928622412562451</v>
      </c>
    </row>
    <row r="18" spans="1:15" s="287" customFormat="1" ht="24.95" customHeight="1" x14ac:dyDescent="0.2">
      <c r="A18" s="201" t="s">
        <v>144</v>
      </c>
      <c r="B18" s="202" t="s">
        <v>145</v>
      </c>
      <c r="C18" s="113">
        <v>6.165437969313925</v>
      </c>
      <c r="D18" s="115">
        <v>7209</v>
      </c>
      <c r="E18" s="114">
        <v>7183</v>
      </c>
      <c r="F18" s="114">
        <v>7249</v>
      </c>
      <c r="G18" s="114">
        <v>6942</v>
      </c>
      <c r="H18" s="140">
        <v>6914</v>
      </c>
      <c r="I18" s="115">
        <v>295</v>
      </c>
      <c r="J18" s="116">
        <v>4.2667052357535438</v>
      </c>
      <c r="K18" s="110"/>
      <c r="L18" s="110"/>
      <c r="M18" s="110"/>
      <c r="N18" s="110"/>
      <c r="O18" s="110"/>
    </row>
    <row r="19" spans="1:15" s="110" customFormat="1" ht="24.95" customHeight="1" x14ac:dyDescent="0.2">
      <c r="A19" s="193" t="s">
        <v>146</v>
      </c>
      <c r="B19" s="199" t="s">
        <v>147</v>
      </c>
      <c r="C19" s="113">
        <v>13.426440654773105</v>
      </c>
      <c r="D19" s="115">
        <v>15699</v>
      </c>
      <c r="E19" s="114">
        <v>15292</v>
      </c>
      <c r="F19" s="114">
        <v>15054</v>
      </c>
      <c r="G19" s="114">
        <v>14804</v>
      </c>
      <c r="H19" s="140">
        <v>14837</v>
      </c>
      <c r="I19" s="115">
        <v>862</v>
      </c>
      <c r="J19" s="116">
        <v>5.8097998247624183</v>
      </c>
    </row>
    <row r="20" spans="1:15" s="287" customFormat="1" ht="24.95" customHeight="1" x14ac:dyDescent="0.2">
      <c r="A20" s="193" t="s">
        <v>148</v>
      </c>
      <c r="B20" s="199" t="s">
        <v>149</v>
      </c>
      <c r="C20" s="113">
        <v>3.043805483810273</v>
      </c>
      <c r="D20" s="115">
        <v>3559</v>
      </c>
      <c r="E20" s="114">
        <v>3621</v>
      </c>
      <c r="F20" s="114">
        <v>3823</v>
      </c>
      <c r="G20" s="114">
        <v>3665</v>
      </c>
      <c r="H20" s="140">
        <v>3669</v>
      </c>
      <c r="I20" s="115">
        <v>-110</v>
      </c>
      <c r="J20" s="116">
        <v>-2.9980921231943309</v>
      </c>
      <c r="K20" s="110"/>
      <c r="L20" s="110"/>
      <c r="M20" s="110"/>
      <c r="N20" s="110"/>
      <c r="O20" s="110"/>
    </row>
    <row r="21" spans="1:15" s="110" customFormat="1" ht="24.95" customHeight="1" x14ac:dyDescent="0.2">
      <c r="A21" s="201" t="s">
        <v>150</v>
      </c>
      <c r="B21" s="202" t="s">
        <v>151</v>
      </c>
      <c r="C21" s="113">
        <v>2.3673092383216736</v>
      </c>
      <c r="D21" s="115">
        <v>2768</v>
      </c>
      <c r="E21" s="114">
        <v>2820</v>
      </c>
      <c r="F21" s="114">
        <v>2832</v>
      </c>
      <c r="G21" s="114">
        <v>2786</v>
      </c>
      <c r="H21" s="140">
        <v>2738</v>
      </c>
      <c r="I21" s="115">
        <v>30</v>
      </c>
      <c r="J21" s="116">
        <v>1.0956902848794741</v>
      </c>
    </row>
    <row r="22" spans="1:15" s="110" customFormat="1" ht="24.95" customHeight="1" x14ac:dyDescent="0.2">
      <c r="A22" s="201" t="s">
        <v>152</v>
      </c>
      <c r="B22" s="199" t="s">
        <v>153</v>
      </c>
      <c r="C22" s="113">
        <v>2.3151394899338045</v>
      </c>
      <c r="D22" s="115">
        <v>2707</v>
      </c>
      <c r="E22" s="114">
        <v>2943</v>
      </c>
      <c r="F22" s="114">
        <v>2892</v>
      </c>
      <c r="G22" s="114">
        <v>2767</v>
      </c>
      <c r="H22" s="140">
        <v>2737</v>
      </c>
      <c r="I22" s="115">
        <v>-30</v>
      </c>
      <c r="J22" s="116">
        <v>-1.0960906101571064</v>
      </c>
    </row>
    <row r="23" spans="1:15" s="110" customFormat="1" ht="24.95" customHeight="1" x14ac:dyDescent="0.2">
      <c r="A23" s="193" t="s">
        <v>154</v>
      </c>
      <c r="B23" s="199" t="s">
        <v>155</v>
      </c>
      <c r="C23" s="113">
        <v>2.2176419273728682</v>
      </c>
      <c r="D23" s="115">
        <v>2593</v>
      </c>
      <c r="E23" s="114">
        <v>2625</v>
      </c>
      <c r="F23" s="114">
        <v>2663</v>
      </c>
      <c r="G23" s="114">
        <v>2619</v>
      </c>
      <c r="H23" s="140">
        <v>2646</v>
      </c>
      <c r="I23" s="115">
        <v>-53</v>
      </c>
      <c r="J23" s="116">
        <v>-2.0030234315948601</v>
      </c>
    </row>
    <row r="24" spans="1:15" s="110" customFormat="1" ht="24.95" customHeight="1" x14ac:dyDescent="0.2">
      <c r="A24" s="193" t="s">
        <v>156</v>
      </c>
      <c r="B24" s="199" t="s">
        <v>221</v>
      </c>
      <c r="C24" s="113">
        <v>7.7014522005370916</v>
      </c>
      <c r="D24" s="115">
        <v>9005</v>
      </c>
      <c r="E24" s="114">
        <v>9007</v>
      </c>
      <c r="F24" s="114">
        <v>8997</v>
      </c>
      <c r="G24" s="114">
        <v>8976</v>
      </c>
      <c r="H24" s="140">
        <v>8923</v>
      </c>
      <c r="I24" s="115">
        <v>82</v>
      </c>
      <c r="J24" s="116">
        <v>0.91897343942620191</v>
      </c>
    </row>
    <row r="25" spans="1:15" s="110" customFormat="1" ht="24.95" customHeight="1" x14ac:dyDescent="0.2">
      <c r="A25" s="193" t="s">
        <v>222</v>
      </c>
      <c r="B25" s="204" t="s">
        <v>159</v>
      </c>
      <c r="C25" s="113">
        <v>2.948018404803038</v>
      </c>
      <c r="D25" s="115">
        <v>3447</v>
      </c>
      <c r="E25" s="114">
        <v>3443</v>
      </c>
      <c r="F25" s="114">
        <v>3498</v>
      </c>
      <c r="G25" s="114">
        <v>3439</v>
      </c>
      <c r="H25" s="140">
        <v>3328</v>
      </c>
      <c r="I25" s="115">
        <v>119</v>
      </c>
      <c r="J25" s="116">
        <v>3.5757211538461537</v>
      </c>
    </row>
    <row r="26" spans="1:15" s="110" customFormat="1" ht="24.95" customHeight="1" x14ac:dyDescent="0.2">
      <c r="A26" s="201">
        <v>782.78300000000002</v>
      </c>
      <c r="B26" s="203" t="s">
        <v>160</v>
      </c>
      <c r="C26" s="113">
        <v>1.1836546191608368</v>
      </c>
      <c r="D26" s="115">
        <v>1384</v>
      </c>
      <c r="E26" s="114">
        <v>1373</v>
      </c>
      <c r="F26" s="114">
        <v>1730</v>
      </c>
      <c r="G26" s="114">
        <v>1771</v>
      </c>
      <c r="H26" s="140">
        <v>1875</v>
      </c>
      <c r="I26" s="115">
        <v>-491</v>
      </c>
      <c r="J26" s="116">
        <v>-26.186666666666667</v>
      </c>
    </row>
    <row r="27" spans="1:15" s="110" customFormat="1" ht="24.95" customHeight="1" x14ac:dyDescent="0.2">
      <c r="A27" s="193" t="s">
        <v>161</v>
      </c>
      <c r="B27" s="199" t="s">
        <v>223</v>
      </c>
      <c r="C27" s="113">
        <v>4.2402887296238649</v>
      </c>
      <c r="D27" s="115">
        <v>4958</v>
      </c>
      <c r="E27" s="114">
        <v>5001</v>
      </c>
      <c r="F27" s="114">
        <v>4961</v>
      </c>
      <c r="G27" s="114">
        <v>4883</v>
      </c>
      <c r="H27" s="140">
        <v>4881</v>
      </c>
      <c r="I27" s="115">
        <v>77</v>
      </c>
      <c r="J27" s="116">
        <v>1.5775455849211226</v>
      </c>
    </row>
    <row r="28" spans="1:15" s="110" customFormat="1" ht="24.95" customHeight="1" x14ac:dyDescent="0.2">
      <c r="A28" s="193" t="s">
        <v>163</v>
      </c>
      <c r="B28" s="199" t="s">
        <v>164</v>
      </c>
      <c r="C28" s="113">
        <v>3.6561585960350991</v>
      </c>
      <c r="D28" s="115">
        <v>4275</v>
      </c>
      <c r="E28" s="114">
        <v>4252</v>
      </c>
      <c r="F28" s="114">
        <v>4229</v>
      </c>
      <c r="G28" s="114">
        <v>4140</v>
      </c>
      <c r="H28" s="140">
        <v>4147</v>
      </c>
      <c r="I28" s="115">
        <v>128</v>
      </c>
      <c r="J28" s="116">
        <v>3.0865686038099831</v>
      </c>
    </row>
    <row r="29" spans="1:15" s="110" customFormat="1" ht="24.95" customHeight="1" x14ac:dyDescent="0.2">
      <c r="A29" s="193">
        <v>86</v>
      </c>
      <c r="B29" s="199" t="s">
        <v>165</v>
      </c>
      <c r="C29" s="113">
        <v>6.4014846997246124</v>
      </c>
      <c r="D29" s="115">
        <v>7485</v>
      </c>
      <c r="E29" s="114">
        <v>7480</v>
      </c>
      <c r="F29" s="114">
        <v>7397</v>
      </c>
      <c r="G29" s="114">
        <v>7265</v>
      </c>
      <c r="H29" s="140">
        <v>7278</v>
      </c>
      <c r="I29" s="115">
        <v>207</v>
      </c>
      <c r="J29" s="116">
        <v>2.8441879637262986</v>
      </c>
    </row>
    <row r="30" spans="1:15" s="110" customFormat="1" ht="24.95" customHeight="1" x14ac:dyDescent="0.2">
      <c r="A30" s="193">
        <v>87.88</v>
      </c>
      <c r="B30" s="204" t="s">
        <v>166</v>
      </c>
      <c r="C30" s="113">
        <v>7.0326531310401448</v>
      </c>
      <c r="D30" s="115">
        <v>8223</v>
      </c>
      <c r="E30" s="114">
        <v>8233</v>
      </c>
      <c r="F30" s="114">
        <v>8177</v>
      </c>
      <c r="G30" s="114">
        <v>8047</v>
      </c>
      <c r="H30" s="140">
        <v>8042</v>
      </c>
      <c r="I30" s="115">
        <v>181</v>
      </c>
      <c r="J30" s="116">
        <v>2.2506839094752551</v>
      </c>
    </row>
    <row r="31" spans="1:15" s="110" customFormat="1" ht="24.95" customHeight="1" x14ac:dyDescent="0.2">
      <c r="A31" s="193" t="s">
        <v>167</v>
      </c>
      <c r="B31" s="199" t="s">
        <v>168</v>
      </c>
      <c r="C31" s="113">
        <v>3.3773497767818963</v>
      </c>
      <c r="D31" s="115">
        <v>3949</v>
      </c>
      <c r="E31" s="114">
        <v>3937</v>
      </c>
      <c r="F31" s="114">
        <v>3996</v>
      </c>
      <c r="G31" s="114">
        <v>3984</v>
      </c>
      <c r="H31" s="140">
        <v>3945</v>
      </c>
      <c r="I31" s="115">
        <v>4</v>
      </c>
      <c r="J31" s="116">
        <v>0.10139416983523447</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0.44215999863161315</v>
      </c>
      <c r="D34" s="115">
        <v>517</v>
      </c>
      <c r="E34" s="114">
        <v>491</v>
      </c>
      <c r="F34" s="114">
        <v>531</v>
      </c>
      <c r="G34" s="114">
        <v>502</v>
      </c>
      <c r="H34" s="140">
        <v>492</v>
      </c>
      <c r="I34" s="115">
        <v>25</v>
      </c>
      <c r="J34" s="116">
        <v>5.0813008130081299</v>
      </c>
    </row>
    <row r="35" spans="1:10" s="110" customFormat="1" ht="24.95" customHeight="1" x14ac:dyDescent="0.2">
      <c r="A35" s="292" t="s">
        <v>171</v>
      </c>
      <c r="B35" s="293" t="s">
        <v>172</v>
      </c>
      <c r="C35" s="113">
        <v>39.64558780767323</v>
      </c>
      <c r="D35" s="115">
        <v>46356</v>
      </c>
      <c r="E35" s="114">
        <v>46719</v>
      </c>
      <c r="F35" s="114">
        <v>47079</v>
      </c>
      <c r="G35" s="114">
        <v>46321</v>
      </c>
      <c r="H35" s="140">
        <v>46328</v>
      </c>
      <c r="I35" s="115">
        <v>28</v>
      </c>
      <c r="J35" s="116">
        <v>6.0438611638749785E-2</v>
      </c>
    </row>
    <row r="36" spans="1:10" s="110" customFormat="1" ht="24.95" customHeight="1" x14ac:dyDescent="0.2">
      <c r="A36" s="294" t="s">
        <v>173</v>
      </c>
      <c r="B36" s="295" t="s">
        <v>174</v>
      </c>
      <c r="C36" s="125">
        <v>59.911396951918306</v>
      </c>
      <c r="D36" s="143">
        <v>70052</v>
      </c>
      <c r="E36" s="144">
        <v>70027</v>
      </c>
      <c r="F36" s="144">
        <v>70249</v>
      </c>
      <c r="G36" s="144">
        <v>69146</v>
      </c>
      <c r="H36" s="145">
        <v>69046</v>
      </c>
      <c r="I36" s="143">
        <v>1006</v>
      </c>
      <c r="J36" s="146">
        <v>1.4569996813718391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2020-09-25T10:23:19Z</dcterms:created>
  <dcterms:modified xsi:type="dcterms:W3CDTF">2020-09-28T08:10:16Z</dcterms:modified>
</cp:coreProperties>
</file>