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C21" i="24"/>
  <c r="K57" i="15"/>
  <c r="L57" i="15" s="1"/>
  <c r="C38" i="24"/>
  <c r="C37" i="24"/>
  <c r="E37" i="24" s="1"/>
  <c r="C35" i="24"/>
  <c r="C34" i="24"/>
  <c r="C33" i="24"/>
  <c r="C32" i="24"/>
  <c r="M32" i="24" s="1"/>
  <c r="C31" i="24"/>
  <c r="C30" i="24"/>
  <c r="C29" i="24"/>
  <c r="C28" i="24"/>
  <c r="C27" i="24"/>
  <c r="C26" i="24"/>
  <c r="C25" i="24"/>
  <c r="C24" i="24"/>
  <c r="M24" i="24" s="1"/>
  <c r="C23" i="24"/>
  <c r="C22" i="24"/>
  <c r="C20" i="24"/>
  <c r="C19" i="24"/>
  <c r="C18" i="24"/>
  <c r="G18" i="24" s="1"/>
  <c r="C17" i="24"/>
  <c r="C16" i="24"/>
  <c r="M16" i="24" s="1"/>
  <c r="C15" i="24"/>
  <c r="C9" i="24"/>
  <c r="C8" i="24"/>
  <c r="C7" i="24"/>
  <c r="B38" i="24"/>
  <c r="B37" i="24"/>
  <c r="K37" i="24" s="1"/>
  <c r="B35" i="24"/>
  <c r="B34" i="24"/>
  <c r="B33" i="24"/>
  <c r="B32" i="24"/>
  <c r="B31" i="24"/>
  <c r="K31" i="24" s="1"/>
  <c r="B30" i="24"/>
  <c r="B29" i="24"/>
  <c r="B28" i="24"/>
  <c r="B27" i="24"/>
  <c r="B26" i="24"/>
  <c r="B25" i="24"/>
  <c r="B24" i="24"/>
  <c r="B23" i="24"/>
  <c r="K23" i="24" s="1"/>
  <c r="B22" i="24"/>
  <c r="B21" i="24"/>
  <c r="B20" i="24"/>
  <c r="B19" i="24"/>
  <c r="B18" i="24"/>
  <c r="B17" i="24"/>
  <c r="B16" i="24"/>
  <c r="B15" i="24"/>
  <c r="B9" i="24"/>
  <c r="B8" i="24"/>
  <c r="B7" i="24"/>
  <c r="F7" i="24" l="1"/>
  <c r="D7" i="24"/>
  <c r="J7" i="24"/>
  <c r="H7" i="24"/>
  <c r="K7" i="24"/>
  <c r="F15" i="24"/>
  <c r="D15" i="24"/>
  <c r="J15" i="24"/>
  <c r="H15" i="24"/>
  <c r="K15" i="24"/>
  <c r="G29" i="24"/>
  <c r="M29" i="24"/>
  <c r="E29" i="24"/>
  <c r="L29" i="24"/>
  <c r="I29" i="24"/>
  <c r="G9" i="24"/>
  <c r="M9" i="24"/>
  <c r="E9" i="24"/>
  <c r="L9" i="24"/>
  <c r="I9" i="24"/>
  <c r="K8" i="24"/>
  <c r="J8" i="24"/>
  <c r="H8" i="24"/>
  <c r="F8" i="24"/>
  <c r="D8" i="24"/>
  <c r="F19" i="24"/>
  <c r="D19" i="24"/>
  <c r="J19" i="24"/>
  <c r="H19" i="24"/>
  <c r="K19" i="24"/>
  <c r="K22" i="24"/>
  <c r="J22" i="24"/>
  <c r="H22" i="24"/>
  <c r="F22" i="24"/>
  <c r="D22" i="24"/>
  <c r="F25" i="24"/>
  <c r="D25" i="24"/>
  <c r="J25" i="24"/>
  <c r="H25" i="24"/>
  <c r="K25" i="24"/>
  <c r="F35" i="24"/>
  <c r="D35" i="24"/>
  <c r="J35" i="24"/>
  <c r="H35" i="24"/>
  <c r="K35" i="24"/>
  <c r="B45" i="24"/>
  <c r="B39" i="24"/>
  <c r="I22" i="24"/>
  <c r="L22" i="24"/>
  <c r="M22" i="24"/>
  <c r="G22" i="24"/>
  <c r="E22" i="24"/>
  <c r="I28" i="24"/>
  <c r="L28" i="24"/>
  <c r="G28" i="24"/>
  <c r="E28" i="24"/>
  <c r="M28" i="24"/>
  <c r="C45" i="24"/>
  <c r="C39" i="24"/>
  <c r="G21" i="24"/>
  <c r="M21" i="24"/>
  <c r="E21" i="24"/>
  <c r="L21" i="24"/>
  <c r="I21" i="24"/>
  <c r="K16" i="24"/>
  <c r="J16" i="24"/>
  <c r="H16" i="24"/>
  <c r="F16" i="24"/>
  <c r="D16" i="24"/>
  <c r="K26" i="24"/>
  <c r="J26" i="24"/>
  <c r="H26" i="24"/>
  <c r="F26" i="24"/>
  <c r="D26" i="24"/>
  <c r="K32" i="24"/>
  <c r="J32" i="24"/>
  <c r="H32" i="24"/>
  <c r="F32" i="24"/>
  <c r="D32" i="24"/>
  <c r="G23" i="24"/>
  <c r="M23" i="24"/>
  <c r="E23" i="24"/>
  <c r="L23" i="24"/>
  <c r="I23" i="24"/>
  <c r="I26" i="24"/>
  <c r="L26" i="24"/>
  <c r="M26" i="24"/>
  <c r="E26" i="24"/>
  <c r="K20" i="24"/>
  <c r="J20" i="24"/>
  <c r="H20" i="24"/>
  <c r="F20" i="24"/>
  <c r="D20" i="24"/>
  <c r="F23" i="24"/>
  <c r="D23" i="24"/>
  <c r="J23" i="24"/>
  <c r="H23" i="24"/>
  <c r="G7" i="24"/>
  <c r="M7" i="24"/>
  <c r="E7" i="24"/>
  <c r="L7" i="24"/>
  <c r="I7" i="24"/>
  <c r="G17" i="24"/>
  <c r="M17" i="24"/>
  <c r="E17" i="24"/>
  <c r="L17" i="24"/>
  <c r="I17" i="24"/>
  <c r="G33" i="24"/>
  <c r="M33" i="24"/>
  <c r="E33" i="24"/>
  <c r="L33" i="24"/>
  <c r="I33" i="24"/>
  <c r="G26" i="24"/>
  <c r="K58" i="24"/>
  <c r="I58" i="24"/>
  <c r="J58" i="24"/>
  <c r="K74" i="24"/>
  <c r="I74" i="24"/>
  <c r="J74" i="24"/>
  <c r="J77" i="24" s="1"/>
  <c r="F29" i="24"/>
  <c r="D29" i="24"/>
  <c r="J29" i="24"/>
  <c r="H29" i="24"/>
  <c r="K29" i="24"/>
  <c r="F17" i="24"/>
  <c r="D17" i="24"/>
  <c r="J17" i="24"/>
  <c r="H17" i="24"/>
  <c r="K17" i="24"/>
  <c r="F33" i="24"/>
  <c r="D33" i="24"/>
  <c r="J33" i="24"/>
  <c r="H33" i="24"/>
  <c r="K33" i="24"/>
  <c r="I8" i="24"/>
  <c r="L8" i="24"/>
  <c r="G8" i="24"/>
  <c r="E8" i="24"/>
  <c r="M8" i="24"/>
  <c r="C14" i="24"/>
  <c r="C6" i="24"/>
  <c r="I20" i="24"/>
  <c r="L20" i="24"/>
  <c r="G20" i="24"/>
  <c r="E20" i="24"/>
  <c r="M20" i="24"/>
  <c r="I30" i="24"/>
  <c r="L30" i="24"/>
  <c r="M30" i="24"/>
  <c r="G30" i="24"/>
  <c r="E30" i="24"/>
  <c r="I37" i="24"/>
  <c r="G37" i="24"/>
  <c r="L37" i="24"/>
  <c r="M37" i="24"/>
  <c r="B14" i="24"/>
  <c r="B6" i="24"/>
  <c r="F27" i="24"/>
  <c r="D27" i="24"/>
  <c r="J27" i="24"/>
  <c r="H27" i="24"/>
  <c r="K27" i="24"/>
  <c r="K30" i="24"/>
  <c r="J30" i="24"/>
  <c r="H30" i="24"/>
  <c r="F30" i="24"/>
  <c r="D30" i="24"/>
  <c r="F21" i="24"/>
  <c r="D21" i="24"/>
  <c r="J21" i="24"/>
  <c r="H21" i="24"/>
  <c r="K21" i="24"/>
  <c r="D38" i="24"/>
  <c r="K38" i="24"/>
  <c r="J38" i="24"/>
  <c r="H38" i="24"/>
  <c r="F38" i="24"/>
  <c r="G27" i="24"/>
  <c r="M27" i="24"/>
  <c r="E27" i="24"/>
  <c r="L27" i="24"/>
  <c r="I27" i="24"/>
  <c r="K18" i="24"/>
  <c r="J18" i="24"/>
  <c r="H18" i="24"/>
  <c r="F18" i="24"/>
  <c r="D18" i="24"/>
  <c r="K24" i="24"/>
  <c r="J24" i="24"/>
  <c r="H24" i="24"/>
  <c r="F24" i="24"/>
  <c r="D24" i="24"/>
  <c r="K34" i="24"/>
  <c r="J34" i="24"/>
  <c r="H34" i="24"/>
  <c r="F34" i="24"/>
  <c r="D34" i="24"/>
  <c r="G15" i="24"/>
  <c r="M15" i="24"/>
  <c r="E15" i="24"/>
  <c r="L15" i="24"/>
  <c r="I15" i="24"/>
  <c r="I18" i="24"/>
  <c r="L18" i="24"/>
  <c r="M18" i="24"/>
  <c r="E18" i="24"/>
  <c r="G31" i="24"/>
  <c r="M31" i="24"/>
  <c r="E31" i="24"/>
  <c r="L31" i="24"/>
  <c r="I31" i="24"/>
  <c r="I34" i="24"/>
  <c r="L34" i="24"/>
  <c r="M34" i="24"/>
  <c r="E34" i="24"/>
  <c r="M38" i="24"/>
  <c r="E38" i="24"/>
  <c r="L38" i="24"/>
  <c r="I38" i="24"/>
  <c r="G38" i="24"/>
  <c r="G34" i="24"/>
  <c r="G19" i="24"/>
  <c r="M19" i="24"/>
  <c r="E19" i="24"/>
  <c r="L19" i="24"/>
  <c r="I19" i="24"/>
  <c r="G35" i="24"/>
  <c r="M35" i="24"/>
  <c r="E35" i="24"/>
  <c r="L35" i="24"/>
  <c r="I35" i="24"/>
  <c r="F9" i="24"/>
  <c r="D9" i="24"/>
  <c r="J9" i="24"/>
  <c r="H9" i="24"/>
  <c r="K9" i="24"/>
  <c r="K28" i="24"/>
  <c r="J28" i="24"/>
  <c r="H28" i="24"/>
  <c r="F28" i="24"/>
  <c r="D28" i="24"/>
  <c r="F31" i="24"/>
  <c r="D31" i="24"/>
  <c r="J31" i="24"/>
  <c r="H31" i="24"/>
  <c r="G25" i="24"/>
  <c r="M25" i="24"/>
  <c r="E25" i="24"/>
  <c r="L25" i="24"/>
  <c r="I25" i="24"/>
  <c r="K66" i="24"/>
  <c r="I66" i="24"/>
  <c r="J66" i="24"/>
  <c r="I41" i="24"/>
  <c r="G41" i="24"/>
  <c r="L41" i="24"/>
  <c r="K53" i="24"/>
  <c r="I53" i="24"/>
  <c r="K61" i="24"/>
  <c r="I61" i="24"/>
  <c r="K69" i="24"/>
  <c r="I69" i="24"/>
  <c r="E16" i="24"/>
  <c r="E24" i="24"/>
  <c r="E32" i="24"/>
  <c r="K55" i="24"/>
  <c r="I55" i="24"/>
  <c r="K63" i="24"/>
  <c r="I63" i="24"/>
  <c r="K71" i="24"/>
  <c r="I71" i="24"/>
  <c r="G16" i="24"/>
  <c r="G24" i="24"/>
  <c r="G32" i="24"/>
  <c r="K52" i="24"/>
  <c r="I52" i="24"/>
  <c r="K60" i="24"/>
  <c r="I60" i="24"/>
  <c r="K68" i="24"/>
  <c r="I68" i="24"/>
  <c r="I43" i="24"/>
  <c r="G43" i="24"/>
  <c r="L43" i="24"/>
  <c r="K57" i="24"/>
  <c r="I57" i="24"/>
  <c r="K65" i="24"/>
  <c r="I65" i="24"/>
  <c r="K73" i="24"/>
  <c r="I73" i="24"/>
  <c r="H37" i="24"/>
  <c r="F37" i="24"/>
  <c r="D37" i="24"/>
  <c r="J37" i="24"/>
  <c r="I16" i="24"/>
  <c r="L16" i="24"/>
  <c r="I24" i="24"/>
  <c r="L24" i="24"/>
  <c r="I32" i="24"/>
  <c r="L32" i="24"/>
  <c r="K54" i="24"/>
  <c r="I54" i="24"/>
  <c r="K62" i="24"/>
  <c r="I62" i="24"/>
  <c r="K70" i="24"/>
  <c r="I70" i="24"/>
  <c r="K51" i="24"/>
  <c r="I51" i="24"/>
  <c r="K59" i="24"/>
  <c r="I59" i="24"/>
  <c r="K67" i="24"/>
  <c r="I67" i="24"/>
  <c r="K75" i="24"/>
  <c r="K77" i="24" s="1"/>
  <c r="I75" i="24"/>
  <c r="I77" i="24" s="1"/>
  <c r="K56" i="24"/>
  <c r="I56" i="24"/>
  <c r="K64" i="24"/>
  <c r="I64" i="24"/>
  <c r="K72" i="24"/>
  <c r="I72" i="24"/>
  <c r="F40" i="24"/>
  <c r="J41" i="24"/>
  <c r="F42" i="24"/>
  <c r="J43" i="24"/>
  <c r="F44" i="24"/>
  <c r="H40" i="24"/>
  <c r="H42" i="24"/>
  <c r="H44" i="24"/>
  <c r="J40" i="24"/>
  <c r="J42" i="24"/>
  <c r="J44" i="24"/>
  <c r="K40" i="24"/>
  <c r="K42" i="24"/>
  <c r="K44" i="24"/>
  <c r="L44" i="24"/>
  <c r="E40" i="24"/>
  <c r="E42" i="24"/>
  <c r="E44" i="24"/>
  <c r="J79" i="24" l="1"/>
  <c r="J78" i="24"/>
  <c r="H39" i="24"/>
  <c r="F39" i="24"/>
  <c r="D39" i="24"/>
  <c r="J39" i="24"/>
  <c r="K39" i="24"/>
  <c r="H45" i="24"/>
  <c r="F45" i="24"/>
  <c r="D45" i="24"/>
  <c r="J45" i="24"/>
  <c r="K45" i="24"/>
  <c r="K6" i="24"/>
  <c r="J6" i="24"/>
  <c r="H6" i="24"/>
  <c r="F6" i="24"/>
  <c r="D6" i="24"/>
  <c r="I6" i="24"/>
  <c r="L6" i="24"/>
  <c r="M6" i="24"/>
  <c r="E6" i="24"/>
  <c r="G6" i="24"/>
  <c r="K14" i="24"/>
  <c r="J14" i="24"/>
  <c r="H14" i="24"/>
  <c r="F14" i="24"/>
  <c r="D14" i="24"/>
  <c r="I14" i="24"/>
  <c r="L14" i="24"/>
  <c r="M14" i="24"/>
  <c r="G14" i="24"/>
  <c r="E14" i="24"/>
  <c r="I39" i="24"/>
  <c r="G39" i="24"/>
  <c r="L39" i="24"/>
  <c r="E39" i="24"/>
  <c r="M39" i="24"/>
  <c r="I78" i="24"/>
  <c r="I79" i="24"/>
  <c r="I45" i="24"/>
  <c r="G45" i="24"/>
  <c r="L45" i="24"/>
  <c r="E45" i="24"/>
  <c r="M45" i="24"/>
  <c r="K79" i="24"/>
  <c r="K78" i="24"/>
  <c r="I83" i="24" l="1"/>
  <c r="I82" i="24"/>
  <c r="I81" i="24"/>
</calcChain>
</file>

<file path=xl/sharedStrings.xml><?xml version="1.0" encoding="utf-8"?>
<sst xmlns="http://schemas.openxmlformats.org/spreadsheetml/2006/main" count="1759" uniqueCount="521">
  <si>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</si>
  <si>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</si>
  <si>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</si>
  <si>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</si>
  <si>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</si>
  <si>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</si>
  <si>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</si>
  <si>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</si>
  <si>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</si>
  <si>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</si>
  <si>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</si>
  <si>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</si>
  <si>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</si>
  <si>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Tübingen (08416)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</si>
  <si>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</si>
  <si>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</si>
  <si>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</si>
  <si>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</si>
  <si>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</si>
  <si>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</si>
  <si>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</si>
  <si>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</si>
  <si>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</si>
  <si>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</si>
  <si>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</si>
  <si>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</si>
  <si>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</si>
  <si>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</si>
  <si>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</si>
  <si>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</si>
  <si>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</si>
  <si>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</si>
  <si>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</si>
  <si>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</si>
  <si>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</si>
  <si>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</si>
  <si>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</si>
  <si>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</si>
  <si>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</si>
  <si>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</si>
  <si>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</si>
  <si>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</si>
  <si>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</si>
  <si>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</si>
  <si>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</si>
  <si>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</si>
  <si>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</si>
  <si>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</si>
  <si>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</si>
  <si>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</si>
  <si>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</si>
  <si>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</si>
  <si>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</si>
  <si>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</si>
  <si>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</si>
  <si>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</si>
  <si>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</si>
  <si>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</si>
  <si>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</si>
  <si>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</si>
  <si>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</si>
  <si>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</si>
  <si>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</si>
  <si>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</si>
  <si>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</si>
  <si>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</si>
  <si>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</si>
  <si>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</si>
  <si>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</si>
  <si>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</si>
  <si>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</si>
  <si>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</si>
  <si>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</si>
  <si>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</si>
  <si>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</si>
  <si>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</si>
  <si>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</si>
  <si>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</si>
  <si>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</si>
  <si>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</si>
  <si>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</si>
  <si>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</si>
  <si>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</si>
  <si>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</si>
  <si>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</si>
  <si>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</si>
  <si>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</si>
  <si>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</si>
  <si>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</si>
  <si>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</si>
  <si>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</si>
  <si>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</si>
  <si>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Tübingen (08416);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</si>
  <si>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</si>
  <si>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</si>
  <si>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</si>
  <si>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</si>
  <si>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</si>
  <si>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</si>
  <si>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</si>
  <si>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</si>
  <si>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</si>
  <si>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</si>
  <si>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</si>
  <si>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</si>
  <si>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</si>
  <si>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</si>
  <si>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</si>
  <si>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</si>
  <si>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</si>
  <si>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</si>
  <si>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</si>
  <si>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</si>
  <si>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</si>
  <si>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</si>
  <si>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</si>
  <si>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</si>
  <si>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</si>
  <si>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</si>
  <si>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</si>
  <si>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</si>
  <si>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</si>
  <si>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</si>
  <si>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</si>
  <si>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</si>
  <si>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</si>
  <si>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</si>
  <si>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</si>
  <si>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</si>
  <si>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</si>
  <si>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</si>
  <si>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</si>
  <si>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</si>
  <si>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</si>
  <si>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</si>
  <si>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</si>
  <si>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</si>
  <si>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</si>
  <si>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</si>
  <si>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</si>
  <si>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</si>
  <si>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</si>
  <si>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</si>
  <si>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</si>
  <si>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</si>
  <si>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</si>
  <si>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</si>
  <si>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</si>
  <si>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</si>
  <si>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</si>
  <si>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</si>
  <si>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</si>
  <si>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</si>
  <si>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</si>
  <si>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</si>
  <si>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</si>
  <si>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</si>
  <si>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</si>
  <si>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</si>
  <si>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</si>
  <si>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</si>
  <si>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</si>
  <si>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</si>
  <si>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</si>
  <si>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</si>
  <si>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</si>
  <si>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</si>
  <si>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</si>
  <si>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</si>
  <si>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</si>
  <si>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</si>
  <si>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</si>
  <si>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</si>
  <si>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</si>
  <si>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</si>
  <si>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</si>
  <si>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</si>
  <si>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</si>
  <si>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</si>
  <si>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</si>
  <si>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</si>
  <si>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</si>
  <si>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</si>
  <si>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Tübingen (08416)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</si>
  <si>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</si>
  <si>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</si>
  <si>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</si>
  <si>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</si>
  <si>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</si>
  <si>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</si>
  <si>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</si>
  <si>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</si>
  <si>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</si>
  <si>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</si>
  <si>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</si>
  <si>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</si>
  <si>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</si>
  <si>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</si>
  <si>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</si>
  <si>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</si>
  <si>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</si>
  <si>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</si>
  <si>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</si>
  <si>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</si>
  <si>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</si>
  <si>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</si>
  <si>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</si>
  <si>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</si>
  <si>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</si>
  <si>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</si>
  <si>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</si>
  <si>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</si>
  <si>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</si>
  <si>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</si>
  <si>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</si>
  <si>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</si>
  <si>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</si>
  <si>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</si>
  <si>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</si>
  <si>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</si>
  <si>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</si>
  <si>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</si>
  <si>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</si>
  <si>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</si>
  <si>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</si>
  <si>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</si>
  <si>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</si>
  <si>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</si>
  <si>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</si>
  <si>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</si>
  <si>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</si>
  <si>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</si>
  <si>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</si>
  <si>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</si>
  <si>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</si>
  <si>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</si>
  <si>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</si>
  <si>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</si>
  <si>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</si>
  <si>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</si>
  <si>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</si>
  <si>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</si>
  <si>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</si>
  <si>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</si>
  <si>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</si>
  <si>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</si>
  <si>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</si>
  <si>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</si>
  <si>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</si>
  <si>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</si>
  <si>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</si>
  <si>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</si>
  <si>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</si>
  <si>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</si>
  <si>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</si>
  <si>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</si>
  <si>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</si>
  <si>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</si>
  <si>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</si>
  <si>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</si>
  <si>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</si>
  <si>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</si>
  <si>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</si>
  <si>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</si>
  <si>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</si>
  <si>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</si>
  <si>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</si>
  <si>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</si>
  <si>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</si>
  <si>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</si>
  <si>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</si>
  <si>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</si>
  <si>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</si>
  <si>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</si>
  <si>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</si>
  <si>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</si>
  <si>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</si>
  <si>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</si>
  <si>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</si>
  <si>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</si>
  <si>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</si>
  <si>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</si>
  <si>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</si>
  <si>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</si>
  <si>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</si>
  <si>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</si>
  <si>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</si>
  <si>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</si>
  <si>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</si>
  <si>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</si>
  <si>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</si>
  <si>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</si>
  <si>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</si>
  <si>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</si>
  <si>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</si>
  <si>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</si>
  <si>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</si>
  <si>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</si>
  <si>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</si>
  <si>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</si>
  <si>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</si>
  <si>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</si>
  <si>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</si>
  <si>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</si>
  <si>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</si>
  <si>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</si>
  <si>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</si>
  <si>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</si>
  <si>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</si>
  <si>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</si>
  <si>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</si>
  <si>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</si>
  <si>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</si>
  <si>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</si>
  <si>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</si>
  <si>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</si>
  <si>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</si>
  <si>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</si>
  <si>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</si>
  <si>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</si>
  <si>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</si>
  <si>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</si>
  <si>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</si>
  <si>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</si>
  <si>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</si>
  <si>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</si>
  <si>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</si>
  <si>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</si>
  <si>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</si>
  <si>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</si>
  <si>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</si>
  <si>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</si>
  <si>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</si>
  <si>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</si>
  <si>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</si>
  <si>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</si>
  <si>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</si>
  <si>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</si>
  <si>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</si>
  <si>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</si>
  <si>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</si>
  <si>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</si>
  <si>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</si>
  <si>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</si>
  <si>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</si>
  <si>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</si>
  <si>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</si>
  <si>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</si>
  <si>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</si>
  <si>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</si>
  <si>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</si>
  <si>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</si>
  <si>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</si>
  <si>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</si>
  <si>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</si>
  <si>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</si>
  <si>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</si>
  <si>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</si>
  <si>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</si>
  <si>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</si>
  <si>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</si>
  <si>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</si>
  <si>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</si>
  <si>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</si>
  <si>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</si>
  <si>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</si>
  <si>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</si>
  <si>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</si>
  <si>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</si>
  <si>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</si>
  <si>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</si>
  <si>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</si>
  <si>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</si>
  <si>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Tübingen (08416);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</si>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</sst>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{5EFC8764-C717-4572-A1D2-C4F78A8353DC}</c15:txfldGUID>
                      <c15:f>Daten_Diagramme!$D$6</c15:f>
                      <c15:dlblFieldTableCache>
                        <c:ptCount val="1"/>
                        <c:pt idx="0">
                          <c:v>2.4</c:v>
                        </c:pt>
                      </c15:dlblFieldTableCache>
                    </c15:dlblFTEntry>
                  </c15:dlblFieldTable>
                  <c15:showDataLabelsRange val="0"/>
                </c:ext>
                <c:ext xmlns:c16="http://schemas.microsoft.com/office/drawing/2014/chart" uri="{C3380CC4-5D6E-409C-BE32-E72D297353CC}">
                  <c16:uniqueId val="{00000000-5C10-4BA6-8A4E-40294CB16A85}"/>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{387E6EF3-1A10-498F-9E4B-519EB57EF19E}</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5C10-4BA6-8A4E-40294CB16A8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{7EA36B89-81CC-4585-8576-122A11A56DD1}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C10-4BA6-8A4E-40294CB16A8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{B4186D6F-B5A4-484B-A720-643B256D2702}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C10-4BA6-8A4E-40294CB16A8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2.4227557789673382</c:v>
                </c:pt>
                <c:pt idx="1">
                  <c:v>0.77822269034374059</c:v>
                </c:pt>
                <c:pt idx="2">
                  <c:v>1.1186464311118853</c:v>
                </c:pt>
                <c:pt idx="3">
                  <c:v>1.0875687030768</c:v>
                </c:pt>
              </c:numCache>
            </c:numRef>
          </c:val>
          <c:extLst>
            <c:ext xmlns:c16="http://schemas.microsoft.com/office/drawing/2014/chart" uri="{C3380CC4-5D6E-409C-BE32-E72D297353CC}">
              <c16:uniqueId val="{00000004-5C10-4BA6-8A4E-40294CB16A8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{6BB6AB3B-86CF-4F3E-A89D-47DEC2814DC3}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C10-4BA6-8A4E-40294CB16A8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{804AB5B6-B537-403B-B71A-0D26DA1A99D7}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C10-4BA6-8A4E-40294CB16A8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{4FF4F88C-CB32-4A42-922E-2768E509E759}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C10-4BA6-8A4E-40294CB16A8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{3954DAB2-FBC8-45B3-91C9-9D2A008867E2}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C10-4BA6-8A4E-40294CB16A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C10-4BA6-8A4E-40294CB16A8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C10-4BA6-8A4E-40294CB16A8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{C5959D61-8739-45DD-AE19-0D28C5EF05FA}</c15:txfldGUID>
                      <c15:f>Daten_Diagramme!$E$6</c15:f>
                      <c15:dlblFieldTableCache>
                        <c:ptCount val="1"/>
                        <c:pt idx="0">
                          <c:v>-0.6</c:v>
                        </c:pt>
                      </c15:dlblFieldTableCache>
                    </c15:dlblFTEntry>
                  </c15:dlblFieldTable>
                  <c15:showDataLabelsRange val="0"/>
                </c:ext>
                <c:ext xmlns:c16="http://schemas.microsoft.com/office/drawing/2014/chart" uri="{C3380CC4-5D6E-409C-BE32-E72D297353CC}">
                  <c16:uniqueId val="{00000000-203C-4BB7-B321-1CEE3D5F4CD8}"/>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{FF39AC41-B9C1-41AD-97FE-FFA024E13D9C}</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203C-4BB7-B321-1CEE3D5F4CD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{5BAC1FA4-CF3E-4F89-B4FA-2EF3E371F03A}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03C-4BB7-B321-1CEE3D5F4CD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{8253B198-DBBB-4AB0-B6F5-87B4AB66DAD4}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03C-4BB7-B321-1CEE3D5F4C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-0.60567285135423332</c:v>
                </c:pt>
                <c:pt idx="1">
                  <c:v>-2.6975865719528453</c:v>
                </c:pt>
                <c:pt idx="2">
                  <c:v>-2.7637010795899166</c:v>
                </c:pt>
                <c:pt idx="3">
                  <c:v>-2.8655893304673015</c:v>
                </c:pt>
              </c:numCache>
            </c:numRef>
          </c:val>
          <c:extLst>
            <c:ext xmlns:c16="http://schemas.microsoft.com/office/drawing/2014/chart" uri="{C3380CC4-5D6E-409C-BE32-E72D297353CC}">
              <c16:uniqueId val="{00000004-203C-4BB7-B321-1CEE3D5F4CD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{5D682CD0-DFC9-4E05-B2F2-7B48CAAA2C9D}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03C-4BB7-B321-1CEE3D5F4CD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{18017243-6C48-4945-83A1-AB33D9615E26}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03C-4BB7-B321-1CEE3D5F4CD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{0CCACD09-B3C2-4866-A235-066EB595D67B}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03C-4BB7-B321-1CEE3D5F4CD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{E1742A93-7970-4CF8-9B56-6991031FC5CF}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03C-4BB7-B321-1CEE3D5F4C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03C-4BB7-B321-1CEE3D5F4CD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03C-4BB7-B321-1CEE3D5F4CD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{43D974B5-71C6-462F-B820-A3D74C053159}</c15:txfldGUID>
                      <c15:f>Daten_Diagramme!$D$14</c15:f>
                      <c15:dlblFieldTableCache>
                        <c:ptCount val="1"/>
                        <c:pt idx="0">
                          <c:v>2.4</c:v>
                        </c:pt>
                      </c15:dlblFieldTableCache>
                    </c15:dlblFTEntry>
                  </c15:dlblFieldTable>
                  <c15:showDataLabelsRange val="0"/>
                </c:ext>
                <c:ext xmlns:c16="http://schemas.microsoft.com/office/drawing/2014/chart" uri="{C3380CC4-5D6E-409C-BE32-E72D297353CC}">
                  <c16:uniqueId val="{00000000-1065-45A8-915B-C8C9234BE5C4}"/>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{04D62C60-D548-4549-B008-555F0FF45569}</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1065-45A8-915B-C8C9234BE5C4}"/>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{DC587A84-464E-4136-BB46-162CBB14C199}</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1065-45A8-915B-C8C9234BE5C4}"/>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{CA50CE17-3979-4AE6-83B6-C3E4AEE71F71}</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1065-45A8-915B-C8C9234BE5C4}"/>
                </c:ext>
              </c:extLst>
            </c:dLbl>
            <c:dLbl>
              <c:idx val="4"/>
              <c:tx>
                <c:strRef>
                  <c:f>Daten_Diagramme!$D$18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{69B1D3DB-4DDA-4763-A340-E1F7385B0F75}</c15:txfldGUID>
                      <c15:f>Daten_Diagramme!$D$18</c15:f>
                      <c15:dlblFieldTableCache>
                        <c:ptCount val="1"/>
                        <c:pt idx="0">
                          <c:v>4.4</c:v>
                        </c:pt>
                      </c15:dlblFieldTableCache>
                    </c15:dlblFTEntry>
                  </c15:dlblFieldTable>
                  <c15:showDataLabelsRange val="0"/>
                </c:ext>
                <c:ext xmlns:c16="http://schemas.microsoft.com/office/drawing/2014/chart" uri="{C3380CC4-5D6E-409C-BE32-E72D297353CC}">
                  <c16:uniqueId val="{00000004-1065-45A8-915B-C8C9234BE5C4}"/>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{D20DD071-9D42-44D6-B08E-FC15D9FA56ED}</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1065-45A8-915B-C8C9234BE5C4}"/>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{165B56D2-71F8-42CC-BA04-4179031A713F}</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1065-45A8-915B-C8C9234BE5C4}"/>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{3673B7E3-FCB0-4C48-974B-8A937E4F76F0}</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1065-45A8-915B-C8C9234BE5C4}"/>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{8536BB21-9F31-4971-853B-DF16C565C6AC}</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1065-45A8-915B-C8C9234BE5C4}"/>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{EB8AB481-418F-4EB3-8FA6-1398EC464F82}</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1065-45A8-915B-C8C9234BE5C4}"/>
                </c:ext>
              </c:extLst>
            </c:dLbl>
            <c:dLbl>
              <c:idx val="10"/>
              <c:tx>
                <c:strRef>
                  <c:f>Daten_Diagramme!$D$24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{7FB703BE-444B-4CAC-AB34-EED4D8F60803}</c15:txfldGUID>
                      <c15:f>Daten_Diagramme!$D$24</c15:f>
                      <c15:dlblFieldTableCache>
                        <c:ptCount val="1"/>
                        <c:pt idx="0">
                          <c:v>-3.7</c:v>
                        </c:pt>
                      </c15:dlblFieldTableCache>
                    </c15:dlblFTEntry>
                  </c15:dlblFieldTable>
                  <c15:showDataLabelsRange val="0"/>
                </c:ext>
                <c:ext xmlns:c16="http://schemas.microsoft.com/office/drawing/2014/chart" uri="{C3380CC4-5D6E-409C-BE32-E72D297353CC}">
                  <c16:uniqueId val="{0000000A-1065-45A8-915B-C8C9234BE5C4}"/>
                </c:ext>
              </c:extLst>
            </c:dLbl>
            <c:dLbl>
              <c:idx val="11"/>
              <c:tx>
                <c:strRef>
                  <c:f>Daten_Diagramme!$D$25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{E8FD1410-2F2C-4DC4-BD74-996CCEB19D22}</c15:txfldGUID>
                      <c15:f>Daten_Diagramme!$D$25</c15:f>
                      <c15:dlblFieldTableCache>
                        <c:ptCount val="1"/>
                        <c:pt idx="0">
                          <c:v>-3.5</c:v>
                        </c:pt>
                      </c15:dlblFieldTableCache>
                    </c15:dlblFTEntry>
                  </c15:dlblFieldTable>
                  <c15:showDataLabelsRange val="0"/>
                </c:ext>
                <c:ext xmlns:c16="http://schemas.microsoft.com/office/drawing/2014/chart" uri="{C3380CC4-5D6E-409C-BE32-E72D297353CC}">
                  <c16:uniqueId val="{0000000B-1065-45A8-915B-C8C9234BE5C4}"/>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{02F6983D-C571-429C-B444-1FE31FC27963}</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1065-45A8-915B-C8C9234BE5C4}"/>
                </c:ext>
              </c:extLst>
            </c:dLbl>
            <c:dLbl>
              <c:idx val="13"/>
              <c:tx>
                <c:strRef>
                  <c:f>Daten_Diagramme!$D$27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{F002DC8B-9689-401D-ADA6-06B85BFC3E14}</c15:txfldGUID>
                      <c15:f>Daten_Diagramme!$D$27</c15:f>
                      <c15:dlblFieldTableCache>
                        <c:ptCount val="1"/>
                        <c:pt idx="0">
                          <c:v>-4.5</c:v>
                        </c:pt>
                      </c15:dlblFieldTableCache>
                    </c15:dlblFTEntry>
                  </c15:dlblFieldTable>
                  <c15:showDataLabelsRange val="0"/>
                </c:ext>
                <c:ext xmlns:c16="http://schemas.microsoft.com/office/drawing/2014/chart" uri="{C3380CC4-5D6E-409C-BE32-E72D297353CC}">
                  <c16:uniqueId val="{0000000D-1065-45A8-915B-C8C9234BE5C4}"/>
                </c:ext>
              </c:extLst>
            </c:dLbl>
            <c:dLbl>
              <c:idx val="14"/>
              <c:tx>
                <c:strRef>
                  <c:f>Daten_Diagramme!$D$28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{67D8337D-7684-421B-89AD-D18E04E07B37}</c15:txfldGUID>
                      <c15:f>Daten_Diagramme!$D$28</c15:f>
                      <c15:dlblFieldTableCache>
                        <c:ptCount val="1"/>
                        <c:pt idx="0">
                          <c:v>2.5</c:v>
                        </c:pt>
                      </c15:dlblFieldTableCache>
                    </c15:dlblFTEntry>
                  </c15:dlblFieldTable>
                  <c15:showDataLabelsRange val="0"/>
                </c:ext>
                <c:ext xmlns:c16="http://schemas.microsoft.com/office/drawing/2014/chart" uri="{C3380CC4-5D6E-409C-BE32-E72D297353CC}">
                  <c16:uniqueId val="{0000000E-1065-45A8-915B-C8C9234BE5C4}"/>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{64949CA9-DD18-441E-ACC0-D6B0CC8F7A5B}</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1065-45A8-915B-C8C9234BE5C4}"/>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{AAD74665-CFB0-4A00-8DD0-903EBEA86BFA}</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1065-45A8-915B-C8C9234BE5C4}"/>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{988FAC96-526F-4914-916F-F9C3ED877699}</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1065-45A8-915B-C8C9234BE5C4}"/>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{6D78DA7C-8076-40B3-B981-F820EA035E7A}</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1065-45A8-915B-C8C9234BE5C4}"/>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{0386D361-14DB-40F8-ADB1-DAC7DAAF1DBE}</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1065-45A8-915B-C8C9234BE5C4}"/>
                </c:ext>
              </c:extLst>
            </c:dLbl>
            <c:dLbl>
              <c:idx val="20"/>
              <c:tx>
                <c:strRef>
                  <c:f>Daten_Diagramme!$D$34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{CC47BC87-189A-454A-91A1-92DC256048A3}</c15:txfldGUID>
                      <c15:f>Daten_Diagramme!$D$34</c15:f>
                      <c15:dlblFieldTableCache>
                        <c:ptCount val="1"/>
                        <c:pt idx="0">
                          <c:v>6.0</c:v>
                        </c:pt>
                      </c15:dlblFieldTableCache>
                    </c15:dlblFTEntry>
                  </c15:dlblFieldTable>
                  <c15:showDataLabelsRange val="0"/>
                </c:ext>
                <c:ext xmlns:c16="http://schemas.microsoft.com/office/drawing/2014/chart" uri="{C3380CC4-5D6E-409C-BE32-E72D297353CC}">
                  <c16:uniqueId val="{00000014-1065-45A8-915B-C8C9234BE5C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{E20CD896-B697-43C4-A3FD-BF613C412AA4}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065-45A8-915B-C8C9234BE5C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{A97FF638-3823-42A2-BBA2-1E7612B7FB56}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065-45A8-915B-C8C9234BE5C4}"/>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{148249B1-484E-4931-AE96-C7235D66375E}</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1065-45A8-915B-C8C9234BE5C4}"/>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{790B8DE6-0EB5-46AD-8BF0-87081CD6D0CE}</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1065-45A8-915B-C8C9234BE5C4}"/>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{B2E7D53D-FBEF-42AD-AF10-6BA7A946F203}</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1065-45A8-915B-C8C9234BE5C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{DB678782-FE3B-4ACE-A87E-F029AF17E683}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065-45A8-915B-C8C9234BE5C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{B76BE2E0-45A1-4191-9064-2143F9BF8233}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065-45A8-915B-C8C9234BE5C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{BAEBFA82-A95F-444E-BCFC-6866807BB640}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065-45A8-915B-C8C9234BE5C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{A5A907D7-CDA5-476D-AEED-282C4E7DD4C5}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065-45A8-915B-C8C9234BE5C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{B1694407-AF51-41A0-BFDF-4557E96711BF}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065-45A8-915B-C8C9234BE5C4}"/>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{4AEB75A3-2806-47BC-8AFC-718183019C28}</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1065-45A8-915B-C8C9234BE5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2.4227557789673382</c:v>
                </c:pt>
                <c:pt idx="1">
                  <c:v>0</c:v>
                </c:pt>
                <c:pt idx="2">
                  <c:v>0</c:v>
                </c:pt>
                <c:pt idx="3">
                  <c:v>0.28386510730101056</c:v>
                </c:pt>
                <c:pt idx="4">
                  <c:v>4.4290448930400723</c:v>
                </c:pt>
                <c:pt idx="5">
                  <c:v>-0.8132214060860441</c:v>
                </c:pt>
                <c:pt idx="6">
                  <c:v>-0.13990905911157747</c:v>
                </c:pt>
                <c:pt idx="7">
                  <c:v>2.0137931034482759</c:v>
                </c:pt>
                <c:pt idx="8">
                  <c:v>1.2344353799914127</c:v>
                </c:pt>
                <c:pt idx="9">
                  <c:v>2.4403771491957849</c:v>
                </c:pt>
                <c:pt idx="10">
                  <c:v>-3.6873156342182889</c:v>
                </c:pt>
                <c:pt idx="11">
                  <c:v>-3.4670821971172576</c:v>
                </c:pt>
                <c:pt idx="12">
                  <c:v>0</c:v>
                </c:pt>
                <c:pt idx="13">
                  <c:v>-4.4794839634474108</c:v>
                </c:pt>
                <c:pt idx="14">
                  <c:v>2.5364274150026982</c:v>
                </c:pt>
                <c:pt idx="15">
                  <c:v>0</c:v>
                </c:pt>
                <c:pt idx="16">
                  <c:v>2.2401433691756272</c:v>
                </c:pt>
                <c:pt idx="17">
                  <c:v>1.1142061281337048</c:v>
                </c:pt>
                <c:pt idx="18">
                  <c:v>2.8139102734271302</c:v>
                </c:pt>
                <c:pt idx="19">
                  <c:v>2.1048200378867605</c:v>
                </c:pt>
                <c:pt idx="20">
                  <c:v>6.0271646859083194</c:v>
                </c:pt>
                <c:pt idx="21">
                  <c:v>0</c:v>
                </c:pt>
                <c:pt idx="23">
                  <c:v>0</c:v>
                </c:pt>
                <c:pt idx="24">
                  <c:v>0</c:v>
                </c:pt>
                <c:pt idx="25">
                  <c:v>0.99923899017304707</c:v>
                </c:pt>
              </c:numCache>
            </c:numRef>
          </c:val>
          <c:extLst>
            <c:ext xmlns:c16="http://schemas.microsoft.com/office/drawing/2014/chart" uri="{C3380CC4-5D6E-409C-BE32-E72D297353CC}">
              <c16:uniqueId val="{00000020-1065-45A8-915B-C8C9234BE5C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{EEA7AEC5-AD79-42A1-B8CF-BB015916F23A}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065-45A8-915B-C8C9234BE5C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{00411BD7-50AA-49E3-9FDA-425A6AE70875}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065-45A8-915B-C8C9234BE5C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{20B7897A-4DF4-4528-85F7-0461461C9F08}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065-45A8-915B-C8C9234BE5C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{7BA2DA9E-CDDB-4FE0-8E22-8E4E48B53428}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065-45A8-915B-C8C9234BE5C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{AA94FB91-4949-4015-89C0-66546143BBDB}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065-45A8-915B-C8C9234BE5C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{6B0389A4-B492-446D-95B1-D0595CF94494}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065-45A8-915B-C8C9234BE5C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{AF179974-97D7-4A30-823A-646FA46973CF}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065-45A8-915B-C8C9234BE5C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{5A29C4BB-D7AE-4211-BDCB-8D3EC39402C9}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065-45A8-915B-C8C9234BE5C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{E629501C-D209-4EB8-8796-94C32A726B13}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065-45A8-915B-C8C9234BE5C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{D68D1F88-8D2A-415C-98FD-BC46710CE2B4}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065-45A8-915B-C8C9234BE5C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{130B5D60-51E5-4322-80AB-F1B09FE0E35D}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065-45A8-915B-C8C9234BE5C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{4441CBDD-1DFE-49E8-8BD3-0B87A92A2DE8}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065-45A8-915B-C8C9234BE5C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{9A5DB398-EE43-4973-87F6-B0EDA4CA67FD}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065-45A8-915B-C8C9234BE5C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{1F27398A-8323-4EF2-827F-96F1AB15C402}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065-45A8-915B-C8C9234BE5C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{08EDE2D5-9A34-42C2-AC40-DE390CD3962B}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065-45A8-915B-C8C9234BE5C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{C9D2441C-DDB9-4724-BB5B-10B8225CF91C}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065-45A8-915B-C8C9234BE5C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{B64B38B6-6ADA-4D64-BC63-0E6066BF1673}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065-45A8-915B-C8C9234BE5C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{8E926D38-752E-4F4B-BB94-586F046D7432}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065-45A8-915B-C8C9234BE5C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{78992DA4-01D8-47D8-8191-AFC867B447DF}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065-45A8-915B-C8C9234BE5C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{629EDEEE-484E-484C-A06D-0B0A63295C63}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065-45A8-915B-C8C9234BE5C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{EF0CC7F7-BCF0-4114-8A6E-EA6051E03C65}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065-45A8-915B-C8C9234BE5C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{469B43F3-6B48-4E28-AC56-DE52FC7A7E00}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065-45A8-915B-C8C9234BE5C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{4CF6F111-ABDE-47AC-A6FC-CC2AF4A5ED86}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065-45A8-915B-C8C9234BE5C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{F9150493-6927-4E0C-880B-DDD61A34BC7F}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065-45A8-915B-C8C9234BE5C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{D5542F3F-547F-4FB6-AEB6-2E5D28AD877F}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065-45A8-915B-C8C9234BE5C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{93F2E7C0-23C1-40EC-898F-82ADB52C8A5D}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065-45A8-915B-C8C9234BE5C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{A9D76817-4A76-48B6-8945-5B1796F3384A}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065-45A8-915B-C8C9234BE5C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{CD927114-8B6D-4420-8A0F-6F8D90DCC774}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065-45A8-915B-C8C9234BE5C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{D2EFD445-968C-4446-BCE5-70D8D8A4F995}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065-45A8-915B-C8C9234BE5C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{9DF25331-4936-4245-9791-1A4409AD3F04}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065-45A8-915B-C8C9234BE5C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{C3DDF125-7750-480A-87E6-E24C924EBAF5}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065-45A8-915B-C8C9234BE5C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{BA04D34F-FDB9-48A2-997D-4506FACBDAB2}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065-45A8-915B-C8C9234BE5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1065-45A8-915B-C8C9234BE5C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1065-45A8-915B-C8C9234BE5C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{1B06ADD3-FFE5-4236-8B63-D63159B94F76}</c15:txfldGUID>
                      <c15:f>Daten_Diagramme!$E$14</c15:f>
                      <c15:dlblFieldTableCache>
                        <c:ptCount val="1"/>
                        <c:pt idx="0">
                          <c:v>-0.6</c:v>
                        </c:pt>
                      </c15:dlblFieldTableCache>
                    </c15:dlblFTEntry>
                  </c15:dlblFieldTable>
                  <c15:showDataLabelsRange val="0"/>
                </c:ext>
                <c:ext xmlns:c16="http://schemas.microsoft.com/office/drawing/2014/chart" uri="{C3380CC4-5D6E-409C-BE32-E72D297353CC}">
                  <c16:uniqueId val="{00000000-BFF6-4EB8-96BB-74F7AFA57CE7}"/>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{8D40314B-A35F-487B-B327-0D4F7CC63224}</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BFF6-4EB8-96BB-74F7AFA57CE7}"/>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{7498F172-D585-4797-8BBA-E1D729DFA479}</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BFF6-4EB8-96BB-74F7AFA57CE7}"/>
                </c:ext>
              </c:extLst>
            </c:dLbl>
            <c:dLbl>
              <c:idx val="3"/>
              <c:tx>
                <c:strRef>
                  <c:f>Daten_Diagramme!$E$17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{B068FDC7-FBDA-4FB6-85F0-DC24845CB2D1}</c15:txfldGUID>
                      <c15:f>Daten_Diagramme!$E$17</c15:f>
                      <c15:dlblFieldTableCache>
                        <c:ptCount val="1"/>
                        <c:pt idx="0">
                          <c:v>-2.1</c:v>
                        </c:pt>
                      </c15:dlblFieldTableCache>
                    </c15:dlblFTEntry>
                  </c15:dlblFieldTable>
                  <c15:showDataLabelsRange val="0"/>
                </c:ext>
                <c:ext xmlns:c16="http://schemas.microsoft.com/office/drawing/2014/chart" uri="{C3380CC4-5D6E-409C-BE32-E72D297353CC}">
                  <c16:uniqueId val="{00000003-BFF6-4EB8-96BB-74F7AFA57CE7}"/>
                </c:ext>
              </c:extLst>
            </c:dLbl>
            <c:dLbl>
              <c:idx val="4"/>
              <c:tx>
                <c:strRef>
                  <c:f>Daten_Diagramme!$E$18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{C3F49B8F-D75B-4420-A50C-D03C6ADA54E1}</c15:txfldGUID>
                      <c15:f>Daten_Diagramme!$E$18</c15:f>
                      <c15:dlblFieldTableCache>
                        <c:ptCount val="1"/>
                        <c:pt idx="0">
                          <c:v>5.6</c:v>
                        </c:pt>
                      </c15:dlblFieldTableCache>
                    </c15:dlblFTEntry>
                  </c15:dlblFieldTable>
                  <c15:showDataLabelsRange val="0"/>
                </c:ext>
                <c:ext xmlns:c16="http://schemas.microsoft.com/office/drawing/2014/chart" uri="{C3380CC4-5D6E-409C-BE32-E72D297353CC}">
                  <c16:uniqueId val="{00000004-BFF6-4EB8-96BB-74F7AFA57CE7}"/>
                </c:ext>
              </c:extLst>
            </c:dLbl>
            <c:dLbl>
              <c:idx val="5"/>
              <c:tx>
                <c:strRef>
                  <c:f>Daten_Diagramme!$E$19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{98120480-3907-46DC-8B4B-44A3D43A16AB}</c15:txfldGUID>
                      <c15:f>Daten_Diagramme!$E$19</c15:f>
                      <c15:dlblFieldTableCache>
                        <c:ptCount val="1"/>
                        <c:pt idx="0">
                          <c:v>-7.6</c:v>
                        </c:pt>
                      </c15:dlblFieldTableCache>
                    </c15:dlblFTEntry>
                  </c15:dlblFieldTable>
                  <c15:showDataLabelsRange val="0"/>
                </c:ext>
                <c:ext xmlns:c16="http://schemas.microsoft.com/office/drawing/2014/chart" uri="{C3380CC4-5D6E-409C-BE32-E72D297353CC}">
                  <c16:uniqueId val="{00000005-BFF6-4EB8-96BB-74F7AFA57CE7}"/>
                </c:ext>
              </c:extLst>
            </c:dLbl>
            <c:dLbl>
              <c:idx val="6"/>
              <c:tx>
                <c:strRef>
                  <c:f>Daten_Diagramme!$E$20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{2E150DBE-04A8-41FE-974B-36EE565047C7}</c15:txfldGUID>
                      <c15:f>Daten_Diagramme!$E$20</c15:f>
                      <c15:dlblFieldTableCache>
                        <c:ptCount val="1"/>
                        <c:pt idx="0">
                          <c:v>-5.3</c:v>
                        </c:pt>
                      </c15:dlblFieldTableCache>
                    </c15:dlblFTEntry>
                  </c15:dlblFieldTable>
                  <c15:showDataLabelsRange val="0"/>
                </c:ext>
                <c:ext xmlns:c16="http://schemas.microsoft.com/office/drawing/2014/chart" uri="{C3380CC4-5D6E-409C-BE32-E72D297353CC}">
                  <c16:uniqueId val="{00000006-BFF6-4EB8-96BB-74F7AFA57CE7}"/>
                </c:ext>
              </c:extLst>
            </c:dLbl>
            <c:dLbl>
              <c:idx val="7"/>
              <c:tx>
                <c:strRef>
                  <c:f>Daten_Diagramme!$E$21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{4F77936B-8BEC-4F4C-8CE5-C480C8EC73C4}</c15:txfldGUID>
                      <c15:f>Daten_Diagramme!$E$21</c15:f>
                      <c15:dlblFieldTableCache>
                        <c:ptCount val="1"/>
                        <c:pt idx="0">
                          <c:v>3.6</c:v>
                        </c:pt>
                      </c15:dlblFieldTableCache>
                    </c15:dlblFTEntry>
                  </c15:dlblFieldTable>
                  <c15:showDataLabelsRange val="0"/>
                </c:ext>
                <c:ext xmlns:c16="http://schemas.microsoft.com/office/drawing/2014/chart" uri="{C3380CC4-5D6E-409C-BE32-E72D297353CC}">
                  <c16:uniqueId val="{00000007-BFF6-4EB8-96BB-74F7AFA57CE7}"/>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{E73A7BA5-CDEB-4E7C-ABBA-144AD8D7F3B7}</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BFF6-4EB8-96BB-74F7AFA57CE7}"/>
                </c:ext>
              </c:extLst>
            </c:dLbl>
            <c:dLbl>
              <c:idx val="9"/>
              <c:tx>
                <c:strRef>
                  <c:f>Daten_Diagramme!$E$23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{CCF03BE9-65FF-40A7-BD61-4ED6CB340E45}</c15:txfldGUID>
                      <c15:f>Daten_Diagramme!$E$23</c15:f>
                      <c15:dlblFieldTableCache>
                        <c:ptCount val="1"/>
                        <c:pt idx="0">
                          <c:v>-3.9</c:v>
                        </c:pt>
                      </c15:dlblFieldTableCache>
                    </c15:dlblFTEntry>
                  </c15:dlblFieldTable>
                  <c15:showDataLabelsRange val="0"/>
                </c:ext>
                <c:ext xmlns:c16="http://schemas.microsoft.com/office/drawing/2014/chart" uri="{C3380CC4-5D6E-409C-BE32-E72D297353CC}">
                  <c16:uniqueId val="{00000009-BFF6-4EB8-96BB-74F7AFA57CE7}"/>
                </c:ext>
              </c:extLst>
            </c:dLbl>
            <c:dLbl>
              <c:idx val="10"/>
              <c:tx>
                <c:strRef>
                  <c:f>Daten_Diagramme!$E$24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{F7C1DE7D-9EA6-4CA0-AFC2-460A5478D4C5}</c15:txfldGUID>
                      <c15:f>Daten_Diagramme!$E$24</c15:f>
                      <c15:dlblFieldTableCache>
                        <c:ptCount val="1"/>
                        <c:pt idx="0">
                          <c:v>-5.3</c:v>
                        </c:pt>
                      </c15:dlblFieldTableCache>
                    </c15:dlblFTEntry>
                  </c15:dlblFieldTable>
                  <c15:showDataLabelsRange val="0"/>
                </c:ext>
                <c:ext xmlns:c16="http://schemas.microsoft.com/office/drawing/2014/chart" uri="{C3380CC4-5D6E-409C-BE32-E72D297353CC}">
                  <c16:uniqueId val="{0000000A-BFF6-4EB8-96BB-74F7AFA57CE7}"/>
                </c:ext>
              </c:extLst>
            </c:dLbl>
            <c:dLbl>
              <c:idx val="11"/>
              <c:tx>
                <c:strRef>
                  <c:f>Daten_Diagramme!$E$25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{91E874E3-1D78-4DC5-B6D2-E2A2396D3296}</c15:txfldGUID>
                      <c15:f>Daten_Diagramme!$E$25</c15:f>
                      <c15:dlblFieldTableCache>
                        <c:ptCount val="1"/>
                        <c:pt idx="0">
                          <c:v>-4.5</c:v>
                        </c:pt>
                      </c15:dlblFieldTableCache>
                    </c15:dlblFTEntry>
                  </c15:dlblFieldTable>
                  <c15:showDataLabelsRange val="0"/>
                </c:ext>
                <c:ext xmlns:c16="http://schemas.microsoft.com/office/drawing/2014/chart" uri="{C3380CC4-5D6E-409C-BE32-E72D297353CC}">
                  <c16:uniqueId val="{0000000B-BFF6-4EB8-96BB-74F7AFA57CE7}"/>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{F6FA6811-6C73-4E1F-B4AE-C818D04256A0}</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BFF6-4EB8-96BB-74F7AFA57CE7}"/>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{F5B489F7-EA4C-46C4-80DB-71EB8458CCF9}</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BFF6-4EB8-96BB-74F7AFA57CE7}"/>
                </c:ext>
              </c:extLst>
            </c:dLbl>
            <c:dLbl>
              <c:idx val="14"/>
              <c:tx>
                <c:strRef>
                  <c:f>Daten_Diagramme!$E$28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{1102DC71-F996-4463-A123-8CC046B5FE4C}</c15:txfldGUID>
                      <c15:f>Daten_Diagramme!$E$28</c15:f>
                      <c15:dlblFieldTableCache>
                        <c:ptCount val="1"/>
                        <c:pt idx="0">
                          <c:v>7.1</c:v>
                        </c:pt>
                      </c15:dlblFieldTableCache>
                    </c15:dlblFTEntry>
                  </c15:dlblFieldTable>
                  <c15:showDataLabelsRange val="0"/>
                </c:ext>
                <c:ext xmlns:c16="http://schemas.microsoft.com/office/drawing/2014/chart" uri="{C3380CC4-5D6E-409C-BE32-E72D297353CC}">
                  <c16:uniqueId val="{0000000E-BFF6-4EB8-96BB-74F7AFA57CE7}"/>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{15CAF1C2-4BD8-45B2-A0D9-EAC8624D54C2}</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BFF6-4EB8-96BB-74F7AFA57CE7}"/>
                </c:ext>
              </c:extLst>
            </c:dLbl>
            <c:dLbl>
              <c:idx val="16"/>
              <c:tx>
                <c:strRef>
                  <c:f>Daten_Diagramme!$E$30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{09F74333-8496-4808-82F6-5CAE2DB086F3}</c15:txfldGUID>
                      <c15:f>Daten_Diagramme!$E$30</c15:f>
                      <c15:dlblFieldTableCache>
                        <c:ptCount val="1"/>
                        <c:pt idx="0">
                          <c:v>3.5</c:v>
                        </c:pt>
                      </c15:dlblFieldTableCache>
                    </c15:dlblFTEntry>
                  </c15:dlblFieldTable>
                  <c15:showDataLabelsRange val="0"/>
                </c:ext>
                <c:ext xmlns:c16="http://schemas.microsoft.com/office/drawing/2014/chart" uri="{C3380CC4-5D6E-409C-BE32-E72D297353CC}">
                  <c16:uniqueId val="{00000010-BFF6-4EB8-96BB-74F7AFA57CE7}"/>
                </c:ext>
              </c:extLst>
            </c:dLbl>
            <c:dLbl>
              <c:idx val="17"/>
              <c:tx>
                <c:strRef>
                  <c:f>Daten_Diagramme!$E$31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{A0ED204D-0D78-4867-B456-95EBEFC0406A}</c15:txfldGUID>
                      <c15:f>Daten_Diagramme!$E$31</c15:f>
                      <c15:dlblFieldTableCache>
                        <c:ptCount val="1"/>
                        <c:pt idx="0">
                          <c:v>-4.6</c:v>
                        </c:pt>
                      </c15:dlblFieldTableCache>
                    </c15:dlblFTEntry>
                  </c15:dlblFieldTable>
                  <c15:showDataLabelsRange val="0"/>
                </c:ext>
                <c:ext xmlns:c16="http://schemas.microsoft.com/office/drawing/2014/chart" uri="{C3380CC4-5D6E-409C-BE32-E72D297353CC}">
                  <c16:uniqueId val="{00000011-BFF6-4EB8-96BB-74F7AFA57CE7}"/>
                </c:ext>
              </c:extLst>
            </c:dLbl>
            <c:dLbl>
              <c:idx val="18"/>
              <c:tx>
                <c:strRef>
                  <c:f>Daten_Diagramme!$E$32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{523DA812-014C-4D11-8EB9-3C0494D6F7FB}</c15:txfldGUID>
                      <c15:f>Daten_Diagramme!$E$32</c15:f>
                      <c15:dlblFieldTableCache>
                        <c:ptCount val="1"/>
                        <c:pt idx="0">
                          <c:v>4.7</c:v>
                        </c:pt>
                      </c15:dlblFieldTableCache>
                    </c15:dlblFTEntry>
                  </c15:dlblFieldTable>
                  <c15:showDataLabelsRange val="0"/>
                </c:ext>
                <c:ext xmlns:c16="http://schemas.microsoft.com/office/drawing/2014/chart" uri="{C3380CC4-5D6E-409C-BE32-E72D297353CC}">
                  <c16:uniqueId val="{00000012-BFF6-4EB8-96BB-74F7AFA57CE7}"/>
                </c:ext>
              </c:extLst>
            </c:dLbl>
            <c:dLbl>
              <c:idx val="19"/>
              <c:tx>
                <c:strRef>
                  <c:f>Daten_Diagramme!$E$33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{9ED79133-EA70-479E-AF82-4E9CE8A31C62}</c15:txfldGUID>
                      <c15:f>Daten_Diagramme!$E$33</c15:f>
                      <c15:dlblFieldTableCache>
                        <c:ptCount val="1"/>
                        <c:pt idx="0">
                          <c:v>-6.9</c:v>
                        </c:pt>
                      </c15:dlblFieldTableCache>
                    </c15:dlblFTEntry>
                  </c15:dlblFieldTable>
                  <c15:showDataLabelsRange val="0"/>
                </c:ext>
                <c:ext xmlns:c16="http://schemas.microsoft.com/office/drawing/2014/chart" uri="{C3380CC4-5D6E-409C-BE32-E72D297353CC}">
                  <c16:uniqueId val="{00000013-BFF6-4EB8-96BB-74F7AFA57CE7}"/>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{7A7BBE98-D643-4DD8-809D-24A0276523A3}</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BFF6-4EB8-96BB-74F7AFA57CE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{61A52C73-CFD9-4D24-B5A0-D9E581B25162}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FF6-4EB8-96BB-74F7AFA57CE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{B1FC41BB-E85D-45BD-B0BA-9194F104217D}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FF6-4EB8-96BB-74F7AFA57CE7}"/>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{AFB9EA82-EC96-483A-8380-DCFB972EE0C0}</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BFF6-4EB8-96BB-74F7AFA57CE7}"/>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{8F86B267-981D-4FF0-96CC-406DB7FCB1AB}</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BFF6-4EB8-96BB-74F7AFA57CE7}"/>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{11460E36-F2A7-44DD-9F10-B1ACBEAC999F}</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BFF6-4EB8-96BB-74F7AFA57CE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{BE1D53A0-AC44-4AD0-90DA-76931F37D528}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FF6-4EB8-96BB-74F7AFA57CE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{30C2457F-B781-4948-9DCE-DCB54B7F8568}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FF6-4EB8-96BB-74F7AFA57CE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{07A189D6-703C-4E6B-BD1F-97E09915023F}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FF6-4EB8-96BB-74F7AFA57CE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{3B15F6F0-AEDF-4794-ACB1-FFC68E2AEC57}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FF6-4EB8-96BB-74F7AFA57CE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{81124E1C-B453-4E5A-8E3E-0D9C19B1D49A}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FF6-4EB8-96BB-74F7AFA57CE7}"/>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{5108E71C-6F07-4A63-8448-DB47ECED9088}</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BFF6-4EB8-96BB-74F7AFA57C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-0.60567285135423332</c:v>
                </c:pt>
                <c:pt idx="1">
                  <c:v>0</c:v>
                </c:pt>
                <c:pt idx="2">
                  <c:v>0</c:v>
                </c:pt>
                <c:pt idx="3">
                  <c:v>-2.1012931034482758</c:v>
                </c:pt>
                <c:pt idx="4">
                  <c:v>5.6318681318681323</c:v>
                </c:pt>
                <c:pt idx="5">
                  <c:v>-7.5963718820861681</c:v>
                </c:pt>
                <c:pt idx="6">
                  <c:v>-5.2845528455284549</c:v>
                </c:pt>
                <c:pt idx="7">
                  <c:v>3.5823950870010237</c:v>
                </c:pt>
                <c:pt idx="8">
                  <c:v>2.2916666666666665</c:v>
                </c:pt>
                <c:pt idx="9">
                  <c:v>-3.943661971830986</c:v>
                </c:pt>
                <c:pt idx="10">
                  <c:v>-5.2852642632131603</c:v>
                </c:pt>
                <c:pt idx="11">
                  <c:v>-4.4985941893158392</c:v>
                </c:pt>
                <c:pt idx="12">
                  <c:v>0</c:v>
                </c:pt>
                <c:pt idx="13">
                  <c:v>0.21891418563922943</c:v>
                </c:pt>
                <c:pt idx="14">
                  <c:v>7.1428571428571432</c:v>
                </c:pt>
                <c:pt idx="15">
                  <c:v>0</c:v>
                </c:pt>
                <c:pt idx="16">
                  <c:v>3.4582132564841497</c:v>
                </c:pt>
                <c:pt idx="17">
                  <c:v>-4.61245839277223</c:v>
                </c:pt>
                <c:pt idx="18">
                  <c:v>4.7434656340755081</c:v>
                </c:pt>
                <c:pt idx="19">
                  <c:v>-6.859205776173285</c:v>
                </c:pt>
                <c:pt idx="20">
                  <c:v>-2.0848573518653986</c:v>
                </c:pt>
                <c:pt idx="21">
                  <c:v>0</c:v>
                </c:pt>
                <c:pt idx="23">
                  <c:v>0</c:v>
                </c:pt>
                <c:pt idx="24">
                  <c:v>0</c:v>
                </c:pt>
                <c:pt idx="25">
                  <c:v>-0.72788078493090047</c:v>
                </c:pt>
              </c:numCache>
            </c:numRef>
          </c:val>
          <c:extLst>
            <c:ext xmlns:c16="http://schemas.microsoft.com/office/drawing/2014/chart" uri="{C3380CC4-5D6E-409C-BE32-E72D297353CC}">
              <c16:uniqueId val="{00000020-BFF6-4EB8-96BB-74F7AFA57CE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{14AE5D2B-9639-4801-ADC2-DF5887131852}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FF6-4EB8-96BB-74F7AFA57CE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{D3D9C60C-BA3C-48CE-AF7A-2A500CC862AB}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FF6-4EB8-96BB-74F7AFA57CE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{4E0C00C6-F33D-4ACF-8D70-1AC0007FD647}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FF6-4EB8-96BB-74F7AFA57CE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{5F0AD9D5-5719-4E15-8776-5EF358FC7073}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FF6-4EB8-96BB-74F7AFA57CE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{817B267C-9C4A-42D6-AD43-39C70FDC10F8}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FF6-4EB8-96BB-74F7AFA57CE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{C531F706-DDB3-4E9D-9741-D9B7CA2B1249}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FF6-4EB8-96BB-74F7AFA57CE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{66DE1121-FCD7-4D91-BE7D-04AAFDF8696F}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FF6-4EB8-96BB-74F7AFA57CE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{C9846C93-6FB1-42B7-A123-362B4B4ABCD6}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FF6-4EB8-96BB-74F7AFA57CE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{B86734E8-C5E9-435D-8C25-98536863F637}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FF6-4EB8-96BB-74F7AFA57CE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{18776A5C-914A-4E96-8028-17F52E1A8F16}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FF6-4EB8-96BB-74F7AFA57CE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{99D04C17-A8AF-46E7-AC9B-3F284AADEC38}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FF6-4EB8-96BB-74F7AFA57CE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{111A48A0-0278-4E6C-8C89-D1E87056E95F}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FF6-4EB8-96BB-74F7AFA57CE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{CEFDAC2D-36C1-4FA2-A9A6-0990ABE609AE}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FF6-4EB8-96BB-74F7AFA57CE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{E24CB0A6-4F54-4F19-A998-678DBC67BFC6}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FF6-4EB8-96BB-74F7AFA57CE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{7F6DD33E-19D9-465F-89AB-916634800367}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FF6-4EB8-96BB-74F7AFA57CE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{A6F638BB-314C-4F27-8288-B6C9D13C74CE}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FF6-4EB8-96BB-74F7AFA57CE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{C7724DED-0042-4EA3-B2C2-436615EC9853}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FF6-4EB8-96BB-74F7AFA57CE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{FDC6FF55-A08E-4509-87BC-602A996B6C3D}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FF6-4EB8-96BB-74F7AFA57CE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{267BD5BE-F721-4570-9F56-3BC4AF028E36}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FF6-4EB8-96BB-74F7AFA57CE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{1401661E-36B0-444E-ABDB-7ED3FCC2FAAB}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FF6-4EB8-96BB-74F7AFA57CE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{1AD37EE7-1C2C-4454-92CC-E229A32726A0}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FF6-4EB8-96BB-74F7AFA57CE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{E3F27CF3-2901-4ED0-BA7A-3E9CE3105494}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FF6-4EB8-96BB-74F7AFA57CE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{FC784F58-AFC1-4BAC-A045-96D64373D14C}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FF6-4EB8-96BB-74F7AFA57CE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{C442C6EE-75C1-4EF4-B303-36735814FD43}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FF6-4EB8-96BB-74F7AFA57CE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{1F256B12-8E5B-41C9-85B3-1E29F4E2ACA2}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FF6-4EB8-96BB-74F7AFA57CE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{D6D04110-91D2-4B55-9304-B19A8DAB2927}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FF6-4EB8-96BB-74F7AFA57CE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{923C74CE-A177-4EA0-88A7-77B46BEEF52D}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FF6-4EB8-96BB-74F7AFA57CE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{A9AA0864-0C35-4F40-92EC-DE9434310547}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FF6-4EB8-96BB-74F7AFA57CE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{FD74C9F8-B175-41C1-90F9-1FECE1232452}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FF6-4EB8-96BB-74F7AFA57CE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{A4E1AEED-5DDC-40E2-9853-C75942FD32BE}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FF6-4EB8-96BB-74F7AFA57CE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{D8B25F8A-D138-4334-B05A-34C092CD7B4C}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FF6-4EB8-96BB-74F7AFA57CE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{586D8CBF-883A-495E-9287-6FB45CF2FF58}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FF6-4EB8-96BB-74F7AFA57C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BFF6-4EB8-96BB-74F7AFA57CE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BFF6-4EB8-96BB-74F7AFA57CE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{D848D84D-051C-41BD-BD6E-381D12A581B4}</c15:txfldGUID>
                      <c15:f>Diagramm!$I$46</c15:f>
                      <c15:dlblFieldTableCache>
                        <c:ptCount val="1"/>
                      </c15:dlblFieldTableCache>
                    </c15:dlblFTEntry>
                  </c15:dlblFieldTable>
                  <c15:showDataLabelsRange val="0"/>
                </c:ext>
                <c:ext xmlns:c16="http://schemas.microsoft.com/office/drawing/2014/chart" uri="{C3380CC4-5D6E-409C-BE32-E72D297353CC}">
                  <c16:uniqueId val="{00000000-DA93-4DE4-96AA-CE39117EDF6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{5CB044F7-CFB4-4962-B717-71F5C3D0B861}</c15:txfldGUID>
                      <c15:f>Diagramm!$I$47</c15:f>
                      <c15:dlblFieldTableCache>
                        <c:ptCount val="1"/>
                      </c15:dlblFieldTableCache>
                    </c15:dlblFTEntry>
                  </c15:dlblFieldTable>
                  <c15:showDataLabelsRange val="0"/>
                </c:ext>
                <c:ext xmlns:c16="http://schemas.microsoft.com/office/drawing/2014/chart" uri="{C3380CC4-5D6E-409C-BE32-E72D297353CC}">
                  <c16:uniqueId val="{00000001-DA93-4DE4-96AA-CE39117EDF6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{84C84AF6-21B8-46B5-9B79-B195ECE219BC}</c15:txfldGUID>
                      <c15:f>Diagramm!$I$48</c15:f>
                      <c15:dlblFieldTableCache>
                        <c:ptCount val="1"/>
                      </c15:dlblFieldTableCache>
                    </c15:dlblFTEntry>
                  </c15:dlblFieldTable>
                  <c15:showDataLabelsRange val="0"/>
                </c:ext>
                <c:ext xmlns:c16="http://schemas.microsoft.com/office/drawing/2014/chart" uri="{C3380CC4-5D6E-409C-BE32-E72D297353CC}">
                  <c16:uniqueId val="{00000002-DA93-4DE4-96AA-CE39117EDF6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{AE36BFC9-4B52-4DD2-A1FD-E59430934AF7}</c15:txfldGUID>
                      <c15:f>Diagramm!$I$49</c15:f>
                      <c15:dlblFieldTableCache>
                        <c:ptCount val="1"/>
                      </c15:dlblFieldTableCache>
                    </c15:dlblFTEntry>
                  </c15:dlblFieldTable>
                  <c15:showDataLabelsRange val="0"/>
                </c:ext>
                <c:ext xmlns:c16="http://schemas.microsoft.com/office/drawing/2014/chart" uri="{C3380CC4-5D6E-409C-BE32-E72D297353CC}">
                  <c16:uniqueId val="{00000003-DA93-4DE4-96AA-CE39117EDF6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{43FD727A-2B71-4299-AC5F-7714634DECD2}</c15:txfldGUID>
                      <c15:f>Diagramm!$I$50</c15:f>
                      <c15:dlblFieldTableCache>
                        <c:ptCount val="1"/>
                      </c15:dlblFieldTableCache>
                    </c15:dlblFTEntry>
                  </c15:dlblFieldTable>
                  <c15:showDataLabelsRange val="0"/>
                </c:ext>
                <c:ext xmlns:c16="http://schemas.microsoft.com/office/drawing/2014/chart" uri="{C3380CC4-5D6E-409C-BE32-E72D297353CC}">
                  <c16:uniqueId val="{00000004-DA93-4DE4-96AA-CE39117EDF6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{766DCE6C-34AA-49F2-98DB-A4DD3DBC7535}</c15:txfldGUID>
                      <c15:f>Diagramm!$I$51</c15:f>
                      <c15:dlblFieldTableCache>
                        <c:ptCount val="1"/>
                      </c15:dlblFieldTableCache>
                    </c15:dlblFTEntry>
                  </c15:dlblFieldTable>
                  <c15:showDataLabelsRange val="0"/>
                </c:ext>
                <c:ext xmlns:c16="http://schemas.microsoft.com/office/drawing/2014/chart" uri="{C3380CC4-5D6E-409C-BE32-E72D297353CC}">
                  <c16:uniqueId val="{00000005-DA93-4DE4-96AA-CE39117EDF6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{8D6444CA-2BC9-48F2-B3C1-94BEF449F02F}</c15:txfldGUID>
                      <c15:f>Diagramm!$I$52</c15:f>
                      <c15:dlblFieldTableCache>
                        <c:ptCount val="1"/>
                      </c15:dlblFieldTableCache>
                    </c15:dlblFTEntry>
                  </c15:dlblFieldTable>
                  <c15:showDataLabelsRange val="0"/>
                </c:ext>
                <c:ext xmlns:c16="http://schemas.microsoft.com/office/drawing/2014/chart" uri="{C3380CC4-5D6E-409C-BE32-E72D297353CC}">
                  <c16:uniqueId val="{00000006-DA93-4DE4-96AA-CE39117EDF6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{4FDA5102-AF84-4C50-8690-453CB8623526}</c15:txfldGUID>
                      <c15:f>Diagramm!$I$53</c15:f>
                      <c15:dlblFieldTableCache>
                        <c:ptCount val="1"/>
                      </c15:dlblFieldTableCache>
                    </c15:dlblFTEntry>
                  </c15:dlblFieldTable>
                  <c15:showDataLabelsRange val="0"/>
                </c:ext>
                <c:ext xmlns:c16="http://schemas.microsoft.com/office/drawing/2014/chart" uri="{C3380CC4-5D6E-409C-BE32-E72D297353CC}">
                  <c16:uniqueId val="{00000007-DA93-4DE4-96AA-CE39117EDF6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{E002142F-90E1-40D3-8DEA-58DC459E9E13}</c15:txfldGUID>
                      <c15:f>Diagramm!$I$54</c15:f>
                      <c15:dlblFieldTableCache>
                        <c:ptCount val="1"/>
                      </c15:dlblFieldTableCache>
                    </c15:dlblFTEntry>
                  </c15:dlblFieldTable>
                  <c15:showDataLabelsRange val="0"/>
                </c:ext>
                <c:ext xmlns:c16="http://schemas.microsoft.com/office/drawing/2014/chart" uri="{C3380CC4-5D6E-409C-BE32-E72D297353CC}">
                  <c16:uniqueId val="{00000008-DA93-4DE4-96AA-CE39117EDF6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{9A12390A-E018-44AD-AD72-40B69B591759}</c15:txfldGUID>
                      <c15:f>Diagramm!$I$55</c15:f>
                      <c15:dlblFieldTableCache>
                        <c:ptCount val="1"/>
                      </c15:dlblFieldTableCache>
                    </c15:dlblFTEntry>
                  </c15:dlblFieldTable>
                  <c15:showDataLabelsRange val="0"/>
                </c:ext>
                <c:ext xmlns:c16="http://schemas.microsoft.com/office/drawing/2014/chart" uri="{C3380CC4-5D6E-409C-BE32-E72D297353CC}">
                  <c16:uniqueId val="{00000009-DA93-4DE4-96AA-CE39117EDF6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{56BCFFBB-FD2E-4320-9251-5102BE0B0C4D}</c15:txfldGUID>
                      <c15:f>Diagramm!$I$56</c15:f>
                      <c15:dlblFieldTableCache>
                        <c:ptCount val="1"/>
                      </c15:dlblFieldTableCache>
                    </c15:dlblFTEntry>
                  </c15:dlblFieldTable>
                  <c15:showDataLabelsRange val="0"/>
                </c:ext>
                <c:ext xmlns:c16="http://schemas.microsoft.com/office/drawing/2014/chart" uri="{C3380CC4-5D6E-409C-BE32-E72D297353CC}">
                  <c16:uniqueId val="{0000000A-DA93-4DE4-96AA-CE39117EDF6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{571D435C-9161-413D-8406-6C37A47A0F46}</c15:txfldGUID>
                      <c15:f>Diagramm!$I$57</c15:f>
                      <c15:dlblFieldTableCache>
                        <c:ptCount val="1"/>
                      </c15:dlblFieldTableCache>
                    </c15:dlblFTEntry>
                  </c15:dlblFieldTable>
                  <c15:showDataLabelsRange val="0"/>
                </c:ext>
                <c:ext xmlns:c16="http://schemas.microsoft.com/office/drawing/2014/chart" uri="{C3380CC4-5D6E-409C-BE32-E72D297353CC}">
                  <c16:uniqueId val="{0000000B-DA93-4DE4-96AA-CE39117EDF6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{FA3FA7C0-9F1F-402B-AB02-8D2632042BFB}</c15:txfldGUID>
                      <c15:f>Diagramm!$I$58</c15:f>
                      <c15:dlblFieldTableCache>
                        <c:ptCount val="1"/>
                      </c15:dlblFieldTableCache>
                    </c15:dlblFTEntry>
                  </c15:dlblFieldTable>
                  <c15:showDataLabelsRange val="0"/>
                </c:ext>
                <c:ext xmlns:c16="http://schemas.microsoft.com/office/drawing/2014/chart" uri="{C3380CC4-5D6E-409C-BE32-E72D297353CC}">
                  <c16:uniqueId val="{0000000C-DA93-4DE4-96AA-CE39117EDF6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{D04C3C56-6A24-41FB-802E-63DDF7D48A11}</c15:txfldGUID>
                      <c15:f>Diagramm!$I$59</c15:f>
                      <c15:dlblFieldTableCache>
                        <c:ptCount val="1"/>
                      </c15:dlblFieldTableCache>
                    </c15:dlblFTEntry>
                  </c15:dlblFieldTable>
                  <c15:showDataLabelsRange val="0"/>
                </c:ext>
                <c:ext xmlns:c16="http://schemas.microsoft.com/office/drawing/2014/chart" uri="{C3380CC4-5D6E-409C-BE32-E72D297353CC}">
                  <c16:uniqueId val="{0000000D-DA93-4DE4-96AA-CE39117EDF6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{2BE0D939-E7CA-4F34-A52C-133164B8B1A2}</c15:txfldGUID>
                      <c15:f>Diagramm!$I$60</c15:f>
                      <c15:dlblFieldTableCache>
                        <c:ptCount val="1"/>
                      </c15:dlblFieldTableCache>
                    </c15:dlblFTEntry>
                  </c15:dlblFieldTable>
                  <c15:showDataLabelsRange val="0"/>
                </c:ext>
                <c:ext xmlns:c16="http://schemas.microsoft.com/office/drawing/2014/chart" uri="{C3380CC4-5D6E-409C-BE32-E72D297353CC}">
                  <c16:uniqueId val="{0000000E-DA93-4DE4-96AA-CE39117EDF6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{9DBA1BC1-97D1-4DB3-818A-4987EF39B84E}</c15:txfldGUID>
                      <c15:f>Diagramm!$I$61</c15:f>
                      <c15:dlblFieldTableCache>
                        <c:ptCount val="1"/>
                      </c15:dlblFieldTableCache>
                    </c15:dlblFTEntry>
                  </c15:dlblFieldTable>
                  <c15:showDataLabelsRange val="0"/>
                </c:ext>
                <c:ext xmlns:c16="http://schemas.microsoft.com/office/drawing/2014/chart" uri="{C3380CC4-5D6E-409C-BE32-E72D297353CC}">
                  <c16:uniqueId val="{0000000F-DA93-4DE4-96AA-CE39117EDF6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{11165258-D014-429A-837F-60C4A22E4728}</c15:txfldGUID>
                      <c15:f>Diagramm!$I$62</c15:f>
                      <c15:dlblFieldTableCache>
                        <c:ptCount val="1"/>
                      </c15:dlblFieldTableCache>
                    </c15:dlblFTEntry>
                  </c15:dlblFieldTable>
                  <c15:showDataLabelsRange val="0"/>
                </c:ext>
                <c:ext xmlns:c16="http://schemas.microsoft.com/office/drawing/2014/chart" uri="{C3380CC4-5D6E-409C-BE32-E72D297353CC}">
                  <c16:uniqueId val="{00000010-DA93-4DE4-96AA-CE39117EDF6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{D8225DC8-4F9D-4DB9-922E-18F33173159E}</c15:txfldGUID>
                      <c15:f>Diagramm!$I$63</c15:f>
                      <c15:dlblFieldTableCache>
                        <c:ptCount val="1"/>
                      </c15:dlblFieldTableCache>
                    </c15:dlblFTEntry>
                  </c15:dlblFieldTable>
                  <c15:showDataLabelsRange val="0"/>
                </c:ext>
                <c:ext xmlns:c16="http://schemas.microsoft.com/office/drawing/2014/chart" uri="{C3380CC4-5D6E-409C-BE32-E72D297353CC}">
                  <c16:uniqueId val="{00000011-DA93-4DE4-96AA-CE39117EDF6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{399DE0A8-4A61-4981-95C2-77864B5C1122}</c15:txfldGUID>
                      <c15:f>Diagramm!$I$64</c15:f>
                      <c15:dlblFieldTableCache>
                        <c:ptCount val="1"/>
                      </c15:dlblFieldTableCache>
                    </c15:dlblFTEntry>
                  </c15:dlblFieldTable>
                  <c15:showDataLabelsRange val="0"/>
                </c:ext>
                <c:ext xmlns:c16="http://schemas.microsoft.com/office/drawing/2014/chart" uri="{C3380CC4-5D6E-409C-BE32-E72D297353CC}">
                  <c16:uniqueId val="{00000012-DA93-4DE4-96AA-CE39117EDF6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{6A1DE345-0A9B-491D-9CF9-345E7EC2B0E6}</c15:txfldGUID>
                      <c15:f>Diagramm!$I$65</c15:f>
                      <c15:dlblFieldTableCache>
                        <c:ptCount val="1"/>
                      </c15:dlblFieldTableCache>
                    </c15:dlblFTEntry>
                  </c15:dlblFieldTable>
                  <c15:showDataLabelsRange val="0"/>
                </c:ext>
                <c:ext xmlns:c16="http://schemas.microsoft.com/office/drawing/2014/chart" uri="{C3380CC4-5D6E-409C-BE32-E72D297353CC}">
                  <c16:uniqueId val="{00000013-DA93-4DE4-96AA-CE39117EDF6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{9DC8A321-98FA-4A45-A2EB-4046233377C8}</c15:txfldGUID>
                      <c15:f>Diagramm!$I$66</c15:f>
                      <c15:dlblFieldTableCache>
                        <c:ptCount val="1"/>
                      </c15:dlblFieldTableCache>
                    </c15:dlblFTEntry>
                  </c15:dlblFieldTable>
                  <c15:showDataLabelsRange val="0"/>
                </c:ext>
                <c:ext xmlns:c16="http://schemas.microsoft.com/office/drawing/2014/chart" uri="{C3380CC4-5D6E-409C-BE32-E72D297353CC}">
                  <c16:uniqueId val="{00000014-DA93-4DE4-96AA-CE39117EDF6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{D445EC1A-BF6A-487F-8453-E12291228DB5}</c15:txfldGUID>
                      <c15:f>Diagramm!$I$67</c15:f>
                      <c15:dlblFieldTableCache>
                        <c:ptCount val="1"/>
                      </c15:dlblFieldTableCache>
                    </c15:dlblFTEntry>
                  </c15:dlblFieldTable>
                  <c15:showDataLabelsRange val="0"/>
                </c:ext>
                <c:ext xmlns:c16="http://schemas.microsoft.com/office/drawing/2014/chart" uri="{C3380CC4-5D6E-409C-BE32-E72D297353CC}">
                  <c16:uniqueId val="{00000015-DA93-4DE4-96AA-CE39117EDF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93-4DE4-96AA-CE39117EDF6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{E649D87C-F1B0-4AC4-8FC3-88A5D7FEE3F6}</c15:txfldGUID>
                      <c15:f>Diagramm!$K$46</c15:f>
                      <c15:dlblFieldTableCache>
                        <c:ptCount val="1"/>
                      </c15:dlblFieldTableCache>
                    </c15:dlblFTEntry>
                  </c15:dlblFieldTable>
                  <c15:showDataLabelsRange val="0"/>
                </c:ext>
                <c:ext xmlns:c16="http://schemas.microsoft.com/office/drawing/2014/chart" uri="{C3380CC4-5D6E-409C-BE32-E72D297353CC}">
                  <c16:uniqueId val="{00000017-DA93-4DE4-96AA-CE39117EDF6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{28E5E803-CA40-407D-89C9-4698EB28F8A9}</c15:txfldGUID>
                      <c15:f>Diagramm!$K$47</c15:f>
                      <c15:dlblFieldTableCache>
                        <c:ptCount val="1"/>
                      </c15:dlblFieldTableCache>
                    </c15:dlblFTEntry>
                  </c15:dlblFieldTable>
                  <c15:showDataLabelsRange val="0"/>
                </c:ext>
                <c:ext xmlns:c16="http://schemas.microsoft.com/office/drawing/2014/chart" uri="{C3380CC4-5D6E-409C-BE32-E72D297353CC}">
                  <c16:uniqueId val="{00000018-DA93-4DE4-96AA-CE39117EDF6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{EE847034-F53D-4131-9381-146590E61B14}</c15:txfldGUID>
                      <c15:f>Diagramm!$K$48</c15:f>
                      <c15:dlblFieldTableCache>
                        <c:ptCount val="1"/>
                      </c15:dlblFieldTableCache>
                    </c15:dlblFTEntry>
                  </c15:dlblFieldTable>
                  <c15:showDataLabelsRange val="0"/>
                </c:ext>
                <c:ext xmlns:c16="http://schemas.microsoft.com/office/drawing/2014/chart" uri="{C3380CC4-5D6E-409C-BE32-E72D297353CC}">
                  <c16:uniqueId val="{00000019-DA93-4DE4-96AA-CE39117EDF6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{C5F42C0B-76DD-489E-A200-7F35531190D6}</c15:txfldGUID>
                      <c15:f>Diagramm!$K$49</c15:f>
                      <c15:dlblFieldTableCache>
                        <c:ptCount val="1"/>
                      </c15:dlblFieldTableCache>
                    </c15:dlblFTEntry>
                  </c15:dlblFieldTable>
                  <c15:showDataLabelsRange val="0"/>
                </c:ext>
                <c:ext xmlns:c16="http://schemas.microsoft.com/office/drawing/2014/chart" uri="{C3380CC4-5D6E-409C-BE32-E72D297353CC}">
                  <c16:uniqueId val="{0000001A-DA93-4DE4-96AA-CE39117EDF6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{EB44678D-A1CB-4F13-A3EC-AE662671A81E}</c15:txfldGUID>
                      <c15:f>Diagramm!$K$50</c15:f>
                      <c15:dlblFieldTableCache>
                        <c:ptCount val="1"/>
                      </c15:dlblFieldTableCache>
                    </c15:dlblFTEntry>
                  </c15:dlblFieldTable>
                  <c15:showDataLabelsRange val="0"/>
                </c:ext>
                <c:ext xmlns:c16="http://schemas.microsoft.com/office/drawing/2014/chart" uri="{C3380CC4-5D6E-409C-BE32-E72D297353CC}">
                  <c16:uniqueId val="{0000001B-DA93-4DE4-96AA-CE39117EDF6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{04FBC8F2-D9A4-4E52-AC21-E1FA2EFC80A2}</c15:txfldGUID>
                      <c15:f>Diagramm!$K$51</c15:f>
                      <c15:dlblFieldTableCache>
                        <c:ptCount val="1"/>
                      </c15:dlblFieldTableCache>
                    </c15:dlblFTEntry>
                  </c15:dlblFieldTable>
                  <c15:showDataLabelsRange val="0"/>
                </c:ext>
                <c:ext xmlns:c16="http://schemas.microsoft.com/office/drawing/2014/chart" uri="{C3380CC4-5D6E-409C-BE32-E72D297353CC}">
                  <c16:uniqueId val="{0000001C-DA93-4DE4-96AA-CE39117EDF6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{F46E8031-E65D-47AD-A922-232A380342E5}</c15:txfldGUID>
                      <c15:f>Diagramm!$K$52</c15:f>
                      <c15:dlblFieldTableCache>
                        <c:ptCount val="1"/>
                      </c15:dlblFieldTableCache>
                    </c15:dlblFTEntry>
                  </c15:dlblFieldTable>
                  <c15:showDataLabelsRange val="0"/>
                </c:ext>
                <c:ext xmlns:c16="http://schemas.microsoft.com/office/drawing/2014/chart" uri="{C3380CC4-5D6E-409C-BE32-E72D297353CC}">
                  <c16:uniqueId val="{0000001D-DA93-4DE4-96AA-CE39117EDF6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{8328AA3C-F29B-482B-98D5-F5476EA0EA62}</c15:txfldGUID>
                      <c15:f>Diagramm!$K$53</c15:f>
                      <c15:dlblFieldTableCache>
                        <c:ptCount val="1"/>
                      </c15:dlblFieldTableCache>
                    </c15:dlblFTEntry>
                  </c15:dlblFieldTable>
                  <c15:showDataLabelsRange val="0"/>
                </c:ext>
                <c:ext xmlns:c16="http://schemas.microsoft.com/office/drawing/2014/chart" uri="{C3380CC4-5D6E-409C-BE32-E72D297353CC}">
                  <c16:uniqueId val="{0000001E-DA93-4DE4-96AA-CE39117EDF6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{F2CBD1D9-70B5-4D15-96EB-C91CB25A3FC4}</c15:txfldGUID>
                      <c15:f>Diagramm!$K$54</c15:f>
                      <c15:dlblFieldTableCache>
                        <c:ptCount val="1"/>
                      </c15:dlblFieldTableCache>
                    </c15:dlblFTEntry>
                  </c15:dlblFieldTable>
                  <c15:showDataLabelsRange val="0"/>
                </c:ext>
                <c:ext xmlns:c16="http://schemas.microsoft.com/office/drawing/2014/chart" uri="{C3380CC4-5D6E-409C-BE32-E72D297353CC}">
                  <c16:uniqueId val="{0000001F-DA93-4DE4-96AA-CE39117EDF6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{3C84383D-A6EB-4005-AD36-39E9191FFFA4}</c15:txfldGUID>
                      <c15:f>Diagramm!$K$55</c15:f>
                      <c15:dlblFieldTableCache>
                        <c:ptCount val="1"/>
                      </c15:dlblFieldTableCache>
                    </c15:dlblFTEntry>
                  </c15:dlblFieldTable>
                  <c15:showDataLabelsRange val="0"/>
                </c:ext>
                <c:ext xmlns:c16="http://schemas.microsoft.com/office/drawing/2014/chart" uri="{C3380CC4-5D6E-409C-BE32-E72D297353CC}">
                  <c16:uniqueId val="{00000020-DA93-4DE4-96AA-CE39117EDF6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{D7085C24-BB5E-40B4-AC9C-E72D59D1E68A}</c15:txfldGUID>
                      <c15:f>Diagramm!$K$56</c15:f>
                      <c15:dlblFieldTableCache>
                        <c:ptCount val="1"/>
                      </c15:dlblFieldTableCache>
                    </c15:dlblFTEntry>
                  </c15:dlblFieldTable>
                  <c15:showDataLabelsRange val="0"/>
                </c:ext>
                <c:ext xmlns:c16="http://schemas.microsoft.com/office/drawing/2014/chart" uri="{C3380CC4-5D6E-409C-BE32-E72D297353CC}">
                  <c16:uniqueId val="{00000021-DA93-4DE4-96AA-CE39117EDF6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{B9CAC473-FE36-4A59-8ED0-2DC2B20228E0}</c15:txfldGUID>
                      <c15:f>Diagramm!$K$57</c15:f>
                      <c15:dlblFieldTableCache>
                        <c:ptCount val="1"/>
                      </c15:dlblFieldTableCache>
                    </c15:dlblFTEntry>
                  </c15:dlblFieldTable>
                  <c15:showDataLabelsRange val="0"/>
                </c:ext>
                <c:ext xmlns:c16="http://schemas.microsoft.com/office/drawing/2014/chart" uri="{C3380CC4-5D6E-409C-BE32-E72D297353CC}">
                  <c16:uniqueId val="{00000022-DA93-4DE4-96AA-CE39117EDF6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{25E52278-2EDA-4002-A14B-B763314913E5}</c15:txfldGUID>
                      <c15:f>Diagramm!$K$58</c15:f>
                      <c15:dlblFieldTableCache>
                        <c:ptCount val="1"/>
                      </c15:dlblFieldTableCache>
                    </c15:dlblFTEntry>
                  </c15:dlblFieldTable>
                  <c15:showDataLabelsRange val="0"/>
                </c:ext>
                <c:ext xmlns:c16="http://schemas.microsoft.com/office/drawing/2014/chart" uri="{C3380CC4-5D6E-409C-BE32-E72D297353CC}">
                  <c16:uniqueId val="{00000023-DA93-4DE4-96AA-CE39117EDF6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{4085D80E-8FA6-4C4F-9237-4DAF7DF5D9C0}</c15:txfldGUID>
                      <c15:f>Diagramm!$K$59</c15:f>
                      <c15:dlblFieldTableCache>
                        <c:ptCount val="1"/>
                      </c15:dlblFieldTableCache>
                    </c15:dlblFTEntry>
                  </c15:dlblFieldTable>
                  <c15:showDataLabelsRange val="0"/>
                </c:ext>
                <c:ext xmlns:c16="http://schemas.microsoft.com/office/drawing/2014/chart" uri="{C3380CC4-5D6E-409C-BE32-E72D297353CC}">
                  <c16:uniqueId val="{00000024-DA93-4DE4-96AA-CE39117EDF6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{D5D35273-4A02-45CE-A3AF-34DF5BF2EC64}</c15:txfldGUID>
                      <c15:f>Diagramm!$K$60</c15:f>
                      <c15:dlblFieldTableCache>
                        <c:ptCount val="1"/>
                      </c15:dlblFieldTableCache>
                    </c15:dlblFTEntry>
                  </c15:dlblFieldTable>
                  <c15:showDataLabelsRange val="0"/>
                </c:ext>
                <c:ext xmlns:c16="http://schemas.microsoft.com/office/drawing/2014/chart" uri="{C3380CC4-5D6E-409C-BE32-E72D297353CC}">
                  <c16:uniqueId val="{00000025-DA93-4DE4-96AA-CE39117EDF6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{26A7893E-1530-469A-9B4F-7E58FE47DEB7}</c15:txfldGUID>
                      <c15:f>Diagramm!$K$61</c15:f>
                      <c15:dlblFieldTableCache>
                        <c:ptCount val="1"/>
                      </c15:dlblFieldTableCache>
                    </c15:dlblFTEntry>
                  </c15:dlblFieldTable>
                  <c15:showDataLabelsRange val="0"/>
                </c:ext>
                <c:ext xmlns:c16="http://schemas.microsoft.com/office/drawing/2014/chart" uri="{C3380CC4-5D6E-409C-BE32-E72D297353CC}">
                  <c16:uniqueId val="{00000026-DA93-4DE4-96AA-CE39117EDF6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{E55C2878-819E-4885-A5F8-7EB80689393F}</c15:txfldGUID>
                      <c15:f>Diagramm!$K$62</c15:f>
                      <c15:dlblFieldTableCache>
                        <c:ptCount val="1"/>
                      </c15:dlblFieldTableCache>
                    </c15:dlblFTEntry>
                  </c15:dlblFieldTable>
                  <c15:showDataLabelsRange val="0"/>
                </c:ext>
                <c:ext xmlns:c16="http://schemas.microsoft.com/office/drawing/2014/chart" uri="{C3380CC4-5D6E-409C-BE32-E72D297353CC}">
                  <c16:uniqueId val="{00000027-DA93-4DE4-96AA-CE39117EDF6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{1C48220F-906B-4EC0-933B-4997B82119B1}</c15:txfldGUID>
                      <c15:f>Diagramm!$K$63</c15:f>
                      <c15:dlblFieldTableCache>
                        <c:ptCount val="1"/>
                      </c15:dlblFieldTableCache>
                    </c15:dlblFTEntry>
                  </c15:dlblFieldTable>
                  <c15:showDataLabelsRange val="0"/>
                </c:ext>
                <c:ext xmlns:c16="http://schemas.microsoft.com/office/drawing/2014/chart" uri="{C3380CC4-5D6E-409C-BE32-E72D297353CC}">
                  <c16:uniqueId val="{00000028-DA93-4DE4-96AA-CE39117EDF6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{EF69C4B9-C02F-4A65-B143-095F1E2A5C17}</c15:txfldGUID>
                      <c15:f>Diagramm!$K$64</c15:f>
                      <c15:dlblFieldTableCache>
                        <c:ptCount val="1"/>
                      </c15:dlblFieldTableCache>
                    </c15:dlblFTEntry>
                  </c15:dlblFieldTable>
                  <c15:showDataLabelsRange val="0"/>
                </c:ext>
                <c:ext xmlns:c16="http://schemas.microsoft.com/office/drawing/2014/chart" uri="{C3380CC4-5D6E-409C-BE32-E72D297353CC}">
                  <c16:uniqueId val="{00000029-DA93-4DE4-96AA-CE39117EDF6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{6D8B7E52-4225-4C26-A1B3-533A6EF41403}</c15:txfldGUID>
                      <c15:f>Diagramm!$K$65</c15:f>
                      <c15:dlblFieldTableCache>
                        <c:ptCount val="1"/>
                      </c15:dlblFieldTableCache>
                    </c15:dlblFTEntry>
                  </c15:dlblFieldTable>
                  <c15:showDataLabelsRange val="0"/>
                </c:ext>
                <c:ext xmlns:c16="http://schemas.microsoft.com/office/drawing/2014/chart" uri="{C3380CC4-5D6E-409C-BE32-E72D297353CC}">
                  <c16:uniqueId val="{0000002A-DA93-4DE4-96AA-CE39117EDF6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{1BBA1FE8-794A-4E32-A8D4-F9DEA7905B4D}</c15:txfldGUID>
                      <c15:f>Diagramm!$K$66</c15:f>
                      <c15:dlblFieldTableCache>
                        <c:ptCount val="1"/>
                      </c15:dlblFieldTableCache>
                    </c15:dlblFTEntry>
                  </c15:dlblFieldTable>
                  <c15:showDataLabelsRange val="0"/>
                </c:ext>
                <c:ext xmlns:c16="http://schemas.microsoft.com/office/drawing/2014/chart" uri="{C3380CC4-5D6E-409C-BE32-E72D297353CC}">
                  <c16:uniqueId val="{0000002B-DA93-4DE4-96AA-CE39117EDF6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{2733DF77-D667-4234-BDAC-A57D880F7E98}</c15:txfldGUID>
                      <c15:f>Diagramm!$K$67</c15:f>
                      <c15:dlblFieldTableCache>
                        <c:ptCount val="1"/>
                      </c15:dlblFieldTableCache>
                    </c15:dlblFTEntry>
                  </c15:dlblFieldTable>
                  <c15:showDataLabelsRange val="0"/>
                </c:ext>
                <c:ext xmlns:c16="http://schemas.microsoft.com/office/drawing/2014/chart" uri="{C3380CC4-5D6E-409C-BE32-E72D297353CC}">
                  <c16:uniqueId val="{0000002C-DA93-4DE4-96AA-CE39117EDF6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93-4DE4-96AA-CE39117EDF6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{18ED4B78-D569-4C1A-804E-6FBE7CE7CF65}</c15:txfldGUID>
                      <c15:f>Diagramm!$J$46</c15:f>
                      <c15:dlblFieldTableCache>
                        <c:ptCount val="1"/>
                      </c15:dlblFieldTableCache>
                    </c15:dlblFTEntry>
                  </c15:dlblFieldTable>
                  <c15:showDataLabelsRange val="0"/>
                </c:ext>
                <c:ext xmlns:c16="http://schemas.microsoft.com/office/drawing/2014/chart" uri="{C3380CC4-5D6E-409C-BE32-E72D297353CC}">
                  <c16:uniqueId val="{0000002E-DA93-4DE4-96AA-CE39117EDF6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{7079B2E6-AC20-42EE-83FD-94BA0A4EFF30}</c15:txfldGUID>
                      <c15:f>Diagramm!$J$47</c15:f>
                      <c15:dlblFieldTableCache>
                        <c:ptCount val="1"/>
                      </c15:dlblFieldTableCache>
                    </c15:dlblFTEntry>
                  </c15:dlblFieldTable>
                  <c15:showDataLabelsRange val="0"/>
                </c:ext>
                <c:ext xmlns:c16="http://schemas.microsoft.com/office/drawing/2014/chart" uri="{C3380CC4-5D6E-409C-BE32-E72D297353CC}">
                  <c16:uniqueId val="{0000002F-DA93-4DE4-96AA-CE39117EDF6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{E25C9959-0CDF-4DB9-AD11-E11CBBA056D6}</c15:txfldGUID>
                      <c15:f>Diagramm!$J$48</c15:f>
                      <c15:dlblFieldTableCache>
                        <c:ptCount val="1"/>
                      </c15:dlblFieldTableCache>
                    </c15:dlblFTEntry>
                  </c15:dlblFieldTable>
                  <c15:showDataLabelsRange val="0"/>
                </c:ext>
                <c:ext xmlns:c16="http://schemas.microsoft.com/office/drawing/2014/chart" uri="{C3380CC4-5D6E-409C-BE32-E72D297353CC}">
                  <c16:uniqueId val="{00000030-DA93-4DE4-96AA-CE39117EDF6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{A2109774-78B7-4B3C-85C9-A83AB66A1B29}</c15:txfldGUID>
                      <c15:f>Diagramm!$J$49</c15:f>
                      <c15:dlblFieldTableCache>
                        <c:ptCount val="1"/>
                      </c15:dlblFieldTableCache>
                    </c15:dlblFTEntry>
                  </c15:dlblFieldTable>
                  <c15:showDataLabelsRange val="0"/>
                </c:ext>
                <c:ext xmlns:c16="http://schemas.microsoft.com/office/drawing/2014/chart" uri="{C3380CC4-5D6E-409C-BE32-E72D297353CC}">
                  <c16:uniqueId val="{00000031-DA93-4DE4-96AA-CE39117EDF6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{CFFAE065-CDB4-4F41-99A1-BD015E2BCC2D}</c15:txfldGUID>
                      <c15:f>Diagramm!$J$50</c15:f>
                      <c15:dlblFieldTableCache>
                        <c:ptCount val="1"/>
                      </c15:dlblFieldTableCache>
                    </c15:dlblFTEntry>
                  </c15:dlblFieldTable>
                  <c15:showDataLabelsRange val="0"/>
                </c:ext>
                <c:ext xmlns:c16="http://schemas.microsoft.com/office/drawing/2014/chart" uri="{C3380CC4-5D6E-409C-BE32-E72D297353CC}">
                  <c16:uniqueId val="{00000032-DA93-4DE4-96AA-CE39117EDF6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{29CE09C5-3557-4141-83D5-E021A3E809AD}</c15:txfldGUID>
                      <c15:f>Diagramm!$J$51</c15:f>
                      <c15:dlblFieldTableCache>
                        <c:ptCount val="1"/>
                      </c15:dlblFieldTableCache>
                    </c15:dlblFTEntry>
                  </c15:dlblFieldTable>
                  <c15:showDataLabelsRange val="0"/>
                </c:ext>
                <c:ext xmlns:c16="http://schemas.microsoft.com/office/drawing/2014/chart" uri="{C3380CC4-5D6E-409C-BE32-E72D297353CC}">
                  <c16:uniqueId val="{00000033-DA93-4DE4-96AA-CE39117EDF6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{CC97EF4E-F1A0-4866-BB8C-CF6A8A0E2EEB}</c15:txfldGUID>
                      <c15:f>Diagramm!$J$52</c15:f>
                      <c15:dlblFieldTableCache>
                        <c:ptCount val="1"/>
                      </c15:dlblFieldTableCache>
                    </c15:dlblFTEntry>
                  </c15:dlblFieldTable>
                  <c15:showDataLabelsRange val="0"/>
                </c:ext>
                <c:ext xmlns:c16="http://schemas.microsoft.com/office/drawing/2014/chart" uri="{C3380CC4-5D6E-409C-BE32-E72D297353CC}">
                  <c16:uniqueId val="{00000034-DA93-4DE4-96AA-CE39117EDF6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{4C0F331E-CD1B-4334-BB6C-06AEFE8AE214}</c15:txfldGUID>
                      <c15:f>Diagramm!$J$53</c15:f>
                      <c15:dlblFieldTableCache>
                        <c:ptCount val="1"/>
                      </c15:dlblFieldTableCache>
                    </c15:dlblFTEntry>
                  </c15:dlblFieldTable>
                  <c15:showDataLabelsRange val="0"/>
                </c:ext>
                <c:ext xmlns:c16="http://schemas.microsoft.com/office/drawing/2014/chart" uri="{C3380CC4-5D6E-409C-BE32-E72D297353CC}">
                  <c16:uniqueId val="{00000035-DA93-4DE4-96AA-CE39117EDF6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{71F0413D-810D-4928-B987-35AEE4934107}</c15:txfldGUID>
                      <c15:f>Diagramm!$J$54</c15:f>
                      <c15:dlblFieldTableCache>
                        <c:ptCount val="1"/>
                      </c15:dlblFieldTableCache>
                    </c15:dlblFTEntry>
                  </c15:dlblFieldTable>
                  <c15:showDataLabelsRange val="0"/>
                </c:ext>
                <c:ext xmlns:c16="http://schemas.microsoft.com/office/drawing/2014/chart" uri="{C3380CC4-5D6E-409C-BE32-E72D297353CC}">
                  <c16:uniqueId val="{00000036-DA93-4DE4-96AA-CE39117EDF6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{9EF711A1-E7AD-406E-BB6C-BDAF6D329A1C}</c15:txfldGUID>
                      <c15:f>Diagramm!$J$55</c15:f>
                      <c15:dlblFieldTableCache>
                        <c:ptCount val="1"/>
                      </c15:dlblFieldTableCache>
                    </c15:dlblFTEntry>
                  </c15:dlblFieldTable>
                  <c15:showDataLabelsRange val="0"/>
                </c:ext>
                <c:ext xmlns:c16="http://schemas.microsoft.com/office/drawing/2014/chart" uri="{C3380CC4-5D6E-409C-BE32-E72D297353CC}">
                  <c16:uniqueId val="{00000037-DA93-4DE4-96AA-CE39117EDF6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{40492F9D-C3FE-4068-9169-9D5051782C53}</c15:txfldGUID>
                      <c15:f>Diagramm!$J$56</c15:f>
                      <c15:dlblFieldTableCache>
                        <c:ptCount val="1"/>
                      </c15:dlblFieldTableCache>
                    </c15:dlblFTEntry>
                  </c15:dlblFieldTable>
                  <c15:showDataLabelsRange val="0"/>
                </c:ext>
                <c:ext xmlns:c16="http://schemas.microsoft.com/office/drawing/2014/chart" uri="{C3380CC4-5D6E-409C-BE32-E72D297353CC}">
                  <c16:uniqueId val="{00000038-DA93-4DE4-96AA-CE39117EDF6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{7B72047F-C77A-41CE-822C-5BDBE3CAB4EB}</c15:txfldGUID>
                      <c15:f>Diagramm!$J$57</c15:f>
                      <c15:dlblFieldTableCache>
                        <c:ptCount val="1"/>
                      </c15:dlblFieldTableCache>
                    </c15:dlblFTEntry>
                  </c15:dlblFieldTable>
                  <c15:showDataLabelsRange val="0"/>
                </c:ext>
                <c:ext xmlns:c16="http://schemas.microsoft.com/office/drawing/2014/chart" uri="{C3380CC4-5D6E-409C-BE32-E72D297353CC}">
                  <c16:uniqueId val="{00000039-DA93-4DE4-96AA-CE39117EDF6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{F26BA2E7-5DF5-4130-9BEC-61D7D30A0CAD}</c15:txfldGUID>
                      <c15:f>Diagramm!$J$58</c15:f>
                      <c15:dlblFieldTableCache>
                        <c:ptCount val="1"/>
                      </c15:dlblFieldTableCache>
                    </c15:dlblFTEntry>
                  </c15:dlblFieldTable>
                  <c15:showDataLabelsRange val="0"/>
                </c:ext>
                <c:ext xmlns:c16="http://schemas.microsoft.com/office/drawing/2014/chart" uri="{C3380CC4-5D6E-409C-BE32-E72D297353CC}">
                  <c16:uniqueId val="{0000003A-DA93-4DE4-96AA-CE39117EDF6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{5899677E-680B-413A-8181-13144CFD6418}</c15:txfldGUID>
                      <c15:f>Diagramm!$J$59</c15:f>
                      <c15:dlblFieldTableCache>
                        <c:ptCount val="1"/>
                      </c15:dlblFieldTableCache>
                    </c15:dlblFTEntry>
                  </c15:dlblFieldTable>
                  <c15:showDataLabelsRange val="0"/>
                </c:ext>
                <c:ext xmlns:c16="http://schemas.microsoft.com/office/drawing/2014/chart" uri="{C3380CC4-5D6E-409C-BE32-E72D297353CC}">
                  <c16:uniqueId val="{0000003B-DA93-4DE4-96AA-CE39117EDF6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{A8A8B6F6-57DF-46A7-8B70-9C06780966D3}</c15:txfldGUID>
                      <c15:f>Diagramm!$J$60</c15:f>
                      <c15:dlblFieldTableCache>
                        <c:ptCount val="1"/>
                      </c15:dlblFieldTableCache>
                    </c15:dlblFTEntry>
                  </c15:dlblFieldTable>
                  <c15:showDataLabelsRange val="0"/>
                </c:ext>
                <c:ext xmlns:c16="http://schemas.microsoft.com/office/drawing/2014/chart" uri="{C3380CC4-5D6E-409C-BE32-E72D297353CC}">
                  <c16:uniqueId val="{0000003C-DA93-4DE4-96AA-CE39117EDF6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{CE80D1DB-F674-4F94-ADC7-1C69B956FAA0}</c15:txfldGUID>
                      <c15:f>Diagramm!$J$61</c15:f>
                      <c15:dlblFieldTableCache>
                        <c:ptCount val="1"/>
                      </c15:dlblFieldTableCache>
                    </c15:dlblFTEntry>
                  </c15:dlblFieldTable>
                  <c15:showDataLabelsRange val="0"/>
                </c:ext>
                <c:ext xmlns:c16="http://schemas.microsoft.com/office/drawing/2014/chart" uri="{C3380CC4-5D6E-409C-BE32-E72D297353CC}">
                  <c16:uniqueId val="{0000003D-DA93-4DE4-96AA-CE39117EDF6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{5ACA896F-AE67-43E3-BB2A-13052F63B50F}</c15:txfldGUID>
                      <c15:f>Diagramm!$J$62</c15:f>
                      <c15:dlblFieldTableCache>
                        <c:ptCount val="1"/>
                      </c15:dlblFieldTableCache>
                    </c15:dlblFTEntry>
                  </c15:dlblFieldTable>
                  <c15:showDataLabelsRange val="0"/>
                </c:ext>
                <c:ext xmlns:c16="http://schemas.microsoft.com/office/drawing/2014/chart" uri="{C3380CC4-5D6E-409C-BE32-E72D297353CC}">
                  <c16:uniqueId val="{0000003E-DA93-4DE4-96AA-CE39117EDF6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{C236EA1D-4346-43ED-9C8C-70125B45D1CA}</c15:txfldGUID>
                      <c15:f>Diagramm!$J$63</c15:f>
                      <c15:dlblFieldTableCache>
                        <c:ptCount val="1"/>
                      </c15:dlblFieldTableCache>
                    </c15:dlblFTEntry>
                  </c15:dlblFieldTable>
                  <c15:showDataLabelsRange val="0"/>
                </c:ext>
                <c:ext xmlns:c16="http://schemas.microsoft.com/office/drawing/2014/chart" uri="{C3380CC4-5D6E-409C-BE32-E72D297353CC}">
                  <c16:uniqueId val="{0000003F-DA93-4DE4-96AA-CE39117EDF6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{F8F3C33C-8D43-489B-8741-51B461962753}</c15:txfldGUID>
                      <c15:f>Diagramm!$J$64</c15:f>
                      <c15:dlblFieldTableCache>
                        <c:ptCount val="1"/>
                      </c15:dlblFieldTableCache>
                    </c15:dlblFTEntry>
                  </c15:dlblFieldTable>
                  <c15:showDataLabelsRange val="0"/>
                </c:ext>
                <c:ext xmlns:c16="http://schemas.microsoft.com/office/drawing/2014/chart" uri="{C3380CC4-5D6E-409C-BE32-E72D297353CC}">
                  <c16:uniqueId val="{00000040-DA93-4DE4-96AA-CE39117EDF6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{BC991156-C6E7-44B3-9BC4-65BEB080C4F5}</c15:txfldGUID>
                      <c15:f>Diagramm!$J$65</c15:f>
                      <c15:dlblFieldTableCache>
                        <c:ptCount val="1"/>
                      </c15:dlblFieldTableCache>
                    </c15:dlblFTEntry>
                  </c15:dlblFieldTable>
                  <c15:showDataLabelsRange val="0"/>
                </c:ext>
                <c:ext xmlns:c16="http://schemas.microsoft.com/office/drawing/2014/chart" uri="{C3380CC4-5D6E-409C-BE32-E72D297353CC}">
                  <c16:uniqueId val="{00000041-DA93-4DE4-96AA-CE39117EDF6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{88BAB584-DBE3-4B43-9FC4-DA4899126C1D}</c15:txfldGUID>
                      <c15:f>Diagramm!$J$66</c15:f>
                      <c15:dlblFieldTableCache>
                        <c:ptCount val="1"/>
                      </c15:dlblFieldTableCache>
                    </c15:dlblFTEntry>
                  </c15:dlblFieldTable>
                  <c15:showDataLabelsRange val="0"/>
                </c:ext>
                <c:ext xmlns:c16="http://schemas.microsoft.com/office/drawing/2014/chart" uri="{C3380CC4-5D6E-409C-BE32-E72D297353CC}">
                  <c16:uniqueId val="{00000042-DA93-4DE4-96AA-CE39117EDF6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{CFAB394F-9BE5-42F2-9CA8-058D4B0F8BEA}</c15:txfldGUID>
                      <c15:f>Diagramm!$J$67</c15:f>
                      <c15:dlblFieldTableCache>
                        <c:ptCount val="1"/>
                      </c15:dlblFieldTableCache>
                    </c15:dlblFTEntry>
                  </c15:dlblFieldTable>
                  <c15:showDataLabelsRange val="0"/>
                </c:ext>
                <c:ext xmlns:c16="http://schemas.microsoft.com/office/drawing/2014/chart" uri="{C3380CC4-5D6E-409C-BE32-E72D297353CC}">
                  <c16:uniqueId val="{00000043-DA93-4DE4-96AA-CE39117EDF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93-4DE4-96AA-CE39117EDF6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62-41B6-AA58-0FB9A218222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62-41B6-AA58-0FB9A218222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62-41B6-AA58-0FB9A218222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62-41B6-AA58-0FB9A218222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62-41B6-AA58-0FB9A218222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62-41B6-AA58-0FB9A218222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62-41B6-AA58-0FB9A218222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362-41B6-AA58-0FB9A218222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62-41B6-AA58-0FB9A218222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362-41B6-AA58-0FB9A218222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362-41B6-AA58-0FB9A218222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362-41B6-AA58-0FB9A218222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362-41B6-AA58-0FB9A218222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362-41B6-AA58-0FB9A218222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362-41B6-AA58-0FB9A218222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362-41B6-AA58-0FB9A218222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362-41B6-AA58-0FB9A218222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362-41B6-AA58-0FB9A218222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362-41B6-AA58-0FB9A218222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362-41B6-AA58-0FB9A218222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362-41B6-AA58-0FB9A218222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362-41B6-AA58-0FB9A21822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362-41B6-AA58-0FB9A218222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362-41B6-AA58-0FB9A218222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362-41B6-AA58-0FB9A218222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362-41B6-AA58-0FB9A218222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362-41B6-AA58-0FB9A218222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362-41B6-AA58-0FB9A218222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362-41B6-AA58-0FB9A218222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362-41B6-AA58-0FB9A218222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362-41B6-AA58-0FB9A218222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362-41B6-AA58-0FB9A218222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362-41B6-AA58-0FB9A218222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362-41B6-AA58-0FB9A218222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362-41B6-AA58-0FB9A218222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362-41B6-AA58-0FB9A218222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362-41B6-AA58-0FB9A218222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362-41B6-AA58-0FB9A218222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362-41B6-AA58-0FB9A218222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362-41B6-AA58-0FB9A218222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362-41B6-AA58-0FB9A218222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362-41B6-AA58-0FB9A218222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362-41B6-AA58-0FB9A218222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362-41B6-AA58-0FB9A218222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362-41B6-AA58-0FB9A218222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362-41B6-AA58-0FB9A218222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362-41B6-AA58-0FB9A218222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362-41B6-AA58-0FB9A218222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362-41B6-AA58-0FB9A218222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362-41B6-AA58-0FB9A218222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362-41B6-AA58-0FB9A218222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362-41B6-AA58-0FB9A218222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362-41B6-AA58-0FB9A218222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362-41B6-AA58-0FB9A218222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362-41B6-AA58-0FB9A218222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362-41B6-AA58-0FB9A218222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362-41B6-AA58-0FB9A218222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362-41B6-AA58-0FB9A218222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362-41B6-AA58-0FB9A218222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362-41B6-AA58-0FB9A218222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362-41B6-AA58-0FB9A218222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362-41B6-AA58-0FB9A218222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362-41B6-AA58-0FB9A218222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362-41B6-AA58-0FB9A218222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362-41B6-AA58-0FB9A218222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362-41B6-AA58-0FB9A218222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362-41B6-AA58-0FB9A218222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362-41B6-AA58-0FB9A21822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362-41B6-AA58-0FB9A218222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101.02706044342035</c:v>
                </c:pt>
                <c:pt idx="2">
                  <c:v>102.42082783038751</c:v>
                </c:pt>
                <c:pt idx="3">
                  <c:v>102.70323432714193</c:v>
                </c:pt>
                <c:pt idx="4">
                  <c:v>102.77910472925507</c:v>
                </c:pt>
                <c:pt idx="5">
                  <c:v>103.27928738022311</c:v>
                </c:pt>
                <c:pt idx="6">
                  <c:v>105.68044510635906</c:v>
                </c:pt>
                <c:pt idx="7">
                  <c:v>106.3014583977295</c:v>
                </c:pt>
                <c:pt idx="8">
                  <c:v>106.45038918706268</c:v>
                </c:pt>
                <c:pt idx="9">
                  <c:v>107.52802989855846</c:v>
                </c:pt>
                <c:pt idx="10">
                  <c:v>109.67207126197769</c:v>
                </c:pt>
                <c:pt idx="11">
                  <c:v>110.34787984376318</c:v>
                </c:pt>
                <c:pt idx="12">
                  <c:v>110.43218029055555</c:v>
                </c:pt>
                <c:pt idx="13">
                  <c:v>110.99980329895749</c:v>
                </c:pt>
                <c:pt idx="14">
                  <c:v>112.6450670188552</c:v>
                </c:pt>
                <c:pt idx="15">
                  <c:v>113.5498918144266</c:v>
                </c:pt>
                <c:pt idx="16">
                  <c:v>113.63419226121898</c:v>
                </c:pt>
                <c:pt idx="17">
                  <c:v>114.40694635681569</c:v>
                </c:pt>
                <c:pt idx="18">
                  <c:v>115.81757383314131</c:v>
                </c:pt>
                <c:pt idx="19">
                  <c:v>116.63107314468766</c:v>
                </c:pt>
                <c:pt idx="20">
                  <c:v>116.27420125326664</c:v>
                </c:pt>
                <c:pt idx="21">
                  <c:v>116.67041335319077</c:v>
                </c:pt>
                <c:pt idx="22">
                  <c:v>117.21134122010845</c:v>
                </c:pt>
                <c:pt idx="23">
                  <c:v>117.87590974232162</c:v>
                </c:pt>
                <c:pt idx="24">
                  <c:v>119.09124118357828</c:v>
                </c:pt>
              </c:numCache>
            </c:numRef>
          </c:val>
          <c:smooth val="0"/>
          <c:extLst>
            <c:ext xmlns:c16="http://schemas.microsoft.com/office/drawing/2014/chart" uri="{C3380CC4-5D6E-409C-BE32-E72D297353CC}">
              <c16:uniqueId val="{00000000-610F-4604-9425-554CCE25A54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101.78073089700996</c:v>
                </c:pt>
                <c:pt idx="2">
                  <c:v>104.95681063122923</c:v>
                </c:pt>
                <c:pt idx="3">
                  <c:v>105.47508305647841</c:v>
                </c:pt>
                <c:pt idx="4">
                  <c:v>102.97674418604652</c:v>
                </c:pt>
                <c:pt idx="5">
                  <c:v>105.27574750830564</c:v>
                </c:pt>
                <c:pt idx="6">
                  <c:v>106.83056478405315</c:v>
                </c:pt>
                <c:pt idx="7">
                  <c:v>107.20265780730898</c:v>
                </c:pt>
                <c:pt idx="8">
                  <c:v>106.19269102990032</c:v>
                </c:pt>
                <c:pt idx="9">
                  <c:v>107.57475083056478</c:v>
                </c:pt>
                <c:pt idx="10">
                  <c:v>109.14285714285714</c:v>
                </c:pt>
                <c:pt idx="11">
                  <c:v>108.71760797342193</c:v>
                </c:pt>
                <c:pt idx="12">
                  <c:v>109.28903654485049</c:v>
                </c:pt>
                <c:pt idx="13">
                  <c:v>110.37873754152825</c:v>
                </c:pt>
                <c:pt idx="14">
                  <c:v>114.04651162790698</c:v>
                </c:pt>
                <c:pt idx="15">
                  <c:v>115.81395348837209</c:v>
                </c:pt>
                <c:pt idx="16">
                  <c:v>116.09302325581395</c:v>
                </c:pt>
                <c:pt idx="17">
                  <c:v>119.68106312292359</c:v>
                </c:pt>
                <c:pt idx="18">
                  <c:v>124.65116279069768</c:v>
                </c:pt>
                <c:pt idx="19">
                  <c:v>123.14950166112956</c:v>
                </c:pt>
                <c:pt idx="20">
                  <c:v>121.95348837209303</c:v>
                </c:pt>
                <c:pt idx="21">
                  <c:v>123.85382059800665</c:v>
                </c:pt>
                <c:pt idx="22">
                  <c:v>127.49501661129568</c:v>
                </c:pt>
                <c:pt idx="23">
                  <c:v>127.06976744186048</c:v>
                </c:pt>
                <c:pt idx="24">
                  <c:v>125.04983388704318</c:v>
                </c:pt>
              </c:numCache>
            </c:numRef>
          </c:val>
          <c:smooth val="0"/>
          <c:extLst>
            <c:ext xmlns:c16="http://schemas.microsoft.com/office/drawing/2014/chart" uri="{C3380CC4-5D6E-409C-BE32-E72D297353CC}">
              <c16:uniqueId val="{00000001-610F-4604-9425-554CCE25A54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106.00498043400925</c:v>
                </c:pt>
                <c:pt idx="2">
                  <c:v>100.00711490572749</c:v>
                </c:pt>
                <c:pt idx="3">
                  <c:v>104.98043400924936</c:v>
                </c:pt>
                <c:pt idx="4">
                  <c:v>101.23799359658486</c:v>
                </c:pt>
                <c:pt idx="5">
                  <c:v>105.45001778726433</c:v>
                </c:pt>
                <c:pt idx="6">
                  <c:v>100.37709000355746</c:v>
                </c:pt>
                <c:pt idx="7">
                  <c:v>104.37566702241195</c:v>
                </c:pt>
                <c:pt idx="8">
                  <c:v>101.30914265385984</c:v>
                </c:pt>
                <c:pt idx="9">
                  <c:v>105.57808609035931</c:v>
                </c:pt>
                <c:pt idx="10">
                  <c:v>100.28459622909995</c:v>
                </c:pt>
                <c:pt idx="11">
                  <c:v>104.14799003913198</c:v>
                </c:pt>
                <c:pt idx="12">
                  <c:v>101.11704019921737</c:v>
                </c:pt>
                <c:pt idx="13">
                  <c:v>104.96620419779438</c:v>
                </c:pt>
                <c:pt idx="14">
                  <c:v>100.66880113838492</c:v>
                </c:pt>
                <c:pt idx="15">
                  <c:v>103.47918890074706</c:v>
                </c:pt>
                <c:pt idx="16">
                  <c:v>101.24510850231235</c:v>
                </c:pt>
                <c:pt idx="17">
                  <c:v>105.01600853788686</c:v>
                </c:pt>
                <c:pt idx="18">
                  <c:v>99.800782639630029</c:v>
                </c:pt>
                <c:pt idx="19">
                  <c:v>104.30451796513695</c:v>
                </c:pt>
                <c:pt idx="20">
                  <c:v>101.51547491995731</c:v>
                </c:pt>
                <c:pt idx="21">
                  <c:v>106.10458911419425</c:v>
                </c:pt>
                <c:pt idx="22">
                  <c:v>100.0640341515475</c:v>
                </c:pt>
                <c:pt idx="23">
                  <c:v>102.95980078263962</c:v>
                </c:pt>
                <c:pt idx="24">
                  <c:v>98.847385272145146</c:v>
                </c:pt>
              </c:numCache>
            </c:numRef>
          </c:val>
          <c:smooth val="0"/>
          <c:extLst>
            <c:ext xmlns:c16="http://schemas.microsoft.com/office/drawing/2014/chart" uri="{C3380CC4-5D6E-409C-BE32-E72D297353CC}">
              <c16:uniqueId val="{00000002-610F-4604-9425-554CCE25A54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10F-4604-9425-554CCE25A54C}"/>
                </c:ext>
              </c:extLst>
            </c:dLbl>
            <c:dLbl>
              <c:idx val="1"/>
              <c:delete val="1"/>
              <c:extLst>
                <c:ext xmlns:c15="http://schemas.microsoft.com/office/drawing/2012/chart" uri="{CE6537A1-D6FC-4f65-9D91-7224C49458BB}"/>
                <c:ext xmlns:c16="http://schemas.microsoft.com/office/drawing/2014/chart" uri="{C3380CC4-5D6E-409C-BE32-E72D297353CC}">
                  <c16:uniqueId val="{00000004-610F-4604-9425-554CCE25A54C}"/>
                </c:ext>
              </c:extLst>
            </c:dLbl>
            <c:dLbl>
              <c:idx val="2"/>
              <c:delete val="1"/>
              <c:extLst>
                <c:ext xmlns:c15="http://schemas.microsoft.com/office/drawing/2012/chart" uri="{CE6537A1-D6FC-4f65-9D91-7224C49458BB}"/>
                <c:ext xmlns:c16="http://schemas.microsoft.com/office/drawing/2014/chart" uri="{C3380CC4-5D6E-409C-BE32-E72D297353CC}">
                  <c16:uniqueId val="{00000005-610F-4604-9425-554CCE25A54C}"/>
                </c:ext>
              </c:extLst>
            </c:dLbl>
            <c:dLbl>
              <c:idx val="3"/>
              <c:delete val="1"/>
              <c:extLst>
                <c:ext xmlns:c15="http://schemas.microsoft.com/office/drawing/2012/chart" uri="{CE6537A1-D6FC-4f65-9D91-7224C49458BB}"/>
                <c:ext xmlns:c16="http://schemas.microsoft.com/office/drawing/2014/chart" uri="{C3380CC4-5D6E-409C-BE32-E72D297353CC}">
                  <c16:uniqueId val="{00000006-610F-4604-9425-554CCE25A54C}"/>
                </c:ext>
              </c:extLst>
            </c:dLbl>
            <c:dLbl>
              <c:idx val="4"/>
              <c:delete val="1"/>
              <c:extLst>
                <c:ext xmlns:c15="http://schemas.microsoft.com/office/drawing/2012/chart" uri="{CE6537A1-D6FC-4f65-9D91-7224C49458BB}"/>
                <c:ext xmlns:c16="http://schemas.microsoft.com/office/drawing/2014/chart" uri="{C3380CC4-5D6E-409C-BE32-E72D297353CC}">
                  <c16:uniqueId val="{00000007-610F-4604-9425-554CCE25A54C}"/>
                </c:ext>
              </c:extLst>
            </c:dLbl>
            <c:dLbl>
              <c:idx val="5"/>
              <c:delete val="1"/>
              <c:extLst>
                <c:ext xmlns:c15="http://schemas.microsoft.com/office/drawing/2012/chart" uri="{CE6537A1-D6FC-4f65-9D91-7224C49458BB}"/>
                <c:ext xmlns:c16="http://schemas.microsoft.com/office/drawing/2014/chart" uri="{C3380CC4-5D6E-409C-BE32-E72D297353CC}">
                  <c16:uniqueId val="{00000008-610F-4604-9425-554CCE25A54C}"/>
                </c:ext>
              </c:extLst>
            </c:dLbl>
            <c:dLbl>
              <c:idx val="6"/>
              <c:delete val="1"/>
              <c:extLst>
                <c:ext xmlns:c15="http://schemas.microsoft.com/office/drawing/2012/chart" uri="{CE6537A1-D6FC-4f65-9D91-7224C49458BB}"/>
                <c:ext xmlns:c16="http://schemas.microsoft.com/office/drawing/2014/chart" uri="{C3380CC4-5D6E-409C-BE32-E72D297353CC}">
                  <c16:uniqueId val="{00000009-610F-4604-9425-554CCE25A54C}"/>
                </c:ext>
              </c:extLst>
            </c:dLbl>
            <c:dLbl>
              <c:idx val="7"/>
              <c:delete val="1"/>
              <c:extLst>
                <c:ext xmlns:c15="http://schemas.microsoft.com/office/drawing/2012/chart" uri="{CE6537A1-D6FC-4f65-9D91-7224C49458BB}"/>
                <c:ext xmlns:c16="http://schemas.microsoft.com/office/drawing/2014/chart" uri="{C3380CC4-5D6E-409C-BE32-E72D297353CC}">
                  <c16:uniqueId val="{0000000A-610F-4604-9425-554CCE25A54C}"/>
                </c:ext>
              </c:extLst>
            </c:dLbl>
            <c:dLbl>
              <c:idx val="8"/>
              <c:delete val="1"/>
              <c:extLst>
                <c:ext xmlns:c15="http://schemas.microsoft.com/office/drawing/2012/chart" uri="{CE6537A1-D6FC-4f65-9D91-7224C49458BB}"/>
                <c:ext xmlns:c16="http://schemas.microsoft.com/office/drawing/2014/chart" uri="{C3380CC4-5D6E-409C-BE32-E72D297353CC}">
                  <c16:uniqueId val="{0000000B-610F-4604-9425-554CCE25A54C}"/>
                </c:ext>
              </c:extLst>
            </c:dLbl>
            <c:dLbl>
              <c:idx val="9"/>
              <c:delete val="1"/>
              <c:extLst>
                <c:ext xmlns:c15="http://schemas.microsoft.com/office/drawing/2012/chart" uri="{CE6537A1-D6FC-4f65-9D91-7224C49458BB}"/>
                <c:ext xmlns:c16="http://schemas.microsoft.com/office/drawing/2014/chart" uri="{C3380CC4-5D6E-409C-BE32-E72D297353CC}">
                  <c16:uniqueId val="{0000000C-610F-4604-9425-554CCE25A54C}"/>
                </c:ext>
              </c:extLst>
            </c:dLbl>
            <c:dLbl>
              <c:idx val="10"/>
              <c:delete val="1"/>
              <c:extLst>
                <c:ext xmlns:c15="http://schemas.microsoft.com/office/drawing/2012/chart" uri="{CE6537A1-D6FC-4f65-9D91-7224C49458BB}"/>
                <c:ext xmlns:c16="http://schemas.microsoft.com/office/drawing/2014/chart" uri="{C3380CC4-5D6E-409C-BE32-E72D297353CC}">
                  <c16:uniqueId val="{0000000D-610F-4604-9425-554CCE25A54C}"/>
                </c:ext>
              </c:extLst>
            </c:dLbl>
            <c:dLbl>
              <c:idx val="11"/>
              <c:delete val="1"/>
              <c:extLst>
                <c:ext xmlns:c15="http://schemas.microsoft.com/office/drawing/2012/chart" uri="{CE6537A1-D6FC-4f65-9D91-7224C49458BB}"/>
                <c:ext xmlns:c16="http://schemas.microsoft.com/office/drawing/2014/chart" uri="{C3380CC4-5D6E-409C-BE32-E72D297353CC}">
                  <c16:uniqueId val="{0000000E-610F-4604-9425-554CCE25A54C}"/>
                </c:ext>
              </c:extLst>
            </c:dLbl>
            <c:dLbl>
              <c:idx val="12"/>
              <c:delete val="1"/>
              <c:extLst>
                <c:ext xmlns:c15="http://schemas.microsoft.com/office/drawing/2012/chart" uri="{CE6537A1-D6FC-4f65-9D91-7224C49458BB}"/>
                <c:ext xmlns:c16="http://schemas.microsoft.com/office/drawing/2014/chart" uri="{C3380CC4-5D6E-409C-BE32-E72D297353CC}">
                  <c16:uniqueId val="{0000000F-610F-4604-9425-554CCE25A54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0F-4604-9425-554CCE25A54C}"/>
                </c:ext>
              </c:extLst>
            </c:dLbl>
            <c:dLbl>
              <c:idx val="14"/>
              <c:delete val="1"/>
              <c:extLst>
                <c:ext xmlns:c15="http://schemas.microsoft.com/office/drawing/2012/chart" uri="{CE6537A1-D6FC-4f65-9D91-7224C49458BB}"/>
                <c:ext xmlns:c16="http://schemas.microsoft.com/office/drawing/2014/chart" uri="{C3380CC4-5D6E-409C-BE32-E72D297353CC}">
                  <c16:uniqueId val="{00000011-610F-4604-9425-554CCE25A54C}"/>
                </c:ext>
              </c:extLst>
            </c:dLbl>
            <c:dLbl>
              <c:idx val="15"/>
              <c:delete val="1"/>
              <c:extLst>
                <c:ext xmlns:c15="http://schemas.microsoft.com/office/drawing/2012/chart" uri="{CE6537A1-D6FC-4f65-9D91-7224C49458BB}"/>
                <c:ext xmlns:c16="http://schemas.microsoft.com/office/drawing/2014/chart" uri="{C3380CC4-5D6E-409C-BE32-E72D297353CC}">
                  <c16:uniqueId val="{00000012-610F-4604-9425-554CCE25A54C}"/>
                </c:ext>
              </c:extLst>
            </c:dLbl>
            <c:dLbl>
              <c:idx val="16"/>
              <c:delete val="1"/>
              <c:extLst>
                <c:ext xmlns:c15="http://schemas.microsoft.com/office/drawing/2012/chart" uri="{CE6537A1-D6FC-4f65-9D91-7224C49458BB}"/>
                <c:ext xmlns:c16="http://schemas.microsoft.com/office/drawing/2014/chart" uri="{C3380CC4-5D6E-409C-BE32-E72D297353CC}">
                  <c16:uniqueId val="{00000013-610F-4604-9425-554CCE25A54C}"/>
                </c:ext>
              </c:extLst>
            </c:dLbl>
            <c:dLbl>
              <c:idx val="17"/>
              <c:delete val="1"/>
              <c:extLst>
                <c:ext xmlns:c15="http://schemas.microsoft.com/office/drawing/2012/chart" uri="{CE6537A1-D6FC-4f65-9D91-7224C49458BB}"/>
                <c:ext xmlns:c16="http://schemas.microsoft.com/office/drawing/2014/chart" uri="{C3380CC4-5D6E-409C-BE32-E72D297353CC}">
                  <c16:uniqueId val="{00000014-610F-4604-9425-554CCE25A54C}"/>
                </c:ext>
              </c:extLst>
            </c:dLbl>
            <c:dLbl>
              <c:idx val="18"/>
              <c:delete val="1"/>
              <c:extLst>
                <c:ext xmlns:c15="http://schemas.microsoft.com/office/drawing/2012/chart" uri="{CE6537A1-D6FC-4f65-9D91-7224C49458BB}"/>
                <c:ext xmlns:c16="http://schemas.microsoft.com/office/drawing/2014/chart" uri="{C3380CC4-5D6E-409C-BE32-E72D297353CC}">
                  <c16:uniqueId val="{00000015-610F-4604-9425-554CCE25A54C}"/>
                </c:ext>
              </c:extLst>
            </c:dLbl>
            <c:dLbl>
              <c:idx val="19"/>
              <c:delete val="1"/>
              <c:extLst>
                <c:ext xmlns:c15="http://schemas.microsoft.com/office/drawing/2012/chart" uri="{CE6537A1-D6FC-4f65-9D91-7224C49458BB}"/>
                <c:ext xmlns:c16="http://schemas.microsoft.com/office/drawing/2014/chart" uri="{C3380CC4-5D6E-409C-BE32-E72D297353CC}">
                  <c16:uniqueId val="{00000016-610F-4604-9425-554CCE25A54C}"/>
                </c:ext>
              </c:extLst>
            </c:dLbl>
            <c:dLbl>
              <c:idx val="20"/>
              <c:delete val="1"/>
              <c:extLst>
                <c:ext xmlns:c15="http://schemas.microsoft.com/office/drawing/2012/chart" uri="{CE6537A1-D6FC-4f65-9D91-7224C49458BB}"/>
                <c:ext xmlns:c16="http://schemas.microsoft.com/office/drawing/2014/chart" uri="{C3380CC4-5D6E-409C-BE32-E72D297353CC}">
                  <c16:uniqueId val="{00000017-610F-4604-9425-554CCE25A54C}"/>
                </c:ext>
              </c:extLst>
            </c:dLbl>
            <c:dLbl>
              <c:idx val="21"/>
              <c:delete val="1"/>
              <c:extLst>
                <c:ext xmlns:c15="http://schemas.microsoft.com/office/drawing/2012/chart" uri="{CE6537A1-D6FC-4f65-9D91-7224C49458BB}"/>
                <c:ext xmlns:c16="http://schemas.microsoft.com/office/drawing/2014/chart" uri="{C3380CC4-5D6E-409C-BE32-E72D297353CC}">
                  <c16:uniqueId val="{00000018-610F-4604-9425-554CCE25A54C}"/>
                </c:ext>
              </c:extLst>
            </c:dLbl>
            <c:dLbl>
              <c:idx val="22"/>
              <c:delete val="1"/>
              <c:extLst>
                <c:ext xmlns:c15="http://schemas.microsoft.com/office/drawing/2012/chart" uri="{CE6537A1-D6FC-4f65-9D91-7224C49458BB}"/>
                <c:ext xmlns:c16="http://schemas.microsoft.com/office/drawing/2014/chart" uri="{C3380CC4-5D6E-409C-BE32-E72D297353CC}">
                  <c16:uniqueId val="{00000019-610F-4604-9425-554CCE25A54C}"/>
                </c:ext>
              </c:extLst>
            </c:dLbl>
            <c:dLbl>
              <c:idx val="23"/>
              <c:delete val="1"/>
              <c:extLst>
                <c:ext xmlns:c15="http://schemas.microsoft.com/office/drawing/2012/chart" uri="{CE6537A1-D6FC-4f65-9D91-7224C49458BB}"/>
                <c:ext xmlns:c16="http://schemas.microsoft.com/office/drawing/2014/chart" uri="{C3380CC4-5D6E-409C-BE32-E72D297353CC}">
                  <c16:uniqueId val="{0000001A-610F-4604-9425-554CCE25A54C}"/>
                </c:ext>
              </c:extLst>
            </c:dLbl>
            <c:dLbl>
              <c:idx val="24"/>
              <c:delete val="1"/>
              <c:extLst>
                <c:ext xmlns:c15="http://schemas.microsoft.com/office/drawing/2012/chart" uri="{CE6537A1-D6FC-4f65-9D91-7224C49458BB}"/>
                <c:ext xmlns:c16="http://schemas.microsoft.com/office/drawing/2014/chart" uri="{C3380CC4-5D6E-409C-BE32-E72D297353CC}">
                  <c16:uniqueId val="{0000001B-610F-4604-9425-554CCE25A54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10F-4604-9425-554CCE25A54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Tübingen (08416)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84762</v>
      </c>
      <c r="F11" s="238">
        <v>83897</v>
      </c>
      <c r="G11" s="238">
        <v>83424</v>
      </c>
      <c r="H11" s="238">
        <v>83039</v>
      </c>
      <c r="I11" s="265">
        <v>82757</v>
      </c>
      <c r="J11" s="263">
        <v>2005</v>
      </c>
      <c r="K11" s="266">
        <v>2.4227557789673382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12.065548240957032</v>
      </c>
      <c r="E13" s="115">
        <v>10227</v>
      </c>
      <c r="F13" s="114">
        <v>9920</v>
      </c>
      <c r="G13" s="114">
        <v>9827</v>
      </c>
      <c r="H13" s="114">
        <v>9916</v>
      </c>
      <c r="I13" s="140">
        <v>9817</v>
      </c>
      <c r="J13" s="115">
        <v>410</v>
      </c>
      <c r="K13" s="116">
        <v>4.1764286441886522</v>
      </c>
    </row>
    <row r="14" spans="1:255" ht="14.1" customHeight="1" x14ac:dyDescent="0.2">
      <c r="A14" s="306" t="s">
        <v>230</v>
      </c>
      <c r="B14" s="307"/>
      <c r="C14" s="308"/>
      <c r="D14" s="113">
        <v>55.822184469455649</v>
      </c>
      <c r="E14" s="115">
        <v>47316</v>
      </c>
      <c r="F14" s="114">
        <v>46825</v>
      </c>
      <c r="G14" s="114">
        <v>46673</v>
      </c>
      <c r="H14" s="114">
        <v>46444</v>
      </c>
      <c r="I14" s="140">
        <v>46397</v>
      </c>
      <c r="J14" s="115">
        <v>919</v>
      </c>
      <c r="K14" s="116">
        <v>1.9807315128133285</v>
      </c>
    </row>
    <row r="15" spans="1:255" ht="14.1" customHeight="1" x14ac:dyDescent="0.2">
      <c r="A15" s="306" t="s">
        <v>231</v>
      </c>
      <c r="B15" s="307"/>
      <c r="C15" s="308"/>
      <c r="D15" s="113">
        <v>13.290153606568982</v>
      </c>
      <c r="E15" s="115">
        <v>11265</v>
      </c>
      <c r="F15" s="114">
        <v>11251</v>
      </c>
      <c r="G15" s="114">
        <v>11215</v>
      </c>
      <c r="H15" s="114">
        <v>11151</v>
      </c>
      <c r="I15" s="140">
        <v>11161</v>
      </c>
      <c r="J15" s="115">
        <v>104</v>
      </c>
      <c r="K15" s="116">
        <v>0.93181614550667502</v>
      </c>
    </row>
    <row r="16" spans="1:255" ht="14.1" customHeight="1" x14ac:dyDescent="0.2">
      <c r="A16" s="306" t="s">
        <v>232</v>
      </c>
      <c r="B16" s="307"/>
      <c r="C16" s="308"/>
      <c r="D16" s="113">
        <v>18.334867039475238</v>
      </c>
      <c r="E16" s="115">
        <v>15541</v>
      </c>
      <c r="F16" s="114">
        <v>15488</v>
      </c>
      <c r="G16" s="114">
        <v>15299</v>
      </c>
      <c r="H16" s="114">
        <v>15132</v>
      </c>
      <c r="I16" s="140">
        <v>15010</v>
      </c>
      <c r="J16" s="115">
        <v>531</v>
      </c>
      <c r="K16" s="116">
        <v>3.5376415722851431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1.5702791345178264</v>
      </c>
      <c r="E18" s="115">
        <v>1331</v>
      </c>
      <c r="F18" s="114">
        <v>354</v>
      </c>
      <c r="G18" s="114">
        <v>359</v>
      </c>
      <c r="H18" s="114">
        <v>359</v>
      </c>
      <c r="I18" s="140">
        <v>369</v>
      </c>
      <c r="J18" s="115">
        <v>962</v>
      </c>
      <c r="K18" s="116" t="s">
        <v>514</v>
      </c>
    </row>
    <row r="19" spans="1:255" ht="14.1" customHeight="1" x14ac:dyDescent="0.2">
      <c r="A19" s="306" t="s">
        <v>235</v>
      </c>
      <c r="B19" s="307" t="s">
        <v>236</v>
      </c>
      <c r="C19" s="308"/>
      <c r="D19" s="113">
        <v>0.17696609329652438</v>
      </c>
      <c r="E19" s="115">
        <v>150</v>
      </c>
      <c r="F19" s="114">
        <v>145</v>
      </c>
      <c r="G19" s="114">
        <v>148</v>
      </c>
      <c r="H19" s="114">
        <v>143</v>
      </c>
      <c r="I19" s="140">
        <v>147</v>
      </c>
      <c r="J19" s="115">
        <v>3</v>
      </c>
      <c r="K19" s="116">
        <v>2.0408163265306123</v>
      </c>
    </row>
    <row r="20" spans="1:255" ht="14.1" customHeight="1" x14ac:dyDescent="0.2">
      <c r="A20" s="306">
        <v>12</v>
      </c>
      <c r="B20" s="307" t="s">
        <v>237</v>
      </c>
      <c r="C20" s="308"/>
      <c r="D20" s="113">
        <v>0.74089804393478209</v>
      </c>
      <c r="E20" s="115">
        <v>628</v>
      </c>
      <c r="F20" s="114">
        <v>619</v>
      </c>
      <c r="G20" s="114">
        <v>627</v>
      </c>
      <c r="H20" s="114">
        <v>619</v>
      </c>
      <c r="I20" s="140">
        <v>605</v>
      </c>
      <c r="J20" s="115">
        <v>23</v>
      </c>
      <c r="K20" s="116">
        <v>3.8016528925619837</v>
      </c>
    </row>
    <row r="21" spans="1:255" ht="14.1" customHeight="1" x14ac:dyDescent="0.2">
      <c r="A21" s="306">
        <v>21</v>
      </c>
      <c r="B21" s="307" t="s">
        <v>238</v>
      </c>
      <c r="C21" s="308"/>
      <c r="D21" s="113">
        <v>0.18994360680493619</v>
      </c>
      <c r="E21" s="115">
        <v>161</v>
      </c>
      <c r="F21" s="114">
        <v>180</v>
      </c>
      <c r="G21" s="114">
        <v>176</v>
      </c>
      <c r="H21" s="114">
        <v>174</v>
      </c>
      <c r="I21" s="140">
        <v>172</v>
      </c>
      <c r="J21" s="115">
        <v>-11</v>
      </c>
      <c r="K21" s="116">
        <v>-6.3953488372093021</v>
      </c>
    </row>
    <row r="22" spans="1:255" ht="14.1" customHeight="1" x14ac:dyDescent="0.2">
      <c r="A22" s="306">
        <v>22</v>
      </c>
      <c r="B22" s="307" t="s">
        <v>239</v>
      </c>
      <c r="C22" s="308"/>
      <c r="D22" s="113">
        <v>1.3449423090535852</v>
      </c>
      <c r="E22" s="115">
        <v>1140</v>
      </c>
      <c r="F22" s="114">
        <v>1182</v>
      </c>
      <c r="G22" s="114">
        <v>1200</v>
      </c>
      <c r="H22" s="114">
        <v>1203</v>
      </c>
      <c r="I22" s="140">
        <v>1193</v>
      </c>
      <c r="J22" s="115">
        <v>-53</v>
      </c>
      <c r="K22" s="116">
        <v>-4.4425817267393128</v>
      </c>
    </row>
    <row r="23" spans="1:255" ht="14.1" customHeight="1" x14ac:dyDescent="0.2">
      <c r="A23" s="306">
        <v>23</v>
      </c>
      <c r="B23" s="307" t="s">
        <v>240</v>
      </c>
      <c r="C23" s="308"/>
      <c r="D23" s="113">
        <v>0.63825770982279795</v>
      </c>
      <c r="E23" s="115">
        <v>541</v>
      </c>
      <c r="F23" s="114">
        <v>556</v>
      </c>
      <c r="G23" s="114">
        <v>569</v>
      </c>
      <c r="H23" s="114">
        <v>563</v>
      </c>
      <c r="I23" s="140">
        <v>567</v>
      </c>
      <c r="J23" s="115">
        <v>-26</v>
      </c>
      <c r="K23" s="116">
        <v>-4.5855379188712524</v>
      </c>
    </row>
    <row r="24" spans="1:255" ht="14.1" customHeight="1" x14ac:dyDescent="0.2">
      <c r="A24" s="306">
        <v>24</v>
      </c>
      <c r="B24" s="307" t="s">
        <v>241</v>
      </c>
      <c r="C24" s="308"/>
      <c r="D24" s="113">
        <v>2.7960642740850852</v>
      </c>
      <c r="E24" s="115">
        <v>2370</v>
      </c>
      <c r="F24" s="114">
        <v>2393</v>
      </c>
      <c r="G24" s="114">
        <v>2425</v>
      </c>
      <c r="H24" s="114">
        <v>2515</v>
      </c>
      <c r="I24" s="140">
        <v>2541</v>
      </c>
      <c r="J24" s="115">
        <v>-171</v>
      </c>
      <c r="K24" s="116">
        <v>-6.7296340023612755</v>
      </c>
    </row>
    <row r="25" spans="1:255" ht="14.1" customHeight="1" x14ac:dyDescent="0.2">
      <c r="A25" s="306">
        <v>25</v>
      </c>
      <c r="B25" s="307" t="s">
        <v>242</v>
      </c>
      <c r="C25" s="308"/>
      <c r="D25" s="113">
        <v>4.4418489417427622</v>
      </c>
      <c r="E25" s="115">
        <v>3765</v>
      </c>
      <c r="F25" s="114">
        <v>3782</v>
      </c>
      <c r="G25" s="114">
        <v>3819</v>
      </c>
      <c r="H25" s="114">
        <v>4119</v>
      </c>
      <c r="I25" s="140">
        <v>4166</v>
      </c>
      <c r="J25" s="115">
        <v>-401</v>
      </c>
      <c r="K25" s="116">
        <v>-9.6255400864138263</v>
      </c>
    </row>
    <row r="26" spans="1:255" ht="14.1" customHeight="1" x14ac:dyDescent="0.2">
      <c r="A26" s="306">
        <v>26</v>
      </c>
      <c r="B26" s="307" t="s">
        <v>243</v>
      </c>
      <c r="C26" s="308"/>
      <c r="D26" s="113">
        <v>1.8782001368537788</v>
      </c>
      <c r="E26" s="115">
        <v>1592</v>
      </c>
      <c r="F26" s="114">
        <v>1582</v>
      </c>
      <c r="G26" s="114">
        <v>1567</v>
      </c>
      <c r="H26" s="114">
        <v>1674</v>
      </c>
      <c r="I26" s="140">
        <v>1694</v>
      </c>
      <c r="J26" s="115">
        <v>-102</v>
      </c>
      <c r="K26" s="116">
        <v>-6.0212514757969302</v>
      </c>
    </row>
    <row r="27" spans="1:255" ht="14.1" customHeight="1" x14ac:dyDescent="0.2">
      <c r="A27" s="306">
        <v>27</v>
      </c>
      <c r="B27" s="307" t="s">
        <v>244</v>
      </c>
      <c r="C27" s="308"/>
      <c r="D27" s="113">
        <v>3.5959510157853756</v>
      </c>
      <c r="E27" s="115">
        <v>3048</v>
      </c>
      <c r="F27" s="114">
        <v>3079</v>
      </c>
      <c r="G27" s="114">
        <v>3053</v>
      </c>
      <c r="H27" s="114">
        <v>2943</v>
      </c>
      <c r="I27" s="140">
        <v>2911</v>
      </c>
      <c r="J27" s="115">
        <v>137</v>
      </c>
      <c r="K27" s="116">
        <v>4.7062864994847136</v>
      </c>
    </row>
    <row r="28" spans="1:255" ht="14.1" customHeight="1" x14ac:dyDescent="0.2">
      <c r="A28" s="306">
        <v>28</v>
      </c>
      <c r="B28" s="307" t="s">
        <v>245</v>
      </c>
      <c r="C28" s="308"/>
      <c r="D28" s="113">
        <v>1.0228640192539109</v>
      </c>
      <c r="E28" s="115">
        <v>867</v>
      </c>
      <c r="F28" s="114">
        <v>863</v>
      </c>
      <c r="G28" s="114">
        <v>869</v>
      </c>
      <c r="H28" s="114">
        <v>860</v>
      </c>
      <c r="I28" s="140">
        <v>862</v>
      </c>
      <c r="J28" s="115">
        <v>5</v>
      </c>
      <c r="K28" s="116">
        <v>0.58004640371229699</v>
      </c>
    </row>
    <row r="29" spans="1:255" ht="14.1" customHeight="1" x14ac:dyDescent="0.2">
      <c r="A29" s="306">
        <v>29</v>
      </c>
      <c r="B29" s="307" t="s">
        <v>246</v>
      </c>
      <c r="C29" s="308"/>
      <c r="D29" s="113">
        <v>1.8085934734904792</v>
      </c>
      <c r="E29" s="115">
        <v>1533</v>
      </c>
      <c r="F29" s="114">
        <v>1558</v>
      </c>
      <c r="G29" s="114">
        <v>1539</v>
      </c>
      <c r="H29" s="114">
        <v>1560</v>
      </c>
      <c r="I29" s="140">
        <v>1546</v>
      </c>
      <c r="J29" s="115">
        <v>-13</v>
      </c>
      <c r="K29" s="116">
        <v>-0.8408796895213454</v>
      </c>
    </row>
    <row r="30" spans="1:255" ht="14.1" customHeight="1" x14ac:dyDescent="0.2">
      <c r="A30" s="306" t="s">
        <v>247</v>
      </c>
      <c r="B30" s="307" t="s">
        <v>248</v>
      </c>
      <c r="C30" s="308"/>
      <c r="D30" s="113">
        <v>0.49078596540902764</v>
      </c>
      <c r="E30" s="115">
        <v>416</v>
      </c>
      <c r="F30" s="114">
        <v>424</v>
      </c>
      <c r="G30" s="114">
        <v>418</v>
      </c>
      <c r="H30" s="114">
        <v>414</v>
      </c>
      <c r="I30" s="140">
        <v>409</v>
      </c>
      <c r="J30" s="115">
        <v>7</v>
      </c>
      <c r="K30" s="116">
        <v>1.7114914425427872</v>
      </c>
    </row>
    <row r="31" spans="1:255" ht="14.1" customHeight="1" x14ac:dyDescent="0.2">
      <c r="A31" s="306" t="s">
        <v>249</v>
      </c>
      <c r="B31" s="307" t="s">
        <v>250</v>
      </c>
      <c r="C31" s="308"/>
      <c r="D31" s="113">
        <v>1.2894929331540077</v>
      </c>
      <c r="E31" s="115">
        <v>1093</v>
      </c>
      <c r="F31" s="114">
        <v>1111</v>
      </c>
      <c r="G31" s="114">
        <v>1100</v>
      </c>
      <c r="H31" s="114">
        <v>1124</v>
      </c>
      <c r="I31" s="140">
        <v>1115</v>
      </c>
      <c r="J31" s="115">
        <v>-22</v>
      </c>
      <c r="K31" s="116">
        <v>-1.9730941704035874</v>
      </c>
    </row>
    <row r="32" spans="1:255" ht="14.1" customHeight="1" x14ac:dyDescent="0.2">
      <c r="A32" s="306">
        <v>31</v>
      </c>
      <c r="B32" s="307" t="s">
        <v>251</v>
      </c>
      <c r="C32" s="308"/>
      <c r="D32" s="113">
        <v>0.74561713975602273</v>
      </c>
      <c r="E32" s="115">
        <v>632</v>
      </c>
      <c r="F32" s="114">
        <v>628</v>
      </c>
      <c r="G32" s="114">
        <v>708</v>
      </c>
      <c r="H32" s="114">
        <v>692</v>
      </c>
      <c r="I32" s="140">
        <v>679</v>
      </c>
      <c r="J32" s="115">
        <v>-47</v>
      </c>
      <c r="K32" s="116">
        <v>-6.9219440353460975</v>
      </c>
    </row>
    <row r="33" spans="1:11" ht="14.1" customHeight="1" x14ac:dyDescent="0.2">
      <c r="A33" s="306">
        <v>32</v>
      </c>
      <c r="B33" s="307" t="s">
        <v>252</v>
      </c>
      <c r="C33" s="308"/>
      <c r="D33" s="113">
        <v>1.0464594983601141</v>
      </c>
      <c r="E33" s="115">
        <v>887</v>
      </c>
      <c r="F33" s="114">
        <v>862</v>
      </c>
      <c r="G33" s="114">
        <v>898</v>
      </c>
      <c r="H33" s="114">
        <v>894</v>
      </c>
      <c r="I33" s="140">
        <v>856</v>
      </c>
      <c r="J33" s="115">
        <v>31</v>
      </c>
      <c r="K33" s="116">
        <v>3.6214953271028039</v>
      </c>
    </row>
    <row r="34" spans="1:11" ht="14.1" customHeight="1" x14ac:dyDescent="0.2">
      <c r="A34" s="306">
        <v>33</v>
      </c>
      <c r="B34" s="307" t="s">
        <v>253</v>
      </c>
      <c r="C34" s="308"/>
      <c r="D34" s="113">
        <v>1.3319647955451734</v>
      </c>
      <c r="E34" s="115">
        <v>1129</v>
      </c>
      <c r="F34" s="114">
        <v>1128</v>
      </c>
      <c r="G34" s="114">
        <v>1147</v>
      </c>
      <c r="H34" s="114">
        <v>1145</v>
      </c>
      <c r="I34" s="140">
        <v>1139</v>
      </c>
      <c r="J34" s="115">
        <v>-10</v>
      </c>
      <c r="K34" s="116">
        <v>-0.87796312554872691</v>
      </c>
    </row>
    <row r="35" spans="1:11" ht="14.1" customHeight="1" x14ac:dyDescent="0.2">
      <c r="A35" s="306">
        <v>34</v>
      </c>
      <c r="B35" s="307" t="s">
        <v>254</v>
      </c>
      <c r="C35" s="308"/>
      <c r="D35" s="113">
        <v>1.792076638116137</v>
      </c>
      <c r="E35" s="115">
        <v>1519</v>
      </c>
      <c r="F35" s="114">
        <v>1543</v>
      </c>
      <c r="G35" s="114">
        <v>1546</v>
      </c>
      <c r="H35" s="114">
        <v>1528</v>
      </c>
      <c r="I35" s="140">
        <v>1531</v>
      </c>
      <c r="J35" s="115">
        <v>-12</v>
      </c>
      <c r="K35" s="116">
        <v>-0.78380143696930116</v>
      </c>
    </row>
    <row r="36" spans="1:11" ht="14.1" customHeight="1" x14ac:dyDescent="0.2">
      <c r="A36" s="306">
        <v>41</v>
      </c>
      <c r="B36" s="307" t="s">
        <v>255</v>
      </c>
      <c r="C36" s="308"/>
      <c r="D36" s="113">
        <v>2.0079752719378967</v>
      </c>
      <c r="E36" s="115">
        <v>1702</v>
      </c>
      <c r="F36" s="114">
        <v>1762</v>
      </c>
      <c r="G36" s="114">
        <v>1721</v>
      </c>
      <c r="H36" s="114">
        <v>1689</v>
      </c>
      <c r="I36" s="140">
        <v>1693</v>
      </c>
      <c r="J36" s="115">
        <v>9</v>
      </c>
      <c r="K36" s="116">
        <v>0.53160070880094512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2.2816828295698546</v>
      </c>
      <c r="E38" s="115">
        <v>1934</v>
      </c>
      <c r="F38" s="114">
        <v>1919</v>
      </c>
      <c r="G38" s="114">
        <v>1892</v>
      </c>
      <c r="H38" s="114">
        <v>1829</v>
      </c>
      <c r="I38" s="140">
        <v>1806</v>
      </c>
      <c r="J38" s="115">
        <v>128</v>
      </c>
      <c r="K38" s="116">
        <v>7.0874861572535988</v>
      </c>
    </row>
    <row r="39" spans="1:11" ht="14.1" customHeight="1" x14ac:dyDescent="0.2">
      <c r="A39" s="306">
        <v>51</v>
      </c>
      <c r="B39" s="307" t="s">
        <v>258</v>
      </c>
      <c r="C39" s="308"/>
      <c r="D39" s="113">
        <v>3.7552204997522476</v>
      </c>
      <c r="E39" s="115">
        <v>3183</v>
      </c>
      <c r="F39" s="114">
        <v>3164</v>
      </c>
      <c r="G39" s="114">
        <v>3138</v>
      </c>
      <c r="H39" s="114">
        <v>3112</v>
      </c>
      <c r="I39" s="140">
        <v>3081</v>
      </c>
      <c r="J39" s="115">
        <v>102</v>
      </c>
      <c r="K39" s="116">
        <v>3.3106134371957157</v>
      </c>
    </row>
    <row r="40" spans="1:11" ht="14.1" customHeight="1" x14ac:dyDescent="0.2">
      <c r="A40" s="306" t="s">
        <v>259</v>
      </c>
      <c r="B40" s="307" t="s">
        <v>260</v>
      </c>
      <c r="C40" s="308"/>
      <c r="D40" s="113">
        <v>3.2774120478516315</v>
      </c>
      <c r="E40" s="115">
        <v>2778</v>
      </c>
      <c r="F40" s="114">
        <v>2753</v>
      </c>
      <c r="G40" s="114">
        <v>2728</v>
      </c>
      <c r="H40" s="114">
        <v>2712</v>
      </c>
      <c r="I40" s="140">
        <v>2690</v>
      </c>
      <c r="J40" s="115">
        <v>88</v>
      </c>
      <c r="K40" s="116">
        <v>3.2713754646840147</v>
      </c>
    </row>
    <row r="41" spans="1:11" ht="14.1" customHeight="1" x14ac:dyDescent="0.2">
      <c r="A41" s="306"/>
      <c r="B41" s="307" t="s">
        <v>261</v>
      </c>
      <c r="C41" s="308"/>
      <c r="D41" s="113">
        <v>2.7665699252023312</v>
      </c>
      <c r="E41" s="115">
        <v>2345</v>
      </c>
      <c r="F41" s="114">
        <v>2335</v>
      </c>
      <c r="G41" s="114">
        <v>2318</v>
      </c>
      <c r="H41" s="114">
        <v>2303</v>
      </c>
      <c r="I41" s="140">
        <v>2288</v>
      </c>
      <c r="J41" s="115">
        <v>57</v>
      </c>
      <c r="K41" s="116">
        <v>2.4912587412587412</v>
      </c>
    </row>
    <row r="42" spans="1:11" ht="14.1" customHeight="1" x14ac:dyDescent="0.2">
      <c r="A42" s="306">
        <v>52</v>
      </c>
      <c r="B42" s="307" t="s">
        <v>262</v>
      </c>
      <c r="C42" s="308"/>
      <c r="D42" s="113">
        <v>1.8404473702838535</v>
      </c>
      <c r="E42" s="115">
        <v>1560</v>
      </c>
      <c r="F42" s="114">
        <v>1543</v>
      </c>
      <c r="G42" s="114">
        <v>1527</v>
      </c>
      <c r="H42" s="114">
        <v>1521</v>
      </c>
      <c r="I42" s="140">
        <v>1531</v>
      </c>
      <c r="J42" s="115">
        <v>29</v>
      </c>
      <c r="K42" s="116">
        <v>1.8941868060091442</v>
      </c>
    </row>
    <row r="43" spans="1:11" ht="14.1" customHeight="1" x14ac:dyDescent="0.2">
      <c r="A43" s="306" t="s">
        <v>263</v>
      </c>
      <c r="B43" s="307" t="s">
        <v>264</v>
      </c>
      <c r="C43" s="308"/>
      <c r="D43" s="113">
        <v>1.5832566480262382</v>
      </c>
      <c r="E43" s="115">
        <v>1342</v>
      </c>
      <c r="F43" s="114">
        <v>1357</v>
      </c>
      <c r="G43" s="114">
        <v>1341</v>
      </c>
      <c r="H43" s="114">
        <v>1327</v>
      </c>
      <c r="I43" s="140">
        <v>1325</v>
      </c>
      <c r="J43" s="115">
        <v>17</v>
      </c>
      <c r="K43" s="116">
        <v>1.2830188679245282</v>
      </c>
    </row>
    <row r="44" spans="1:11" ht="14.1" customHeight="1" x14ac:dyDescent="0.2">
      <c r="A44" s="306">
        <v>53</v>
      </c>
      <c r="B44" s="307" t="s">
        <v>265</v>
      </c>
      <c r="C44" s="308"/>
      <c r="D44" s="113">
        <v>0.48488709563247684</v>
      </c>
      <c r="E44" s="115">
        <v>411</v>
      </c>
      <c r="F44" s="114">
        <v>418</v>
      </c>
      <c r="G44" s="114">
        <v>440</v>
      </c>
      <c r="H44" s="114">
        <v>438</v>
      </c>
      <c r="I44" s="140">
        <v>433</v>
      </c>
      <c r="J44" s="115">
        <v>-22</v>
      </c>
      <c r="K44" s="116">
        <v>-5.0808314087759818</v>
      </c>
    </row>
    <row r="45" spans="1:11" ht="14.1" customHeight="1" x14ac:dyDescent="0.2">
      <c r="A45" s="306" t="s">
        <v>266</v>
      </c>
      <c r="B45" s="307" t="s">
        <v>267</v>
      </c>
      <c r="C45" s="308"/>
      <c r="D45" s="113">
        <v>0.40938156249262642</v>
      </c>
      <c r="E45" s="115">
        <v>347</v>
      </c>
      <c r="F45" s="114">
        <v>359</v>
      </c>
      <c r="G45" s="114">
        <v>377</v>
      </c>
      <c r="H45" s="114">
        <v>378</v>
      </c>
      <c r="I45" s="140">
        <v>372</v>
      </c>
      <c r="J45" s="115">
        <v>-25</v>
      </c>
      <c r="K45" s="116">
        <v>-6.720430107526882</v>
      </c>
    </row>
    <row r="46" spans="1:11" ht="14.1" customHeight="1" x14ac:dyDescent="0.2">
      <c r="A46" s="306">
        <v>54</v>
      </c>
      <c r="B46" s="307" t="s">
        <v>268</v>
      </c>
      <c r="C46" s="308"/>
      <c r="D46" s="113">
        <v>2.1731436256813192</v>
      </c>
      <c r="E46" s="115">
        <v>1842</v>
      </c>
      <c r="F46" s="114">
        <v>1865</v>
      </c>
      <c r="G46" s="114">
        <v>1862</v>
      </c>
      <c r="H46" s="114">
        <v>1823</v>
      </c>
      <c r="I46" s="140">
        <v>1761</v>
      </c>
      <c r="J46" s="115">
        <v>81</v>
      </c>
      <c r="K46" s="116">
        <v>4.5996592844974442</v>
      </c>
    </row>
    <row r="47" spans="1:11" ht="14.1" customHeight="1" x14ac:dyDescent="0.2">
      <c r="A47" s="306">
        <v>61</v>
      </c>
      <c r="B47" s="307" t="s">
        <v>269</v>
      </c>
      <c r="C47" s="308"/>
      <c r="D47" s="113">
        <v>2.7736485689341923</v>
      </c>
      <c r="E47" s="115">
        <v>2351</v>
      </c>
      <c r="F47" s="114">
        <v>2353</v>
      </c>
      <c r="G47" s="114">
        <v>2334</v>
      </c>
      <c r="H47" s="114">
        <v>2235</v>
      </c>
      <c r="I47" s="140">
        <v>2248</v>
      </c>
      <c r="J47" s="115">
        <v>103</v>
      </c>
      <c r="K47" s="116">
        <v>4.5818505338078293</v>
      </c>
    </row>
    <row r="48" spans="1:11" ht="14.1" customHeight="1" x14ac:dyDescent="0.2">
      <c r="A48" s="306">
        <v>62</v>
      </c>
      <c r="B48" s="307" t="s">
        <v>270</v>
      </c>
      <c r="C48" s="308"/>
      <c r="D48" s="113">
        <v>5.6900497864609143</v>
      </c>
      <c r="E48" s="115">
        <v>4823</v>
      </c>
      <c r="F48" s="114">
        <v>4883</v>
      </c>
      <c r="G48" s="114">
        <v>4862</v>
      </c>
      <c r="H48" s="114">
        <v>4801</v>
      </c>
      <c r="I48" s="140">
        <v>4789</v>
      </c>
      <c r="J48" s="115">
        <v>34</v>
      </c>
      <c r="K48" s="116">
        <v>0.70996032574650236</v>
      </c>
    </row>
    <row r="49" spans="1:11" ht="14.1" customHeight="1" x14ac:dyDescent="0.2">
      <c r="A49" s="306">
        <v>63</v>
      </c>
      <c r="B49" s="307" t="s">
        <v>271</v>
      </c>
      <c r="C49" s="308"/>
      <c r="D49" s="113">
        <v>1.7649418371440031</v>
      </c>
      <c r="E49" s="115">
        <v>1496</v>
      </c>
      <c r="F49" s="114">
        <v>1553</v>
      </c>
      <c r="G49" s="114">
        <v>1546</v>
      </c>
      <c r="H49" s="114">
        <v>1504</v>
      </c>
      <c r="I49" s="140">
        <v>1473</v>
      </c>
      <c r="J49" s="115">
        <v>23</v>
      </c>
      <c r="K49" s="116">
        <v>1.5614392396469789</v>
      </c>
    </row>
    <row r="50" spans="1:11" ht="14.1" customHeight="1" x14ac:dyDescent="0.2">
      <c r="A50" s="306" t="s">
        <v>272</v>
      </c>
      <c r="B50" s="307" t="s">
        <v>273</v>
      </c>
      <c r="C50" s="308"/>
      <c r="D50" s="113">
        <v>0.30320190651471179</v>
      </c>
      <c r="E50" s="115">
        <v>257</v>
      </c>
      <c r="F50" s="114">
        <v>261</v>
      </c>
      <c r="G50" s="114">
        <v>256</v>
      </c>
      <c r="H50" s="114">
        <v>254</v>
      </c>
      <c r="I50" s="140">
        <v>253</v>
      </c>
      <c r="J50" s="115">
        <v>4</v>
      </c>
      <c r="K50" s="116">
        <v>1.5810276679841897</v>
      </c>
    </row>
    <row r="51" spans="1:11" ht="14.1" customHeight="1" x14ac:dyDescent="0.2">
      <c r="A51" s="306" t="s">
        <v>274</v>
      </c>
      <c r="B51" s="307" t="s">
        <v>275</v>
      </c>
      <c r="C51" s="308"/>
      <c r="D51" s="113">
        <v>1.2387626530756708</v>
      </c>
      <c r="E51" s="115">
        <v>1050</v>
      </c>
      <c r="F51" s="114">
        <v>1099</v>
      </c>
      <c r="G51" s="114">
        <v>1101</v>
      </c>
      <c r="H51" s="114">
        <v>1066</v>
      </c>
      <c r="I51" s="140">
        <v>1042</v>
      </c>
      <c r="J51" s="115">
        <v>8</v>
      </c>
      <c r="K51" s="116">
        <v>0.76775431861804222</v>
      </c>
    </row>
    <row r="52" spans="1:11" ht="14.1" customHeight="1" x14ac:dyDescent="0.2">
      <c r="A52" s="306">
        <v>71</v>
      </c>
      <c r="B52" s="307" t="s">
        <v>276</v>
      </c>
      <c r="C52" s="308"/>
      <c r="D52" s="113">
        <v>11.876784408107406</v>
      </c>
      <c r="E52" s="115">
        <v>10067</v>
      </c>
      <c r="F52" s="114">
        <v>10022</v>
      </c>
      <c r="G52" s="114">
        <v>9990</v>
      </c>
      <c r="H52" s="114">
        <v>9842</v>
      </c>
      <c r="I52" s="140">
        <v>9838</v>
      </c>
      <c r="J52" s="115">
        <v>229</v>
      </c>
      <c r="K52" s="116">
        <v>2.3277088839194957</v>
      </c>
    </row>
    <row r="53" spans="1:11" ht="14.1" customHeight="1" x14ac:dyDescent="0.2">
      <c r="A53" s="306" t="s">
        <v>277</v>
      </c>
      <c r="B53" s="307" t="s">
        <v>278</v>
      </c>
      <c r="C53" s="308"/>
      <c r="D53" s="113">
        <v>4.9385337769283408</v>
      </c>
      <c r="E53" s="115">
        <v>4186</v>
      </c>
      <c r="F53" s="114">
        <v>4130</v>
      </c>
      <c r="G53" s="114">
        <v>4138</v>
      </c>
      <c r="H53" s="114">
        <v>3968</v>
      </c>
      <c r="I53" s="140">
        <v>3963</v>
      </c>
      <c r="J53" s="115">
        <v>223</v>
      </c>
      <c r="K53" s="116">
        <v>5.6270502144839769</v>
      </c>
    </row>
    <row r="54" spans="1:11" ht="14.1" customHeight="1" x14ac:dyDescent="0.2">
      <c r="A54" s="306" t="s">
        <v>279</v>
      </c>
      <c r="B54" s="307" t="s">
        <v>280</v>
      </c>
      <c r="C54" s="308"/>
      <c r="D54" s="113">
        <v>5.9625775701375616</v>
      </c>
      <c r="E54" s="115">
        <v>5054</v>
      </c>
      <c r="F54" s="114">
        <v>5078</v>
      </c>
      <c r="G54" s="114">
        <v>5032</v>
      </c>
      <c r="H54" s="114">
        <v>5060</v>
      </c>
      <c r="I54" s="140">
        <v>5060</v>
      </c>
      <c r="J54" s="115">
        <v>-6</v>
      </c>
      <c r="K54" s="116">
        <v>-0.11857707509881422</v>
      </c>
    </row>
    <row r="55" spans="1:11" ht="14.1" customHeight="1" x14ac:dyDescent="0.2">
      <c r="A55" s="306">
        <v>72</v>
      </c>
      <c r="B55" s="307" t="s">
        <v>281</v>
      </c>
      <c r="C55" s="308"/>
      <c r="D55" s="113">
        <v>2.879828224912107</v>
      </c>
      <c r="E55" s="115">
        <v>2441</v>
      </c>
      <c r="F55" s="114">
        <v>2464</v>
      </c>
      <c r="G55" s="114">
        <v>2466</v>
      </c>
      <c r="H55" s="114">
        <v>2458</v>
      </c>
      <c r="I55" s="140">
        <v>2469</v>
      </c>
      <c r="J55" s="115">
        <v>-28</v>
      </c>
      <c r="K55" s="116">
        <v>-1.1340623734305386</v>
      </c>
    </row>
    <row r="56" spans="1:11" ht="14.1" customHeight="1" x14ac:dyDescent="0.2">
      <c r="A56" s="306" t="s">
        <v>282</v>
      </c>
      <c r="B56" s="307" t="s">
        <v>283</v>
      </c>
      <c r="C56" s="308"/>
      <c r="D56" s="113">
        <v>1.5950543875793397</v>
      </c>
      <c r="E56" s="115">
        <v>1352</v>
      </c>
      <c r="F56" s="114">
        <v>1375</v>
      </c>
      <c r="G56" s="114">
        <v>1379</v>
      </c>
      <c r="H56" s="114">
        <v>1374</v>
      </c>
      <c r="I56" s="140">
        <v>1391</v>
      </c>
      <c r="J56" s="115">
        <v>-39</v>
      </c>
      <c r="K56" s="116">
        <v>-2.8037383177570092</v>
      </c>
    </row>
    <row r="57" spans="1:11" ht="14.1" customHeight="1" x14ac:dyDescent="0.2">
      <c r="A57" s="306" t="s">
        <v>284</v>
      </c>
      <c r="B57" s="307" t="s">
        <v>285</v>
      </c>
      <c r="C57" s="308"/>
      <c r="D57" s="113">
        <v>0.93910006842688942</v>
      </c>
      <c r="E57" s="115">
        <v>796</v>
      </c>
      <c r="F57" s="114">
        <v>801</v>
      </c>
      <c r="G57" s="114">
        <v>797</v>
      </c>
      <c r="H57" s="114">
        <v>785</v>
      </c>
      <c r="I57" s="140">
        <v>780</v>
      </c>
      <c r="J57" s="115">
        <v>16</v>
      </c>
      <c r="K57" s="116">
        <v>2.0512820512820511</v>
      </c>
    </row>
    <row r="58" spans="1:11" ht="14.1" customHeight="1" x14ac:dyDescent="0.2">
      <c r="A58" s="306">
        <v>73</v>
      </c>
      <c r="B58" s="307" t="s">
        <v>286</v>
      </c>
      <c r="C58" s="308"/>
      <c r="D58" s="113">
        <v>5.3302187300913149</v>
      </c>
      <c r="E58" s="115">
        <v>4518</v>
      </c>
      <c r="F58" s="114">
        <v>4439</v>
      </c>
      <c r="G58" s="114">
        <v>4422</v>
      </c>
      <c r="H58" s="114">
        <v>4315</v>
      </c>
      <c r="I58" s="140">
        <v>4287</v>
      </c>
      <c r="J58" s="115">
        <v>231</v>
      </c>
      <c r="K58" s="116">
        <v>5.388383484954514</v>
      </c>
    </row>
    <row r="59" spans="1:11" ht="14.1" customHeight="1" x14ac:dyDescent="0.2">
      <c r="A59" s="306" t="s">
        <v>287</v>
      </c>
      <c r="B59" s="307" t="s">
        <v>288</v>
      </c>
      <c r="C59" s="308"/>
      <c r="D59" s="113">
        <v>4.2365682735187935</v>
      </c>
      <c r="E59" s="115">
        <v>3591</v>
      </c>
      <c r="F59" s="114">
        <v>3492</v>
      </c>
      <c r="G59" s="114">
        <v>3476</v>
      </c>
      <c r="H59" s="114">
        <v>3394</v>
      </c>
      <c r="I59" s="140">
        <v>3377</v>
      </c>
      <c r="J59" s="115">
        <v>214</v>
      </c>
      <c r="K59" s="116">
        <v>6.3369854900799529</v>
      </c>
    </row>
    <row r="60" spans="1:11" ht="14.1" customHeight="1" x14ac:dyDescent="0.2">
      <c r="A60" s="306">
        <v>81</v>
      </c>
      <c r="B60" s="307" t="s">
        <v>289</v>
      </c>
      <c r="C60" s="308"/>
      <c r="D60" s="113">
        <v>13.541445459050045</v>
      </c>
      <c r="E60" s="115">
        <v>11478</v>
      </c>
      <c r="F60" s="114">
        <v>11501</v>
      </c>
      <c r="G60" s="114">
        <v>11364</v>
      </c>
      <c r="H60" s="114">
        <v>11415</v>
      </c>
      <c r="I60" s="140">
        <v>11369</v>
      </c>
      <c r="J60" s="115">
        <v>109</v>
      </c>
      <c r="K60" s="116">
        <v>0.9587474711935966</v>
      </c>
    </row>
    <row r="61" spans="1:11" ht="14.1" customHeight="1" x14ac:dyDescent="0.2">
      <c r="A61" s="306" t="s">
        <v>290</v>
      </c>
      <c r="B61" s="307" t="s">
        <v>291</v>
      </c>
      <c r="C61" s="308"/>
      <c r="D61" s="113">
        <v>2.4586489228663786</v>
      </c>
      <c r="E61" s="115">
        <v>2084</v>
      </c>
      <c r="F61" s="114">
        <v>2063</v>
      </c>
      <c r="G61" s="114">
        <v>2080</v>
      </c>
      <c r="H61" s="114">
        <v>2008</v>
      </c>
      <c r="I61" s="140">
        <v>2003</v>
      </c>
      <c r="J61" s="115">
        <v>81</v>
      </c>
      <c r="K61" s="116">
        <v>4.0439340988517225</v>
      </c>
    </row>
    <row r="62" spans="1:11" ht="14.1" customHeight="1" x14ac:dyDescent="0.2">
      <c r="A62" s="306" t="s">
        <v>292</v>
      </c>
      <c r="B62" s="307" t="s">
        <v>293</v>
      </c>
      <c r="C62" s="308"/>
      <c r="D62" s="113">
        <v>6.0475212949198935</v>
      </c>
      <c r="E62" s="115">
        <v>5126</v>
      </c>
      <c r="F62" s="114">
        <v>5205</v>
      </c>
      <c r="G62" s="114">
        <v>5096</v>
      </c>
      <c r="H62" s="114">
        <v>5091</v>
      </c>
      <c r="I62" s="140">
        <v>5092</v>
      </c>
      <c r="J62" s="115">
        <v>34</v>
      </c>
      <c r="K62" s="116">
        <v>0.66771406127258448</v>
      </c>
    </row>
    <row r="63" spans="1:11" ht="14.1" customHeight="1" x14ac:dyDescent="0.2">
      <c r="A63" s="306"/>
      <c r="B63" s="307" t="s">
        <v>294</v>
      </c>
      <c r="C63" s="308"/>
      <c r="D63" s="113">
        <v>5.2676907104598758</v>
      </c>
      <c r="E63" s="115">
        <v>4465</v>
      </c>
      <c r="F63" s="114">
        <v>4520</v>
      </c>
      <c r="G63" s="114">
        <v>4456</v>
      </c>
      <c r="H63" s="114">
        <v>4445</v>
      </c>
      <c r="I63" s="140">
        <v>4456</v>
      </c>
      <c r="J63" s="115">
        <v>9</v>
      </c>
      <c r="K63" s="116">
        <v>0.20197486535008977</v>
      </c>
    </row>
    <row r="64" spans="1:11" ht="14.1" customHeight="1" x14ac:dyDescent="0.2">
      <c r="A64" s="306" t="s">
        <v>295</v>
      </c>
      <c r="B64" s="307" t="s">
        <v>296</v>
      </c>
      <c r="C64" s="308"/>
      <c r="D64" s="113">
        <v>2.097638092541469</v>
      </c>
      <c r="E64" s="115">
        <v>1778</v>
      </c>
      <c r="F64" s="114">
        <v>1734</v>
      </c>
      <c r="G64" s="114">
        <v>1730</v>
      </c>
      <c r="H64" s="114">
        <v>1704</v>
      </c>
      <c r="I64" s="140">
        <v>1684</v>
      </c>
      <c r="J64" s="115">
        <v>94</v>
      </c>
      <c r="K64" s="116">
        <v>5.5819477434679339</v>
      </c>
    </row>
    <row r="65" spans="1:11" ht="14.1" customHeight="1" x14ac:dyDescent="0.2">
      <c r="A65" s="306" t="s">
        <v>297</v>
      </c>
      <c r="B65" s="307" t="s">
        <v>298</v>
      </c>
      <c r="C65" s="308"/>
      <c r="D65" s="113">
        <v>1.0405606285835634</v>
      </c>
      <c r="E65" s="115">
        <v>882</v>
      </c>
      <c r="F65" s="114">
        <v>879</v>
      </c>
      <c r="G65" s="114">
        <v>866</v>
      </c>
      <c r="H65" s="114">
        <v>886</v>
      </c>
      <c r="I65" s="140">
        <v>870</v>
      </c>
      <c r="J65" s="115">
        <v>12</v>
      </c>
      <c r="K65" s="116">
        <v>1.3793103448275863</v>
      </c>
    </row>
    <row r="66" spans="1:11" ht="14.1" customHeight="1" x14ac:dyDescent="0.2">
      <c r="A66" s="306">
        <v>82</v>
      </c>
      <c r="B66" s="307" t="s">
        <v>299</v>
      </c>
      <c r="C66" s="308"/>
      <c r="D66" s="113">
        <v>2.9364573747669946</v>
      </c>
      <c r="E66" s="115">
        <v>2489</v>
      </c>
      <c r="F66" s="114">
        <v>2477</v>
      </c>
      <c r="G66" s="114">
        <v>2470</v>
      </c>
      <c r="H66" s="114">
        <v>2414</v>
      </c>
      <c r="I66" s="140">
        <v>2408</v>
      </c>
      <c r="J66" s="115">
        <v>81</v>
      </c>
      <c r="K66" s="116">
        <v>3.3637873754152823</v>
      </c>
    </row>
    <row r="67" spans="1:11" ht="14.1" customHeight="1" x14ac:dyDescent="0.2">
      <c r="A67" s="306" t="s">
        <v>300</v>
      </c>
      <c r="B67" s="307" t="s">
        <v>301</v>
      </c>
      <c r="C67" s="308"/>
      <c r="D67" s="113">
        <v>1.7177508789315967</v>
      </c>
      <c r="E67" s="115">
        <v>1456</v>
      </c>
      <c r="F67" s="114">
        <v>1424</v>
      </c>
      <c r="G67" s="114">
        <v>1414</v>
      </c>
      <c r="H67" s="114">
        <v>1412</v>
      </c>
      <c r="I67" s="140">
        <v>1396</v>
      </c>
      <c r="J67" s="115">
        <v>60</v>
      </c>
      <c r="K67" s="116">
        <v>4.2979942693409745</v>
      </c>
    </row>
    <row r="68" spans="1:11" ht="14.1" customHeight="1" x14ac:dyDescent="0.2">
      <c r="A68" s="306" t="s">
        <v>302</v>
      </c>
      <c r="B68" s="307" t="s">
        <v>303</v>
      </c>
      <c r="C68" s="308"/>
      <c r="D68" s="113">
        <v>0.43415681555413982</v>
      </c>
      <c r="E68" s="115">
        <v>368</v>
      </c>
      <c r="F68" s="114">
        <v>376</v>
      </c>
      <c r="G68" s="114">
        <v>364</v>
      </c>
      <c r="H68" s="114">
        <v>356</v>
      </c>
      <c r="I68" s="140">
        <v>361</v>
      </c>
      <c r="J68" s="115">
        <v>7</v>
      </c>
      <c r="K68" s="116">
        <v>1.9390581717451523</v>
      </c>
    </row>
    <row r="69" spans="1:11" ht="14.1" customHeight="1" x14ac:dyDescent="0.2">
      <c r="A69" s="306">
        <v>83</v>
      </c>
      <c r="B69" s="307" t="s">
        <v>304</v>
      </c>
      <c r="C69" s="308"/>
      <c r="D69" s="113">
        <v>7.2001604492579219</v>
      </c>
      <c r="E69" s="115">
        <v>6103</v>
      </c>
      <c r="F69" s="114">
        <v>6033</v>
      </c>
      <c r="G69" s="114">
        <v>5954</v>
      </c>
      <c r="H69" s="114">
        <v>5821</v>
      </c>
      <c r="I69" s="140">
        <v>5817</v>
      </c>
      <c r="J69" s="115">
        <v>286</v>
      </c>
      <c r="K69" s="116">
        <v>4.9166236891868662</v>
      </c>
    </row>
    <row r="70" spans="1:11" ht="14.1" customHeight="1" x14ac:dyDescent="0.2">
      <c r="A70" s="306" t="s">
        <v>305</v>
      </c>
      <c r="B70" s="307" t="s">
        <v>306</v>
      </c>
      <c r="C70" s="308"/>
      <c r="D70" s="113">
        <v>5.8139260517684814</v>
      </c>
      <c r="E70" s="115">
        <v>4928</v>
      </c>
      <c r="F70" s="114">
        <v>4901</v>
      </c>
      <c r="G70" s="114">
        <v>4797</v>
      </c>
      <c r="H70" s="114">
        <v>4704</v>
      </c>
      <c r="I70" s="140">
        <v>4703</v>
      </c>
      <c r="J70" s="115">
        <v>225</v>
      </c>
      <c r="K70" s="116">
        <v>4.7841803104401448</v>
      </c>
    </row>
    <row r="71" spans="1:11" ht="14.1" customHeight="1" x14ac:dyDescent="0.2">
      <c r="A71" s="306"/>
      <c r="B71" s="307" t="s">
        <v>307</v>
      </c>
      <c r="C71" s="308"/>
      <c r="D71" s="113">
        <v>3.7422429862438356</v>
      </c>
      <c r="E71" s="115">
        <v>3172</v>
      </c>
      <c r="F71" s="114">
        <v>3170</v>
      </c>
      <c r="G71" s="114">
        <v>3118</v>
      </c>
      <c r="H71" s="114">
        <v>3025</v>
      </c>
      <c r="I71" s="140">
        <v>3009</v>
      </c>
      <c r="J71" s="115">
        <v>163</v>
      </c>
      <c r="K71" s="116">
        <v>5.4170820870721172</v>
      </c>
    </row>
    <row r="72" spans="1:11" ht="14.1" customHeight="1" x14ac:dyDescent="0.2">
      <c r="A72" s="306">
        <v>84</v>
      </c>
      <c r="B72" s="307" t="s">
        <v>308</v>
      </c>
      <c r="C72" s="308"/>
      <c r="D72" s="113">
        <v>5.9366225431207384</v>
      </c>
      <c r="E72" s="115">
        <v>5032</v>
      </c>
      <c r="F72" s="114">
        <v>5035</v>
      </c>
      <c r="G72" s="114">
        <v>4819</v>
      </c>
      <c r="H72" s="114">
        <v>4901</v>
      </c>
      <c r="I72" s="140">
        <v>4879</v>
      </c>
      <c r="J72" s="115">
        <v>153</v>
      </c>
      <c r="K72" s="116">
        <v>3.1358885017421603</v>
      </c>
    </row>
    <row r="73" spans="1:11" ht="14.1" customHeight="1" x14ac:dyDescent="0.2">
      <c r="A73" s="306" t="s">
        <v>309</v>
      </c>
      <c r="B73" s="307" t="s">
        <v>310</v>
      </c>
      <c r="C73" s="308"/>
      <c r="D73" s="113">
        <v>0.31853896793374392</v>
      </c>
      <c r="E73" s="115">
        <v>270</v>
      </c>
      <c r="F73" s="114">
        <v>263</v>
      </c>
      <c r="G73" s="114">
        <v>261</v>
      </c>
      <c r="H73" s="114">
        <v>280</v>
      </c>
      <c r="I73" s="140">
        <v>277</v>
      </c>
      <c r="J73" s="115">
        <v>-7</v>
      </c>
      <c r="K73" s="116">
        <v>-2.5270758122743682</v>
      </c>
    </row>
    <row r="74" spans="1:11" ht="14.1" customHeight="1" x14ac:dyDescent="0.2">
      <c r="A74" s="306" t="s">
        <v>311</v>
      </c>
      <c r="B74" s="307" t="s">
        <v>312</v>
      </c>
      <c r="C74" s="308"/>
      <c r="D74" s="113">
        <v>0.27842665345319839</v>
      </c>
      <c r="E74" s="115">
        <v>236</v>
      </c>
      <c r="F74" s="114">
        <v>235</v>
      </c>
      <c r="G74" s="114">
        <v>225</v>
      </c>
      <c r="H74" s="114">
        <v>252</v>
      </c>
      <c r="I74" s="140">
        <v>254</v>
      </c>
      <c r="J74" s="115">
        <v>-18</v>
      </c>
      <c r="K74" s="116">
        <v>-7.0866141732283463</v>
      </c>
    </row>
    <row r="75" spans="1:11" ht="14.1" customHeight="1" x14ac:dyDescent="0.2">
      <c r="A75" s="306" t="s">
        <v>313</v>
      </c>
      <c r="B75" s="307" t="s">
        <v>314</v>
      </c>
      <c r="C75" s="308"/>
      <c r="D75" s="113">
        <v>4.6754441848941743</v>
      </c>
      <c r="E75" s="115">
        <v>3963</v>
      </c>
      <c r="F75" s="114">
        <v>3976</v>
      </c>
      <c r="G75" s="114">
        <v>3776</v>
      </c>
      <c r="H75" s="114">
        <v>3813</v>
      </c>
      <c r="I75" s="140">
        <v>3794</v>
      </c>
      <c r="J75" s="115">
        <v>169</v>
      </c>
      <c r="K75" s="116">
        <v>4.4544016868740117</v>
      </c>
    </row>
    <row r="76" spans="1:11" ht="14.1" customHeight="1" x14ac:dyDescent="0.2">
      <c r="A76" s="306">
        <v>91</v>
      </c>
      <c r="B76" s="307" t="s">
        <v>315</v>
      </c>
      <c r="C76" s="308"/>
      <c r="D76" s="113">
        <v>0.22533682546424105</v>
      </c>
      <c r="E76" s="115">
        <v>191</v>
      </c>
      <c r="F76" s="114">
        <v>188</v>
      </c>
      <c r="G76" s="114">
        <v>182</v>
      </c>
      <c r="H76" s="114">
        <v>180</v>
      </c>
      <c r="I76" s="140">
        <v>174</v>
      </c>
      <c r="J76" s="115">
        <v>17</v>
      </c>
      <c r="K76" s="116">
        <v>9.7701149425287355</v>
      </c>
    </row>
    <row r="77" spans="1:11" ht="14.1" customHeight="1" x14ac:dyDescent="0.2">
      <c r="A77" s="306">
        <v>92</v>
      </c>
      <c r="B77" s="307" t="s">
        <v>316</v>
      </c>
      <c r="C77" s="308"/>
      <c r="D77" s="113">
        <v>1.146740284561478</v>
      </c>
      <c r="E77" s="115">
        <v>972</v>
      </c>
      <c r="F77" s="114">
        <v>957</v>
      </c>
      <c r="G77" s="114">
        <v>926</v>
      </c>
      <c r="H77" s="114">
        <v>927</v>
      </c>
      <c r="I77" s="140">
        <v>928</v>
      </c>
      <c r="J77" s="115">
        <v>44</v>
      </c>
      <c r="K77" s="116">
        <v>4.7413793103448274</v>
      </c>
    </row>
    <row r="78" spans="1:11" ht="14.1" customHeight="1" x14ac:dyDescent="0.2">
      <c r="A78" s="306">
        <v>93</v>
      </c>
      <c r="B78" s="307" t="s">
        <v>317</v>
      </c>
      <c r="C78" s="308"/>
      <c r="D78" s="113">
        <v>0.19230315471555651</v>
      </c>
      <c r="E78" s="115">
        <v>163</v>
      </c>
      <c r="F78" s="114">
        <v>162</v>
      </c>
      <c r="G78" s="114">
        <v>168</v>
      </c>
      <c r="H78" s="114">
        <v>168</v>
      </c>
      <c r="I78" s="140">
        <v>168</v>
      </c>
      <c r="J78" s="115">
        <v>-5</v>
      </c>
      <c r="K78" s="116">
        <v>-2.9761904761904763</v>
      </c>
    </row>
    <row r="79" spans="1:11" ht="14.1" customHeight="1" x14ac:dyDescent="0.2">
      <c r="A79" s="306">
        <v>94</v>
      </c>
      <c r="B79" s="307" t="s">
        <v>318</v>
      </c>
      <c r="C79" s="308"/>
      <c r="D79" s="113">
        <v>0.35393218659304876</v>
      </c>
      <c r="E79" s="115">
        <v>300</v>
      </c>
      <c r="F79" s="114">
        <v>299</v>
      </c>
      <c r="G79" s="114">
        <v>291</v>
      </c>
      <c r="H79" s="114">
        <v>268</v>
      </c>
      <c r="I79" s="140">
        <v>273</v>
      </c>
      <c r="J79" s="115">
        <v>27</v>
      </c>
      <c r="K79" s="116">
        <v>9.8901098901098905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0.48724664354309716</v>
      </c>
      <c r="E81" s="143">
        <v>413</v>
      </c>
      <c r="F81" s="144">
        <v>413</v>
      </c>
      <c r="G81" s="144">
        <v>410</v>
      </c>
      <c r="H81" s="144">
        <v>396</v>
      </c>
      <c r="I81" s="145">
        <v>372</v>
      </c>
      <c r="J81" s="143">
        <v>41</v>
      </c>
      <c r="K81" s="146">
        <v>11.021505376344086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23303</v>
      </c>
      <c r="E12" s="114">
        <v>24033</v>
      </c>
      <c r="F12" s="114">
        <v>23658</v>
      </c>
      <c r="G12" s="114">
        <v>24233</v>
      </c>
      <c r="H12" s="140">
        <v>23445</v>
      </c>
      <c r="I12" s="115">
        <v>-142</v>
      </c>
      <c r="J12" s="116">
        <v>-0.60567285135423332</v>
      </c>
      <c r="K12"/>
      <c r="L12"/>
      <c r="M12"/>
      <c r="N12"/>
      <c r="O12"/>
      <c r="P12"/>
    </row>
    <row r="13" spans="1:16" s="110" customFormat="1" ht="14.45" customHeight="1" x14ac:dyDescent="0.2">
      <c r="A13" s="120" t="s">
        <v>105</v>
      </c>
      <c r="B13" s="119" t="s">
        <v>106</v>
      </c>
      <c r="C13" s="113">
        <v>40.896021971419991</v>
      </c>
      <c r="D13" s="115">
        <v>9530</v>
      </c>
      <c r="E13" s="114">
        <v>9807</v>
      </c>
      <c r="F13" s="114">
        <v>9674</v>
      </c>
      <c r="G13" s="114">
        <v>9830</v>
      </c>
      <c r="H13" s="140">
        <v>9538</v>
      </c>
      <c r="I13" s="115">
        <v>-8</v>
      </c>
      <c r="J13" s="116">
        <v>-8.3875026210945697E-2</v>
      </c>
      <c r="K13"/>
      <c r="L13"/>
      <c r="M13"/>
      <c r="N13"/>
      <c r="O13"/>
      <c r="P13"/>
    </row>
    <row r="14" spans="1:16" s="110" customFormat="1" ht="14.45" customHeight="1" x14ac:dyDescent="0.2">
      <c r="A14" s="120"/>
      <c r="B14" s="119" t="s">
        <v>107</v>
      </c>
      <c r="C14" s="113">
        <v>59.103978028580009</v>
      </c>
      <c r="D14" s="115">
        <v>13773</v>
      </c>
      <c r="E14" s="114">
        <v>14226</v>
      </c>
      <c r="F14" s="114">
        <v>13984</v>
      </c>
      <c r="G14" s="114">
        <v>14403</v>
      </c>
      <c r="H14" s="140">
        <v>13907</v>
      </c>
      <c r="I14" s="115">
        <v>-134</v>
      </c>
      <c r="J14" s="116">
        <v>-0.96354353922485081</v>
      </c>
      <c r="K14"/>
      <c r="L14"/>
      <c r="M14"/>
      <c r="N14"/>
      <c r="O14"/>
      <c r="P14"/>
    </row>
    <row r="15" spans="1:16" s="110" customFormat="1" ht="14.45" customHeight="1" x14ac:dyDescent="0.2">
      <c r="A15" s="118" t="s">
        <v>105</v>
      </c>
      <c r="B15" s="121" t="s">
        <v>108</v>
      </c>
      <c r="C15" s="113">
        <v>23.829549843367808</v>
      </c>
      <c r="D15" s="115">
        <v>5553</v>
      </c>
      <c r="E15" s="114">
        <v>5930</v>
      </c>
      <c r="F15" s="114">
        <v>5599</v>
      </c>
      <c r="G15" s="114">
        <v>6091</v>
      </c>
      <c r="H15" s="140">
        <v>5532</v>
      </c>
      <c r="I15" s="115">
        <v>21</v>
      </c>
      <c r="J15" s="116">
        <v>0.37960954446854661</v>
      </c>
      <c r="K15"/>
      <c r="L15"/>
      <c r="M15"/>
      <c r="N15"/>
      <c r="O15"/>
      <c r="P15"/>
    </row>
    <row r="16" spans="1:16" s="110" customFormat="1" ht="14.45" customHeight="1" x14ac:dyDescent="0.2">
      <c r="A16" s="118"/>
      <c r="B16" s="121" t="s">
        <v>109</v>
      </c>
      <c r="C16" s="113">
        <v>48.135433206024977</v>
      </c>
      <c r="D16" s="115">
        <v>11217</v>
      </c>
      <c r="E16" s="114">
        <v>11481</v>
      </c>
      <c r="F16" s="114">
        <v>11529</v>
      </c>
      <c r="G16" s="114">
        <v>11673</v>
      </c>
      <c r="H16" s="140">
        <v>11558</v>
      </c>
      <c r="I16" s="115">
        <v>-341</v>
      </c>
      <c r="J16" s="116">
        <v>-2.9503374286208688</v>
      </c>
      <c r="K16"/>
      <c r="L16"/>
      <c r="M16"/>
      <c r="N16"/>
      <c r="O16"/>
      <c r="P16"/>
    </row>
    <row r="17" spans="1:16" s="110" customFormat="1" ht="14.45" customHeight="1" x14ac:dyDescent="0.2">
      <c r="A17" s="118"/>
      <c r="B17" s="121" t="s">
        <v>110</v>
      </c>
      <c r="C17" s="113">
        <v>15.568810882718964</v>
      </c>
      <c r="D17" s="115">
        <v>3628</v>
      </c>
      <c r="E17" s="114">
        <v>3679</v>
      </c>
      <c r="F17" s="114">
        <v>3622</v>
      </c>
      <c r="G17" s="114">
        <v>3588</v>
      </c>
      <c r="H17" s="140">
        <v>3545</v>
      </c>
      <c r="I17" s="115">
        <v>83</v>
      </c>
      <c r="J17" s="116">
        <v>2.3413258110014104</v>
      </c>
      <c r="K17"/>
      <c r="L17"/>
      <c r="M17"/>
      <c r="N17"/>
      <c r="O17"/>
      <c r="P17"/>
    </row>
    <row r="18" spans="1:16" s="110" customFormat="1" ht="14.45" customHeight="1" x14ac:dyDescent="0.2">
      <c r="A18" s="120"/>
      <c r="B18" s="121" t="s">
        <v>111</v>
      </c>
      <c r="C18" s="113">
        <v>12.466206067888255</v>
      </c>
      <c r="D18" s="115">
        <v>2905</v>
      </c>
      <c r="E18" s="114">
        <v>2943</v>
      </c>
      <c r="F18" s="114">
        <v>2908</v>
      </c>
      <c r="G18" s="114">
        <v>2881</v>
      </c>
      <c r="H18" s="140">
        <v>2810</v>
      </c>
      <c r="I18" s="115">
        <v>95</v>
      </c>
      <c r="J18" s="116">
        <v>3.3807829181494662</v>
      </c>
      <c r="K18"/>
      <c r="L18"/>
      <c r="M18"/>
      <c r="N18"/>
      <c r="O18"/>
      <c r="P18"/>
    </row>
    <row r="19" spans="1:16" s="110" customFormat="1" ht="14.45" customHeight="1" x14ac:dyDescent="0.2">
      <c r="A19" s="120"/>
      <c r="B19" s="121" t="s">
        <v>112</v>
      </c>
      <c r="C19" s="113">
        <v>1.1286100502081278</v>
      </c>
      <c r="D19" s="115">
        <v>263</v>
      </c>
      <c r="E19" s="114">
        <v>278</v>
      </c>
      <c r="F19" s="114">
        <v>272</v>
      </c>
      <c r="G19" s="114">
        <v>245</v>
      </c>
      <c r="H19" s="140">
        <v>242</v>
      </c>
      <c r="I19" s="115">
        <v>21</v>
      </c>
      <c r="J19" s="116">
        <v>8.677685950413224</v>
      </c>
      <c r="K19"/>
      <c r="L19"/>
      <c r="M19"/>
      <c r="N19"/>
      <c r="O19"/>
      <c r="P19"/>
    </row>
    <row r="20" spans="1:16" s="110" customFormat="1" ht="14.45" customHeight="1" x14ac:dyDescent="0.2">
      <c r="A20" s="120" t="s">
        <v>113</v>
      </c>
      <c r="B20" s="119" t="s">
        <v>116</v>
      </c>
      <c r="C20" s="113">
        <v>85.079174355233235</v>
      </c>
      <c r="D20" s="115">
        <v>19826</v>
      </c>
      <c r="E20" s="114">
        <v>20418</v>
      </c>
      <c r="F20" s="114">
        <v>20098</v>
      </c>
      <c r="G20" s="114">
        <v>20651</v>
      </c>
      <c r="H20" s="140">
        <v>20024</v>
      </c>
      <c r="I20" s="115">
        <v>-198</v>
      </c>
      <c r="J20" s="116">
        <v>-0.98881342389133042</v>
      </c>
      <c r="K20"/>
      <c r="L20"/>
      <c r="M20"/>
      <c r="N20"/>
      <c r="O20"/>
      <c r="P20"/>
    </row>
    <row r="21" spans="1:16" s="110" customFormat="1" ht="14.45" customHeight="1" x14ac:dyDescent="0.2">
      <c r="A21" s="123"/>
      <c r="B21" s="124" t="s">
        <v>117</v>
      </c>
      <c r="C21" s="125">
        <v>14.744882633137363</v>
      </c>
      <c r="D21" s="143">
        <v>3436</v>
      </c>
      <c r="E21" s="144">
        <v>3571</v>
      </c>
      <c r="F21" s="144">
        <v>3518</v>
      </c>
      <c r="G21" s="144">
        <v>3532</v>
      </c>
      <c r="H21" s="145">
        <v>3381</v>
      </c>
      <c r="I21" s="143">
        <v>55</v>
      </c>
      <c r="J21" s="146">
        <v>1.6267376515823722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24201</v>
      </c>
      <c r="E56" s="114">
        <v>25124</v>
      </c>
      <c r="F56" s="114">
        <v>24741</v>
      </c>
      <c r="G56" s="114">
        <v>25266</v>
      </c>
      <c r="H56" s="140">
        <v>24675</v>
      </c>
      <c r="I56" s="115">
        <v>-474</v>
      </c>
      <c r="J56" s="116">
        <v>-1.9209726443768997</v>
      </c>
      <c r="K56"/>
      <c r="L56"/>
      <c r="M56"/>
      <c r="N56"/>
      <c r="O56"/>
      <c r="P56"/>
    </row>
    <row r="57" spans="1:16" s="110" customFormat="1" ht="14.45" customHeight="1" x14ac:dyDescent="0.2">
      <c r="A57" s="120" t="s">
        <v>105</v>
      </c>
      <c r="B57" s="119" t="s">
        <v>106</v>
      </c>
      <c r="C57" s="113">
        <v>42.056113383744474</v>
      </c>
      <c r="D57" s="115">
        <v>10178</v>
      </c>
      <c r="E57" s="114">
        <v>10468</v>
      </c>
      <c r="F57" s="114">
        <v>10379</v>
      </c>
      <c r="G57" s="114">
        <v>10523</v>
      </c>
      <c r="H57" s="140">
        <v>10277</v>
      </c>
      <c r="I57" s="115">
        <v>-99</v>
      </c>
      <c r="J57" s="116">
        <v>-0.96331614284324218</v>
      </c>
    </row>
    <row r="58" spans="1:16" s="110" customFormat="1" ht="14.45" customHeight="1" x14ac:dyDescent="0.2">
      <c r="A58" s="120"/>
      <c r="B58" s="119" t="s">
        <v>107</v>
      </c>
      <c r="C58" s="113">
        <v>57.943886616255526</v>
      </c>
      <c r="D58" s="115">
        <v>14023</v>
      </c>
      <c r="E58" s="114">
        <v>14656</v>
      </c>
      <c r="F58" s="114">
        <v>14362</v>
      </c>
      <c r="G58" s="114">
        <v>14743</v>
      </c>
      <c r="H58" s="140">
        <v>14398</v>
      </c>
      <c r="I58" s="115">
        <v>-375</v>
      </c>
      <c r="J58" s="116">
        <v>-2.6045284067231558</v>
      </c>
    </row>
    <row r="59" spans="1:16" s="110" customFormat="1" ht="14.45" customHeight="1" x14ac:dyDescent="0.2">
      <c r="A59" s="118" t="s">
        <v>105</v>
      </c>
      <c r="B59" s="121" t="s">
        <v>108</v>
      </c>
      <c r="C59" s="113">
        <v>25.176645593157307</v>
      </c>
      <c r="D59" s="115">
        <v>6093</v>
      </c>
      <c r="E59" s="114">
        <v>6501</v>
      </c>
      <c r="F59" s="114">
        <v>6165</v>
      </c>
      <c r="G59" s="114">
        <v>6667</v>
      </c>
      <c r="H59" s="140">
        <v>6245</v>
      </c>
      <c r="I59" s="115">
        <v>-152</v>
      </c>
      <c r="J59" s="116">
        <v>-2.4339471577261809</v>
      </c>
    </row>
    <row r="60" spans="1:16" s="110" customFormat="1" ht="14.45" customHeight="1" x14ac:dyDescent="0.2">
      <c r="A60" s="118"/>
      <c r="B60" s="121" t="s">
        <v>109</v>
      </c>
      <c r="C60" s="113">
        <v>47.824470063220531</v>
      </c>
      <c r="D60" s="115">
        <v>11574</v>
      </c>
      <c r="E60" s="114">
        <v>12022</v>
      </c>
      <c r="F60" s="114">
        <v>12038</v>
      </c>
      <c r="G60" s="114">
        <v>12131</v>
      </c>
      <c r="H60" s="140">
        <v>12067</v>
      </c>
      <c r="I60" s="115">
        <v>-493</v>
      </c>
      <c r="J60" s="116">
        <v>-4.0855224993784702</v>
      </c>
    </row>
    <row r="61" spans="1:16" s="110" customFormat="1" ht="14.45" customHeight="1" x14ac:dyDescent="0.2">
      <c r="A61" s="118"/>
      <c r="B61" s="121" t="s">
        <v>110</v>
      </c>
      <c r="C61" s="113">
        <v>15.214247345151026</v>
      </c>
      <c r="D61" s="115">
        <v>3682</v>
      </c>
      <c r="E61" s="114">
        <v>3691</v>
      </c>
      <c r="F61" s="114">
        <v>3668</v>
      </c>
      <c r="G61" s="114">
        <v>3625</v>
      </c>
      <c r="H61" s="140">
        <v>3599</v>
      </c>
      <c r="I61" s="115">
        <v>83</v>
      </c>
      <c r="J61" s="116">
        <v>2.3061961656015559</v>
      </c>
    </row>
    <row r="62" spans="1:16" s="110" customFormat="1" ht="14.45" customHeight="1" x14ac:dyDescent="0.2">
      <c r="A62" s="120"/>
      <c r="B62" s="121" t="s">
        <v>111</v>
      </c>
      <c r="C62" s="113">
        <v>11.784636998471138</v>
      </c>
      <c r="D62" s="115">
        <v>2852</v>
      </c>
      <c r="E62" s="114">
        <v>2910</v>
      </c>
      <c r="F62" s="114">
        <v>2870</v>
      </c>
      <c r="G62" s="114">
        <v>2843</v>
      </c>
      <c r="H62" s="140">
        <v>2764</v>
      </c>
      <c r="I62" s="115">
        <v>88</v>
      </c>
      <c r="J62" s="116">
        <v>3.1837916063675831</v>
      </c>
    </row>
    <row r="63" spans="1:16" s="110" customFormat="1" ht="14.45" customHeight="1" x14ac:dyDescent="0.2">
      <c r="A63" s="120"/>
      <c r="B63" s="121" t="s">
        <v>112</v>
      </c>
      <c r="C63" s="113">
        <v>1.0578075286145201</v>
      </c>
      <c r="D63" s="115">
        <v>256</v>
      </c>
      <c r="E63" s="114">
        <v>277</v>
      </c>
      <c r="F63" s="114">
        <v>280</v>
      </c>
      <c r="G63" s="114">
        <v>247</v>
      </c>
      <c r="H63" s="140">
        <v>226</v>
      </c>
      <c r="I63" s="115">
        <v>30</v>
      </c>
      <c r="J63" s="116">
        <v>13.274336283185841</v>
      </c>
    </row>
    <row r="64" spans="1:16" s="110" customFormat="1" ht="14.45" customHeight="1" x14ac:dyDescent="0.2">
      <c r="A64" s="120" t="s">
        <v>113</v>
      </c>
      <c r="B64" s="119" t="s">
        <v>116</v>
      </c>
      <c r="C64" s="113">
        <v>84.628734349820249</v>
      </c>
      <c r="D64" s="115">
        <v>20481</v>
      </c>
      <c r="E64" s="114">
        <v>21237</v>
      </c>
      <c r="F64" s="114">
        <v>20906</v>
      </c>
      <c r="G64" s="114">
        <v>21437</v>
      </c>
      <c r="H64" s="140">
        <v>20925</v>
      </c>
      <c r="I64" s="115">
        <v>-444</v>
      </c>
      <c r="J64" s="116">
        <v>-2.1218637992831542</v>
      </c>
    </row>
    <row r="65" spans="1:10" s="110" customFormat="1" ht="14.45" customHeight="1" x14ac:dyDescent="0.2">
      <c r="A65" s="123"/>
      <c r="B65" s="124" t="s">
        <v>117</v>
      </c>
      <c r="C65" s="125">
        <v>15.205983223833726</v>
      </c>
      <c r="D65" s="143">
        <v>3680</v>
      </c>
      <c r="E65" s="144">
        <v>3843</v>
      </c>
      <c r="F65" s="144">
        <v>3791</v>
      </c>
      <c r="G65" s="144">
        <v>3781</v>
      </c>
      <c r="H65" s="145">
        <v>3708</v>
      </c>
      <c r="I65" s="143">
        <v>-28</v>
      </c>
      <c r="J65" s="146">
        <v>-0.75512405609492983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23303</v>
      </c>
      <c r="G11" s="114">
        <v>24033</v>
      </c>
      <c r="H11" s="114">
        <v>23658</v>
      </c>
      <c r="I11" s="114">
        <v>24233</v>
      </c>
      <c r="J11" s="140">
        <v>23445</v>
      </c>
      <c r="K11" s="114">
        <v>-142</v>
      </c>
      <c r="L11" s="116">
        <v>-0.60567285135423332</v>
      </c>
    </row>
    <row r="12" spans="1:17" s="110" customFormat="1" ht="24" customHeight="1" x14ac:dyDescent="0.2">
      <c r="A12" s="604" t="s">
        <v>185</v>
      </c>
      <c r="B12" s="605"/>
      <c r="C12" s="605"/>
      <c r="D12" s="606"/>
      <c r="E12" s="113">
        <v>40.896021971419991</v>
      </c>
      <c r="F12" s="115">
        <v>9530</v>
      </c>
      <c r="G12" s="114">
        <v>9807</v>
      </c>
      <c r="H12" s="114">
        <v>9674</v>
      </c>
      <c r="I12" s="114">
        <v>9830</v>
      </c>
      <c r="J12" s="140">
        <v>9538</v>
      </c>
      <c r="K12" s="114">
        <v>-8</v>
      </c>
      <c r="L12" s="116">
        <v>-8.3875026210945697E-2</v>
      </c>
    </row>
    <row r="13" spans="1:17" s="110" customFormat="1" ht="15" customHeight="1" x14ac:dyDescent="0.2">
      <c r="A13" s="120"/>
      <c r="B13" s="612" t="s">
        <v>107</v>
      </c>
      <c r="C13" s="612"/>
      <c r="E13" s="113">
        <v>59.103978028580009</v>
      </c>
      <c r="F13" s="115">
        <v>13773</v>
      </c>
      <c r="G13" s="114">
        <v>14226</v>
      </c>
      <c r="H13" s="114">
        <v>13984</v>
      </c>
      <c r="I13" s="114">
        <v>14403</v>
      </c>
      <c r="J13" s="140">
        <v>13907</v>
      </c>
      <c r="K13" s="114">
        <v>-134</v>
      </c>
      <c r="L13" s="116">
        <v>-0.96354353922485081</v>
      </c>
    </row>
    <row r="14" spans="1:17" s="110" customFormat="1" ht="22.5" customHeight="1" x14ac:dyDescent="0.2">
      <c r="A14" s="604" t="s">
        <v>186</v>
      </c>
      <c r="B14" s="605"/>
      <c r="C14" s="605"/>
      <c r="D14" s="606"/>
      <c r="E14" s="113">
        <v>23.829549843367808</v>
      </c>
      <c r="F14" s="115">
        <v>5553</v>
      </c>
      <c r="G14" s="114">
        <v>5930</v>
      </c>
      <c r="H14" s="114">
        <v>5599</v>
      </c>
      <c r="I14" s="114">
        <v>6091</v>
      </c>
      <c r="J14" s="140">
        <v>5532</v>
      </c>
      <c r="K14" s="114">
        <v>21</v>
      </c>
      <c r="L14" s="116">
        <v>0.37960954446854661</v>
      </c>
    </row>
    <row r="15" spans="1:17" s="110" customFormat="1" ht="15" customHeight="1" x14ac:dyDescent="0.2">
      <c r="A15" s="120"/>
      <c r="B15" s="119"/>
      <c r="C15" s="258" t="s">
        <v>106</v>
      </c>
      <c r="E15" s="113">
        <v>43.183864577705748</v>
      </c>
      <c r="F15" s="115">
        <v>2398</v>
      </c>
      <c r="G15" s="114">
        <v>2551</v>
      </c>
      <c r="H15" s="114">
        <v>2373</v>
      </c>
      <c r="I15" s="114">
        <v>2516</v>
      </c>
      <c r="J15" s="140">
        <v>2332</v>
      </c>
      <c r="K15" s="114">
        <v>66</v>
      </c>
      <c r="L15" s="116">
        <v>2.8301886792452828</v>
      </c>
    </row>
    <row r="16" spans="1:17" s="110" customFormat="1" ht="15" customHeight="1" x14ac:dyDescent="0.2">
      <c r="A16" s="120"/>
      <c r="B16" s="119"/>
      <c r="C16" s="258" t="s">
        <v>107</v>
      </c>
      <c r="E16" s="113">
        <v>56.816135422294252</v>
      </c>
      <c r="F16" s="115">
        <v>3155</v>
      </c>
      <c r="G16" s="114">
        <v>3379</v>
      </c>
      <c r="H16" s="114">
        <v>3226</v>
      </c>
      <c r="I16" s="114">
        <v>3575</v>
      </c>
      <c r="J16" s="140">
        <v>3200</v>
      </c>
      <c r="K16" s="114">
        <v>-45</v>
      </c>
      <c r="L16" s="116">
        <v>-1.40625</v>
      </c>
    </row>
    <row r="17" spans="1:12" s="110" customFormat="1" ht="15" customHeight="1" x14ac:dyDescent="0.2">
      <c r="A17" s="120"/>
      <c r="B17" s="121" t="s">
        <v>109</v>
      </c>
      <c r="C17" s="258"/>
      <c r="E17" s="113">
        <v>48.135433206024977</v>
      </c>
      <c r="F17" s="115">
        <v>11217</v>
      </c>
      <c r="G17" s="114">
        <v>11481</v>
      </c>
      <c r="H17" s="114">
        <v>11529</v>
      </c>
      <c r="I17" s="114">
        <v>11673</v>
      </c>
      <c r="J17" s="140">
        <v>11558</v>
      </c>
      <c r="K17" s="114">
        <v>-341</v>
      </c>
      <c r="L17" s="116">
        <v>-2.9503374286208688</v>
      </c>
    </row>
    <row r="18" spans="1:12" s="110" customFormat="1" ht="15" customHeight="1" x14ac:dyDescent="0.2">
      <c r="A18" s="120"/>
      <c r="B18" s="119"/>
      <c r="C18" s="258" t="s">
        <v>106</v>
      </c>
      <c r="E18" s="113">
        <v>38.762592493536594</v>
      </c>
      <c r="F18" s="115">
        <v>4348</v>
      </c>
      <c r="G18" s="114">
        <v>4444</v>
      </c>
      <c r="H18" s="114">
        <v>4498</v>
      </c>
      <c r="I18" s="114">
        <v>4557</v>
      </c>
      <c r="J18" s="140">
        <v>4502</v>
      </c>
      <c r="K18" s="114">
        <v>-154</v>
      </c>
      <c r="L18" s="116">
        <v>-3.4207019102621059</v>
      </c>
    </row>
    <row r="19" spans="1:12" s="110" customFormat="1" ht="15" customHeight="1" x14ac:dyDescent="0.2">
      <c r="A19" s="120"/>
      <c r="B19" s="119"/>
      <c r="C19" s="258" t="s">
        <v>107</v>
      </c>
      <c r="E19" s="113">
        <v>61.237407506463406</v>
      </c>
      <c r="F19" s="115">
        <v>6869</v>
      </c>
      <c r="G19" s="114">
        <v>7037</v>
      </c>
      <c r="H19" s="114">
        <v>7031</v>
      </c>
      <c r="I19" s="114">
        <v>7116</v>
      </c>
      <c r="J19" s="140">
        <v>7056</v>
      </c>
      <c r="K19" s="114">
        <v>-187</v>
      </c>
      <c r="L19" s="116">
        <v>-2.6502267573696145</v>
      </c>
    </row>
    <row r="20" spans="1:12" s="110" customFormat="1" ht="15" customHeight="1" x14ac:dyDescent="0.2">
      <c r="A20" s="120"/>
      <c r="B20" s="121" t="s">
        <v>110</v>
      </c>
      <c r="C20" s="258"/>
      <c r="E20" s="113">
        <v>15.568810882718964</v>
      </c>
      <c r="F20" s="115">
        <v>3628</v>
      </c>
      <c r="G20" s="114">
        <v>3679</v>
      </c>
      <c r="H20" s="114">
        <v>3622</v>
      </c>
      <c r="I20" s="114">
        <v>3588</v>
      </c>
      <c r="J20" s="140">
        <v>3545</v>
      </c>
      <c r="K20" s="114">
        <v>83</v>
      </c>
      <c r="L20" s="116">
        <v>2.3413258110014104</v>
      </c>
    </row>
    <row r="21" spans="1:12" s="110" customFormat="1" ht="15" customHeight="1" x14ac:dyDescent="0.2">
      <c r="A21" s="120"/>
      <c r="B21" s="119"/>
      <c r="C21" s="258" t="s">
        <v>106</v>
      </c>
      <c r="E21" s="113">
        <v>34.977949283351705</v>
      </c>
      <c r="F21" s="115">
        <v>1269</v>
      </c>
      <c r="G21" s="114">
        <v>1280</v>
      </c>
      <c r="H21" s="114">
        <v>1271</v>
      </c>
      <c r="I21" s="114">
        <v>1253</v>
      </c>
      <c r="J21" s="140">
        <v>1242</v>
      </c>
      <c r="K21" s="114">
        <v>27</v>
      </c>
      <c r="L21" s="116">
        <v>2.1739130434782608</v>
      </c>
    </row>
    <row r="22" spans="1:12" s="110" customFormat="1" ht="15" customHeight="1" x14ac:dyDescent="0.2">
      <c r="A22" s="120"/>
      <c r="B22" s="119"/>
      <c r="C22" s="258" t="s">
        <v>107</v>
      </c>
      <c r="E22" s="113">
        <v>65.022050716648295</v>
      </c>
      <c r="F22" s="115">
        <v>2359</v>
      </c>
      <c r="G22" s="114">
        <v>2399</v>
      </c>
      <c r="H22" s="114">
        <v>2351</v>
      </c>
      <c r="I22" s="114">
        <v>2335</v>
      </c>
      <c r="J22" s="140">
        <v>2303</v>
      </c>
      <c r="K22" s="114">
        <v>56</v>
      </c>
      <c r="L22" s="116">
        <v>2.43161094224924</v>
      </c>
    </row>
    <row r="23" spans="1:12" s="110" customFormat="1" ht="15" customHeight="1" x14ac:dyDescent="0.2">
      <c r="A23" s="120"/>
      <c r="B23" s="121" t="s">
        <v>111</v>
      </c>
      <c r="C23" s="258"/>
      <c r="E23" s="113">
        <v>12.466206067888255</v>
      </c>
      <c r="F23" s="115">
        <v>2905</v>
      </c>
      <c r="G23" s="114">
        <v>2943</v>
      </c>
      <c r="H23" s="114">
        <v>2908</v>
      </c>
      <c r="I23" s="114">
        <v>2881</v>
      </c>
      <c r="J23" s="140">
        <v>2810</v>
      </c>
      <c r="K23" s="114">
        <v>95</v>
      </c>
      <c r="L23" s="116">
        <v>3.3807829181494662</v>
      </c>
    </row>
    <row r="24" spans="1:12" s="110" customFormat="1" ht="15" customHeight="1" x14ac:dyDescent="0.2">
      <c r="A24" s="120"/>
      <c r="B24" s="119"/>
      <c r="C24" s="258" t="s">
        <v>106</v>
      </c>
      <c r="E24" s="113">
        <v>52.151462994836486</v>
      </c>
      <c r="F24" s="115">
        <v>1515</v>
      </c>
      <c r="G24" s="114">
        <v>1532</v>
      </c>
      <c r="H24" s="114">
        <v>1532</v>
      </c>
      <c r="I24" s="114">
        <v>1504</v>
      </c>
      <c r="J24" s="140">
        <v>1462</v>
      </c>
      <c r="K24" s="114">
        <v>53</v>
      </c>
      <c r="L24" s="116">
        <v>3.6251709986320111</v>
      </c>
    </row>
    <row r="25" spans="1:12" s="110" customFormat="1" ht="15" customHeight="1" x14ac:dyDescent="0.2">
      <c r="A25" s="120"/>
      <c r="B25" s="119"/>
      <c r="C25" s="258" t="s">
        <v>107</v>
      </c>
      <c r="E25" s="113">
        <v>47.848537005163514</v>
      </c>
      <c r="F25" s="115">
        <v>1390</v>
      </c>
      <c r="G25" s="114">
        <v>1411</v>
      </c>
      <c r="H25" s="114">
        <v>1376</v>
      </c>
      <c r="I25" s="114">
        <v>1377</v>
      </c>
      <c r="J25" s="140">
        <v>1348</v>
      </c>
      <c r="K25" s="114">
        <v>42</v>
      </c>
      <c r="L25" s="116">
        <v>3.1157270029673589</v>
      </c>
    </row>
    <row r="26" spans="1:12" s="110" customFormat="1" ht="15" customHeight="1" x14ac:dyDescent="0.2">
      <c r="A26" s="120"/>
      <c r="C26" s="121" t="s">
        <v>187</v>
      </c>
      <c r="D26" s="110" t="s">
        <v>188</v>
      </c>
      <c r="E26" s="113">
        <v>1.1286100502081278</v>
      </c>
      <c r="F26" s="115">
        <v>263</v>
      </c>
      <c r="G26" s="114">
        <v>278</v>
      </c>
      <c r="H26" s="114">
        <v>272</v>
      </c>
      <c r="I26" s="114">
        <v>245</v>
      </c>
      <c r="J26" s="140">
        <v>242</v>
      </c>
      <c r="K26" s="114">
        <v>21</v>
      </c>
      <c r="L26" s="116">
        <v>8.677685950413224</v>
      </c>
    </row>
    <row r="27" spans="1:12" s="110" customFormat="1" ht="15" customHeight="1" x14ac:dyDescent="0.2">
      <c r="A27" s="120"/>
      <c r="B27" s="119"/>
      <c r="D27" s="259" t="s">
        <v>106</v>
      </c>
      <c r="E27" s="113">
        <v>47.528517110266158</v>
      </c>
      <c r="F27" s="115">
        <v>125</v>
      </c>
      <c r="G27" s="114">
        <v>122</v>
      </c>
      <c r="H27" s="114">
        <v>124</v>
      </c>
      <c r="I27" s="114">
        <v>112</v>
      </c>
      <c r="J27" s="140">
        <v>116</v>
      </c>
      <c r="K27" s="114">
        <v>9</v>
      </c>
      <c r="L27" s="116">
        <v>7.7586206896551726</v>
      </c>
    </row>
    <row r="28" spans="1:12" s="110" customFormat="1" ht="15" customHeight="1" x14ac:dyDescent="0.2">
      <c r="A28" s="120"/>
      <c r="B28" s="119"/>
      <c r="D28" s="259" t="s">
        <v>107</v>
      </c>
      <c r="E28" s="113">
        <v>52.471482889733842</v>
      </c>
      <c r="F28" s="115">
        <v>138</v>
      </c>
      <c r="G28" s="114">
        <v>156</v>
      </c>
      <c r="H28" s="114">
        <v>148</v>
      </c>
      <c r="I28" s="114">
        <v>133</v>
      </c>
      <c r="J28" s="140">
        <v>126</v>
      </c>
      <c r="K28" s="114">
        <v>12</v>
      </c>
      <c r="L28" s="116">
        <v>9.5238095238095237</v>
      </c>
    </row>
    <row r="29" spans="1:12" s="110" customFormat="1" ht="24" customHeight="1" x14ac:dyDescent="0.2">
      <c r="A29" s="604" t="s">
        <v>189</v>
      </c>
      <c r="B29" s="605"/>
      <c r="C29" s="605"/>
      <c r="D29" s="606"/>
      <c r="E29" s="113">
        <v>85.079174355233235</v>
      </c>
      <c r="F29" s="115">
        <v>19826</v>
      </c>
      <c r="G29" s="114">
        <v>20418</v>
      </c>
      <c r="H29" s="114">
        <v>20098</v>
      </c>
      <c r="I29" s="114">
        <v>20651</v>
      </c>
      <c r="J29" s="140">
        <v>20024</v>
      </c>
      <c r="K29" s="114">
        <v>-198</v>
      </c>
      <c r="L29" s="116">
        <v>-0.98881342389133042</v>
      </c>
    </row>
    <row r="30" spans="1:12" s="110" customFormat="1" ht="15" customHeight="1" x14ac:dyDescent="0.2">
      <c r="A30" s="120"/>
      <c r="B30" s="119"/>
      <c r="C30" s="258" t="s">
        <v>106</v>
      </c>
      <c r="E30" s="113">
        <v>40.391405225461519</v>
      </c>
      <c r="F30" s="115">
        <v>8008</v>
      </c>
      <c r="G30" s="114">
        <v>8219</v>
      </c>
      <c r="H30" s="114">
        <v>8094</v>
      </c>
      <c r="I30" s="114">
        <v>8274</v>
      </c>
      <c r="J30" s="140">
        <v>8030</v>
      </c>
      <c r="K30" s="114">
        <v>-22</v>
      </c>
      <c r="L30" s="116">
        <v>-0.27397260273972601</v>
      </c>
    </row>
    <row r="31" spans="1:12" s="110" customFormat="1" ht="15" customHeight="1" x14ac:dyDescent="0.2">
      <c r="A31" s="120"/>
      <c r="B31" s="119"/>
      <c r="C31" s="258" t="s">
        <v>107</v>
      </c>
      <c r="E31" s="113">
        <v>59.608594774538481</v>
      </c>
      <c r="F31" s="115">
        <v>11818</v>
      </c>
      <c r="G31" s="114">
        <v>12199</v>
      </c>
      <c r="H31" s="114">
        <v>12004</v>
      </c>
      <c r="I31" s="114">
        <v>12377</v>
      </c>
      <c r="J31" s="140">
        <v>11994</v>
      </c>
      <c r="K31" s="114">
        <v>-176</v>
      </c>
      <c r="L31" s="116">
        <v>-1.4674003668500917</v>
      </c>
    </row>
    <row r="32" spans="1:12" s="110" customFormat="1" ht="15" customHeight="1" x14ac:dyDescent="0.2">
      <c r="A32" s="120"/>
      <c r="B32" s="119" t="s">
        <v>117</v>
      </c>
      <c r="C32" s="258"/>
      <c r="E32" s="113">
        <v>14.744882633137363</v>
      </c>
      <c r="F32" s="114">
        <v>3436</v>
      </c>
      <c r="G32" s="114">
        <v>3571</v>
      </c>
      <c r="H32" s="114">
        <v>3518</v>
      </c>
      <c r="I32" s="114">
        <v>3532</v>
      </c>
      <c r="J32" s="140">
        <v>3381</v>
      </c>
      <c r="K32" s="114">
        <v>55</v>
      </c>
      <c r="L32" s="116">
        <v>1.6267376515823722</v>
      </c>
    </row>
    <row r="33" spans="1:12" s="110" customFormat="1" ht="15" customHeight="1" x14ac:dyDescent="0.2">
      <c r="A33" s="120"/>
      <c r="B33" s="119"/>
      <c r="C33" s="258" t="s">
        <v>106</v>
      </c>
      <c r="E33" s="113">
        <v>44.121071012805587</v>
      </c>
      <c r="F33" s="114">
        <v>1516</v>
      </c>
      <c r="G33" s="114">
        <v>1579</v>
      </c>
      <c r="H33" s="114">
        <v>1573</v>
      </c>
      <c r="I33" s="114">
        <v>1544</v>
      </c>
      <c r="J33" s="140">
        <v>1497</v>
      </c>
      <c r="K33" s="114">
        <v>19</v>
      </c>
      <c r="L33" s="116">
        <v>1.2692050768203074</v>
      </c>
    </row>
    <row r="34" spans="1:12" s="110" customFormat="1" ht="15" customHeight="1" x14ac:dyDescent="0.2">
      <c r="A34" s="120"/>
      <c r="B34" s="119"/>
      <c r="C34" s="258" t="s">
        <v>107</v>
      </c>
      <c r="E34" s="113">
        <v>55.878928987194413</v>
      </c>
      <c r="F34" s="114">
        <v>1920</v>
      </c>
      <c r="G34" s="114">
        <v>1992</v>
      </c>
      <c r="H34" s="114">
        <v>1945</v>
      </c>
      <c r="I34" s="114">
        <v>1988</v>
      </c>
      <c r="J34" s="140">
        <v>1884</v>
      </c>
      <c r="K34" s="114">
        <v>36</v>
      </c>
      <c r="L34" s="116">
        <v>1.910828025477707</v>
      </c>
    </row>
    <row r="35" spans="1:12" s="110" customFormat="1" ht="24" customHeight="1" x14ac:dyDescent="0.2">
      <c r="A35" s="604" t="s">
        <v>192</v>
      </c>
      <c r="B35" s="605"/>
      <c r="C35" s="605"/>
      <c r="D35" s="606"/>
      <c r="E35" s="113">
        <v>26.829163627000817</v>
      </c>
      <c r="F35" s="114">
        <v>6252</v>
      </c>
      <c r="G35" s="114">
        <v>6561</v>
      </c>
      <c r="H35" s="114">
        <v>6247</v>
      </c>
      <c r="I35" s="114">
        <v>6691</v>
      </c>
      <c r="J35" s="114">
        <v>6266</v>
      </c>
      <c r="K35" s="318">
        <v>-14</v>
      </c>
      <c r="L35" s="319">
        <v>-0.22342802425789979</v>
      </c>
    </row>
    <row r="36" spans="1:12" s="110" customFormat="1" ht="15" customHeight="1" x14ac:dyDescent="0.2">
      <c r="A36" s="120"/>
      <c r="B36" s="119"/>
      <c r="C36" s="258" t="s">
        <v>106</v>
      </c>
      <c r="E36" s="113">
        <v>41.570697376839412</v>
      </c>
      <c r="F36" s="114">
        <v>2599</v>
      </c>
      <c r="G36" s="114">
        <v>2700</v>
      </c>
      <c r="H36" s="114">
        <v>2539</v>
      </c>
      <c r="I36" s="114">
        <v>2708</v>
      </c>
      <c r="J36" s="114">
        <v>2580</v>
      </c>
      <c r="K36" s="318">
        <v>19</v>
      </c>
      <c r="L36" s="116">
        <v>0.73643410852713176</v>
      </c>
    </row>
    <row r="37" spans="1:12" s="110" customFormat="1" ht="15" customHeight="1" x14ac:dyDescent="0.2">
      <c r="A37" s="120"/>
      <c r="B37" s="119"/>
      <c r="C37" s="258" t="s">
        <v>107</v>
      </c>
      <c r="E37" s="113">
        <v>58.429302623160588</v>
      </c>
      <c r="F37" s="114">
        <v>3653</v>
      </c>
      <c r="G37" s="114">
        <v>3861</v>
      </c>
      <c r="H37" s="114">
        <v>3708</v>
      </c>
      <c r="I37" s="114">
        <v>3983</v>
      </c>
      <c r="J37" s="140">
        <v>3686</v>
      </c>
      <c r="K37" s="114">
        <v>-33</v>
      </c>
      <c r="L37" s="116">
        <v>-0.89527943570265867</v>
      </c>
    </row>
    <row r="38" spans="1:12" s="110" customFormat="1" ht="15" customHeight="1" x14ac:dyDescent="0.2">
      <c r="A38" s="120"/>
      <c r="B38" s="119" t="s">
        <v>328</v>
      </c>
      <c r="C38" s="258"/>
      <c r="E38" s="113">
        <v>46.684976183324032</v>
      </c>
      <c r="F38" s="114">
        <v>10879</v>
      </c>
      <c r="G38" s="114">
        <v>10978</v>
      </c>
      <c r="H38" s="114">
        <v>10976</v>
      </c>
      <c r="I38" s="114">
        <v>10938</v>
      </c>
      <c r="J38" s="140">
        <v>10772</v>
      </c>
      <c r="K38" s="114">
        <v>107</v>
      </c>
      <c r="L38" s="116">
        <v>0.99331600445599699</v>
      </c>
    </row>
    <row r="39" spans="1:12" s="110" customFormat="1" ht="15" customHeight="1" x14ac:dyDescent="0.2">
      <c r="A39" s="120"/>
      <c r="B39" s="119"/>
      <c r="C39" s="258" t="s">
        <v>106</v>
      </c>
      <c r="E39" s="113">
        <v>41.161871495541867</v>
      </c>
      <c r="F39" s="115">
        <v>4478</v>
      </c>
      <c r="G39" s="114">
        <v>4532</v>
      </c>
      <c r="H39" s="114">
        <v>4574</v>
      </c>
      <c r="I39" s="114">
        <v>4533</v>
      </c>
      <c r="J39" s="140">
        <v>4456</v>
      </c>
      <c r="K39" s="114">
        <v>22</v>
      </c>
      <c r="L39" s="116">
        <v>0.49371633752244165</v>
      </c>
    </row>
    <row r="40" spans="1:12" s="110" customFormat="1" ht="15" customHeight="1" x14ac:dyDescent="0.2">
      <c r="A40" s="120"/>
      <c r="B40" s="119"/>
      <c r="C40" s="258" t="s">
        <v>107</v>
      </c>
      <c r="E40" s="113">
        <v>58.838128504458133</v>
      </c>
      <c r="F40" s="115">
        <v>6401</v>
      </c>
      <c r="G40" s="114">
        <v>6446</v>
      </c>
      <c r="H40" s="114">
        <v>6402</v>
      </c>
      <c r="I40" s="114">
        <v>6405</v>
      </c>
      <c r="J40" s="140">
        <v>6316</v>
      </c>
      <c r="K40" s="114">
        <v>85</v>
      </c>
      <c r="L40" s="116">
        <v>1.3457884737175427</v>
      </c>
    </row>
    <row r="41" spans="1:12" s="110" customFormat="1" ht="15" customHeight="1" x14ac:dyDescent="0.2">
      <c r="A41" s="120"/>
      <c r="B41" s="320" t="s">
        <v>516</v>
      </c>
      <c r="C41" s="258"/>
      <c r="E41" s="113">
        <v>14.328627215379994</v>
      </c>
      <c r="F41" s="115">
        <v>3339</v>
      </c>
      <c r="G41" s="114">
        <v>3481</v>
      </c>
      <c r="H41" s="114">
        <v>3391</v>
      </c>
      <c r="I41" s="114">
        <v>3529</v>
      </c>
      <c r="J41" s="140">
        <v>3343</v>
      </c>
      <c r="K41" s="114">
        <v>-4</v>
      </c>
      <c r="L41" s="116">
        <v>-0.11965300628178283</v>
      </c>
    </row>
    <row r="42" spans="1:12" s="110" customFormat="1" ht="15" customHeight="1" x14ac:dyDescent="0.2">
      <c r="A42" s="120"/>
      <c r="B42" s="119"/>
      <c r="C42" s="268" t="s">
        <v>106</v>
      </c>
      <c r="D42" s="182"/>
      <c r="E42" s="113">
        <v>43.186582809224319</v>
      </c>
      <c r="F42" s="115">
        <v>1442</v>
      </c>
      <c r="G42" s="114">
        <v>1489</v>
      </c>
      <c r="H42" s="114">
        <v>1453</v>
      </c>
      <c r="I42" s="114">
        <v>1518</v>
      </c>
      <c r="J42" s="140">
        <v>1423</v>
      </c>
      <c r="K42" s="114">
        <v>19</v>
      </c>
      <c r="L42" s="116">
        <v>1.3352073085031624</v>
      </c>
    </row>
    <row r="43" spans="1:12" s="110" customFormat="1" ht="15" customHeight="1" x14ac:dyDescent="0.2">
      <c r="A43" s="120"/>
      <c r="B43" s="119"/>
      <c r="C43" s="268" t="s">
        <v>107</v>
      </c>
      <c r="D43" s="182"/>
      <c r="E43" s="113">
        <v>56.813417190775681</v>
      </c>
      <c r="F43" s="115">
        <v>1897</v>
      </c>
      <c r="G43" s="114">
        <v>1992</v>
      </c>
      <c r="H43" s="114">
        <v>1938</v>
      </c>
      <c r="I43" s="114">
        <v>2011</v>
      </c>
      <c r="J43" s="140">
        <v>1920</v>
      </c>
      <c r="K43" s="114">
        <v>-23</v>
      </c>
      <c r="L43" s="116">
        <v>-1.1979166666666667</v>
      </c>
    </row>
    <row r="44" spans="1:12" s="110" customFormat="1" ht="15" customHeight="1" x14ac:dyDescent="0.2">
      <c r="A44" s="120"/>
      <c r="B44" s="119" t="s">
        <v>205</v>
      </c>
      <c r="C44" s="268"/>
      <c r="D44" s="182"/>
      <c r="E44" s="113">
        <v>12.157232974295155</v>
      </c>
      <c r="F44" s="115">
        <v>2833</v>
      </c>
      <c r="G44" s="114">
        <v>3013</v>
      </c>
      <c r="H44" s="114">
        <v>3044</v>
      </c>
      <c r="I44" s="114">
        <v>3075</v>
      </c>
      <c r="J44" s="140">
        <v>3064</v>
      </c>
      <c r="K44" s="114">
        <v>-231</v>
      </c>
      <c r="L44" s="116">
        <v>-7.5391644908616184</v>
      </c>
    </row>
    <row r="45" spans="1:12" s="110" customFormat="1" ht="15" customHeight="1" x14ac:dyDescent="0.2">
      <c r="A45" s="120"/>
      <c r="B45" s="119"/>
      <c r="C45" s="268" t="s">
        <v>106</v>
      </c>
      <c r="D45" s="182"/>
      <c r="E45" s="113">
        <v>35.686551358983408</v>
      </c>
      <c r="F45" s="115">
        <v>1011</v>
      </c>
      <c r="G45" s="114">
        <v>1086</v>
      </c>
      <c r="H45" s="114">
        <v>1108</v>
      </c>
      <c r="I45" s="114">
        <v>1071</v>
      </c>
      <c r="J45" s="140">
        <v>1079</v>
      </c>
      <c r="K45" s="114">
        <v>-68</v>
      </c>
      <c r="L45" s="116">
        <v>-6.3021316033364227</v>
      </c>
    </row>
    <row r="46" spans="1:12" s="110" customFormat="1" ht="15" customHeight="1" x14ac:dyDescent="0.2">
      <c r="A46" s="123"/>
      <c r="B46" s="124"/>
      <c r="C46" s="260" t="s">
        <v>107</v>
      </c>
      <c r="D46" s="261"/>
      <c r="E46" s="125">
        <v>64.313448641016592</v>
      </c>
      <c r="F46" s="143">
        <v>1822</v>
      </c>
      <c r="G46" s="144">
        <v>1927</v>
      </c>
      <c r="H46" s="144">
        <v>1936</v>
      </c>
      <c r="I46" s="144">
        <v>2004</v>
      </c>
      <c r="J46" s="145">
        <v>1985</v>
      </c>
      <c r="K46" s="144">
        <v>-163</v>
      </c>
      <c r="L46" s="146">
        <v>-8.2115869017632246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23303</v>
      </c>
      <c r="E11" s="114">
        <v>24033</v>
      </c>
      <c r="F11" s="114">
        <v>23658</v>
      </c>
      <c r="G11" s="114">
        <v>24233</v>
      </c>
      <c r="H11" s="140">
        <v>23445</v>
      </c>
      <c r="I11" s="115">
        <v>-142</v>
      </c>
      <c r="J11" s="116">
        <v>-0.60567285135423332</v>
      </c>
    </row>
    <row r="12" spans="1:15" s="110" customFormat="1" ht="24.95" customHeight="1" x14ac:dyDescent="0.2">
      <c r="A12" s="193" t="s">
        <v>132</v>
      </c>
      <c r="B12" s="194" t="s">
        <v>133</v>
      </c>
      <c r="C12" s="113" t="s">
        <v>513</v>
      </c>
      <c r="D12" s="115" t="s">
        <v>513</v>
      </c>
      <c r="E12" s="114">
        <v>193</v>
      </c>
      <c r="F12" s="114">
        <v>200</v>
      </c>
      <c r="G12" s="114">
        <v>196</v>
      </c>
      <c r="H12" s="140">
        <v>180</v>
      </c>
      <c r="I12" s="115" t="s">
        <v>513</v>
      </c>
      <c r="J12" s="116" t="s">
        <v>513</v>
      </c>
    </row>
    <row r="13" spans="1:15" s="110" customFormat="1" ht="24.95" customHeight="1" x14ac:dyDescent="0.2">
      <c r="A13" s="193" t="s">
        <v>134</v>
      </c>
      <c r="B13" s="199" t="s">
        <v>214</v>
      </c>
      <c r="C13" s="113" t="s">
        <v>513</v>
      </c>
      <c r="D13" s="115" t="s">
        <v>513</v>
      </c>
      <c r="E13" s="114">
        <v>88</v>
      </c>
      <c r="F13" s="114">
        <v>105</v>
      </c>
      <c r="G13" s="114">
        <v>105</v>
      </c>
      <c r="H13" s="140">
        <v>99</v>
      </c>
      <c r="I13" s="115" t="s">
        <v>513</v>
      </c>
      <c r="J13" s="116" t="s">
        <v>513</v>
      </c>
    </row>
    <row r="14" spans="1:15" s="287" customFormat="1" ht="24.95" customHeight="1" x14ac:dyDescent="0.2">
      <c r="A14" s="193" t="s">
        <v>215</v>
      </c>
      <c r="B14" s="199" t="s">
        <v>137</v>
      </c>
      <c r="C14" s="113">
        <v>7.7972793202591939</v>
      </c>
      <c r="D14" s="115">
        <v>1817</v>
      </c>
      <c r="E14" s="114">
        <v>1843</v>
      </c>
      <c r="F14" s="114">
        <v>1840</v>
      </c>
      <c r="G14" s="114">
        <v>1860</v>
      </c>
      <c r="H14" s="140">
        <v>1856</v>
      </c>
      <c r="I14" s="115">
        <v>-39</v>
      </c>
      <c r="J14" s="116">
        <v>-2.1012931034482758</v>
      </c>
      <c r="K14" s="110"/>
      <c r="L14" s="110"/>
      <c r="M14" s="110"/>
      <c r="N14" s="110"/>
      <c r="O14" s="110"/>
    </row>
    <row r="15" spans="1:15" s="110" customFormat="1" ht="24.95" customHeight="1" x14ac:dyDescent="0.2">
      <c r="A15" s="193" t="s">
        <v>216</v>
      </c>
      <c r="B15" s="199" t="s">
        <v>217</v>
      </c>
      <c r="C15" s="113">
        <v>3.3000042912929666</v>
      </c>
      <c r="D15" s="115">
        <v>769</v>
      </c>
      <c r="E15" s="114">
        <v>762</v>
      </c>
      <c r="F15" s="114">
        <v>734</v>
      </c>
      <c r="G15" s="114">
        <v>745</v>
      </c>
      <c r="H15" s="140">
        <v>728</v>
      </c>
      <c r="I15" s="115">
        <v>41</v>
      </c>
      <c r="J15" s="116">
        <v>5.6318681318681323</v>
      </c>
    </row>
    <row r="16" spans="1:15" s="287" customFormat="1" ht="24.95" customHeight="1" x14ac:dyDescent="0.2">
      <c r="A16" s="193" t="s">
        <v>218</v>
      </c>
      <c r="B16" s="199" t="s">
        <v>141</v>
      </c>
      <c r="C16" s="113">
        <v>3.4974037677552245</v>
      </c>
      <c r="D16" s="115">
        <v>815</v>
      </c>
      <c r="E16" s="114">
        <v>846</v>
      </c>
      <c r="F16" s="114">
        <v>870</v>
      </c>
      <c r="G16" s="114">
        <v>873</v>
      </c>
      <c r="H16" s="140">
        <v>882</v>
      </c>
      <c r="I16" s="115">
        <v>-67</v>
      </c>
      <c r="J16" s="116">
        <v>-7.5963718820861681</v>
      </c>
      <c r="K16" s="110"/>
      <c r="L16" s="110"/>
      <c r="M16" s="110"/>
      <c r="N16" s="110"/>
      <c r="O16" s="110"/>
    </row>
    <row r="17" spans="1:15" s="110" customFormat="1" ht="24.95" customHeight="1" x14ac:dyDescent="0.2">
      <c r="A17" s="193" t="s">
        <v>142</v>
      </c>
      <c r="B17" s="199" t="s">
        <v>220</v>
      </c>
      <c r="C17" s="113">
        <v>0.99987126121100289</v>
      </c>
      <c r="D17" s="115">
        <v>233</v>
      </c>
      <c r="E17" s="114">
        <v>235</v>
      </c>
      <c r="F17" s="114">
        <v>236</v>
      </c>
      <c r="G17" s="114">
        <v>242</v>
      </c>
      <c r="H17" s="140">
        <v>246</v>
      </c>
      <c r="I17" s="115">
        <v>-13</v>
      </c>
      <c r="J17" s="116">
        <v>-5.2845528455284549</v>
      </c>
    </row>
    <row r="18" spans="1:15" s="287" customFormat="1" ht="24.95" customHeight="1" x14ac:dyDescent="0.2">
      <c r="A18" s="201" t="s">
        <v>144</v>
      </c>
      <c r="B18" s="202" t="s">
        <v>145</v>
      </c>
      <c r="C18" s="113">
        <v>4.3427884821696781</v>
      </c>
      <c r="D18" s="115">
        <v>1012</v>
      </c>
      <c r="E18" s="114">
        <v>997</v>
      </c>
      <c r="F18" s="114">
        <v>1007</v>
      </c>
      <c r="G18" s="114">
        <v>1010</v>
      </c>
      <c r="H18" s="140">
        <v>977</v>
      </c>
      <c r="I18" s="115">
        <v>35</v>
      </c>
      <c r="J18" s="116">
        <v>3.5823950870010237</v>
      </c>
      <c r="K18" s="110"/>
      <c r="L18" s="110"/>
      <c r="M18" s="110"/>
      <c r="N18" s="110"/>
      <c r="O18" s="110"/>
    </row>
    <row r="19" spans="1:15" s="110" customFormat="1" ht="24.95" customHeight="1" x14ac:dyDescent="0.2">
      <c r="A19" s="193" t="s">
        <v>146</v>
      </c>
      <c r="B19" s="199" t="s">
        <v>147</v>
      </c>
      <c r="C19" s="113">
        <v>14.749173926103936</v>
      </c>
      <c r="D19" s="115">
        <v>3437</v>
      </c>
      <c r="E19" s="114">
        <v>3531</v>
      </c>
      <c r="F19" s="114">
        <v>3455</v>
      </c>
      <c r="G19" s="114">
        <v>3427</v>
      </c>
      <c r="H19" s="140">
        <v>3360</v>
      </c>
      <c r="I19" s="115">
        <v>77</v>
      </c>
      <c r="J19" s="116">
        <v>2.2916666666666665</v>
      </c>
    </row>
    <row r="20" spans="1:15" s="287" customFormat="1" ht="24.95" customHeight="1" x14ac:dyDescent="0.2">
      <c r="A20" s="193" t="s">
        <v>148</v>
      </c>
      <c r="B20" s="199" t="s">
        <v>149</v>
      </c>
      <c r="C20" s="113">
        <v>2.9266618032013048</v>
      </c>
      <c r="D20" s="115">
        <v>682</v>
      </c>
      <c r="E20" s="114">
        <v>697</v>
      </c>
      <c r="F20" s="114">
        <v>718</v>
      </c>
      <c r="G20" s="114">
        <v>722</v>
      </c>
      <c r="H20" s="140">
        <v>710</v>
      </c>
      <c r="I20" s="115">
        <v>-28</v>
      </c>
      <c r="J20" s="116">
        <v>-3.943661971830986</v>
      </c>
      <c r="K20" s="110"/>
      <c r="L20" s="110"/>
      <c r="M20" s="110"/>
      <c r="N20" s="110"/>
      <c r="O20" s="110"/>
    </row>
    <row r="21" spans="1:15" s="110" customFormat="1" ht="24.95" customHeight="1" x14ac:dyDescent="0.2">
      <c r="A21" s="201" t="s">
        <v>150</v>
      </c>
      <c r="B21" s="202" t="s">
        <v>151</v>
      </c>
      <c r="C21" s="113">
        <v>11.61223876754066</v>
      </c>
      <c r="D21" s="115">
        <v>2706</v>
      </c>
      <c r="E21" s="114">
        <v>2966</v>
      </c>
      <c r="F21" s="114">
        <v>2965</v>
      </c>
      <c r="G21" s="114">
        <v>3024</v>
      </c>
      <c r="H21" s="140">
        <v>2857</v>
      </c>
      <c r="I21" s="115">
        <v>-151</v>
      </c>
      <c r="J21" s="116">
        <v>-5.2852642632131603</v>
      </c>
    </row>
    <row r="22" spans="1:15" s="110" customFormat="1" ht="24.95" customHeight="1" x14ac:dyDescent="0.2">
      <c r="A22" s="201" t="s">
        <v>152</v>
      </c>
      <c r="B22" s="199" t="s">
        <v>153</v>
      </c>
      <c r="C22" s="113">
        <v>4.3728275329356734</v>
      </c>
      <c r="D22" s="115">
        <v>1019</v>
      </c>
      <c r="E22" s="114">
        <v>1033</v>
      </c>
      <c r="F22" s="114">
        <v>1056</v>
      </c>
      <c r="G22" s="114">
        <v>1080</v>
      </c>
      <c r="H22" s="140">
        <v>1067</v>
      </c>
      <c r="I22" s="115">
        <v>-48</v>
      </c>
      <c r="J22" s="116">
        <v>-4.4985941893158392</v>
      </c>
    </row>
    <row r="23" spans="1:15" s="110" customFormat="1" ht="24.95" customHeight="1" x14ac:dyDescent="0.2">
      <c r="A23" s="193" t="s">
        <v>154</v>
      </c>
      <c r="B23" s="199" t="s">
        <v>155</v>
      </c>
      <c r="C23" s="113" t="s">
        <v>513</v>
      </c>
      <c r="D23" s="115" t="s">
        <v>513</v>
      </c>
      <c r="E23" s="114">
        <v>150</v>
      </c>
      <c r="F23" s="114">
        <v>145</v>
      </c>
      <c r="G23" s="114">
        <v>143</v>
      </c>
      <c r="H23" s="140">
        <v>143</v>
      </c>
      <c r="I23" s="115" t="s">
        <v>513</v>
      </c>
      <c r="J23" s="116" t="s">
        <v>513</v>
      </c>
    </row>
    <row r="24" spans="1:15" s="110" customFormat="1" ht="24.95" customHeight="1" x14ac:dyDescent="0.2">
      <c r="A24" s="193" t="s">
        <v>156</v>
      </c>
      <c r="B24" s="199" t="s">
        <v>221</v>
      </c>
      <c r="C24" s="113">
        <v>9.8227696004806244</v>
      </c>
      <c r="D24" s="115">
        <v>2289</v>
      </c>
      <c r="E24" s="114">
        <v>2346</v>
      </c>
      <c r="F24" s="114">
        <v>2349</v>
      </c>
      <c r="G24" s="114">
        <v>2345</v>
      </c>
      <c r="H24" s="140">
        <v>2284</v>
      </c>
      <c r="I24" s="115">
        <v>5</v>
      </c>
      <c r="J24" s="116">
        <v>0.21891418563922943</v>
      </c>
    </row>
    <row r="25" spans="1:15" s="110" customFormat="1" ht="24.95" customHeight="1" x14ac:dyDescent="0.2">
      <c r="A25" s="193" t="s">
        <v>222</v>
      </c>
      <c r="B25" s="204" t="s">
        <v>159</v>
      </c>
      <c r="C25" s="113">
        <v>7.0806333948418656</v>
      </c>
      <c r="D25" s="115">
        <v>1650</v>
      </c>
      <c r="E25" s="114">
        <v>1660</v>
      </c>
      <c r="F25" s="114">
        <v>1676</v>
      </c>
      <c r="G25" s="114">
        <v>1617</v>
      </c>
      <c r="H25" s="140">
        <v>1540</v>
      </c>
      <c r="I25" s="115">
        <v>110</v>
      </c>
      <c r="J25" s="116">
        <v>7.1428571428571432</v>
      </c>
    </row>
    <row r="26" spans="1:15" s="110" customFormat="1" ht="24.95" customHeight="1" x14ac:dyDescent="0.2">
      <c r="A26" s="201">
        <v>782.78300000000002</v>
      </c>
      <c r="B26" s="203" t="s">
        <v>160</v>
      </c>
      <c r="C26" s="113" t="s">
        <v>513</v>
      </c>
      <c r="D26" s="115" t="s">
        <v>513</v>
      </c>
      <c r="E26" s="114">
        <v>8</v>
      </c>
      <c r="F26" s="114">
        <v>9</v>
      </c>
      <c r="G26" s="114">
        <v>15</v>
      </c>
      <c r="H26" s="140">
        <v>14</v>
      </c>
      <c r="I26" s="115" t="s">
        <v>513</v>
      </c>
      <c r="J26" s="116" t="s">
        <v>513</v>
      </c>
    </row>
    <row r="27" spans="1:15" s="110" customFormat="1" ht="24.95" customHeight="1" x14ac:dyDescent="0.2">
      <c r="A27" s="193" t="s">
        <v>161</v>
      </c>
      <c r="B27" s="199" t="s">
        <v>162</v>
      </c>
      <c r="C27" s="113">
        <v>1.5405741749989272</v>
      </c>
      <c r="D27" s="115">
        <v>359</v>
      </c>
      <c r="E27" s="114">
        <v>366</v>
      </c>
      <c r="F27" s="114">
        <v>366</v>
      </c>
      <c r="G27" s="114">
        <v>361</v>
      </c>
      <c r="H27" s="140">
        <v>347</v>
      </c>
      <c r="I27" s="115">
        <v>12</v>
      </c>
      <c r="J27" s="116">
        <v>3.4582132564841497</v>
      </c>
    </row>
    <row r="28" spans="1:15" s="110" customFormat="1" ht="24.95" customHeight="1" x14ac:dyDescent="0.2">
      <c r="A28" s="193" t="s">
        <v>163</v>
      </c>
      <c r="B28" s="199" t="s">
        <v>164</v>
      </c>
      <c r="C28" s="113">
        <v>8.6083336909410804</v>
      </c>
      <c r="D28" s="115">
        <v>2006</v>
      </c>
      <c r="E28" s="114">
        <v>2235</v>
      </c>
      <c r="F28" s="114">
        <v>1917</v>
      </c>
      <c r="G28" s="114">
        <v>2313</v>
      </c>
      <c r="H28" s="140">
        <v>2103</v>
      </c>
      <c r="I28" s="115">
        <v>-97</v>
      </c>
      <c r="J28" s="116">
        <v>-4.61245839277223</v>
      </c>
    </row>
    <row r="29" spans="1:15" s="110" customFormat="1" ht="24.95" customHeight="1" x14ac:dyDescent="0.2">
      <c r="A29" s="193">
        <v>86</v>
      </c>
      <c r="B29" s="199" t="s">
        <v>165</v>
      </c>
      <c r="C29" s="113">
        <v>9.2863579796592717</v>
      </c>
      <c r="D29" s="115">
        <v>2164</v>
      </c>
      <c r="E29" s="114">
        <v>2116</v>
      </c>
      <c r="F29" s="114">
        <v>2042</v>
      </c>
      <c r="G29" s="114">
        <v>2147</v>
      </c>
      <c r="H29" s="140">
        <v>2066</v>
      </c>
      <c r="I29" s="115">
        <v>98</v>
      </c>
      <c r="J29" s="116">
        <v>4.7434656340755081</v>
      </c>
    </row>
    <row r="30" spans="1:15" s="110" customFormat="1" ht="24.95" customHeight="1" x14ac:dyDescent="0.2">
      <c r="A30" s="193">
        <v>87.88</v>
      </c>
      <c r="B30" s="204" t="s">
        <v>166</v>
      </c>
      <c r="C30" s="113">
        <v>4.4286143415010946</v>
      </c>
      <c r="D30" s="115">
        <v>1032</v>
      </c>
      <c r="E30" s="114">
        <v>1047</v>
      </c>
      <c r="F30" s="114">
        <v>1080</v>
      </c>
      <c r="G30" s="114">
        <v>1076</v>
      </c>
      <c r="H30" s="140">
        <v>1108</v>
      </c>
      <c r="I30" s="115">
        <v>-76</v>
      </c>
      <c r="J30" s="116">
        <v>-6.859205776173285</v>
      </c>
    </row>
    <row r="31" spans="1:15" s="110" customFormat="1" ht="24.95" customHeight="1" x14ac:dyDescent="0.2">
      <c r="A31" s="193" t="s">
        <v>167</v>
      </c>
      <c r="B31" s="199" t="s">
        <v>168</v>
      </c>
      <c r="C31" s="113">
        <v>11.487791271510106</v>
      </c>
      <c r="D31" s="115">
        <v>2677</v>
      </c>
      <c r="E31" s="114">
        <v>2757</v>
      </c>
      <c r="F31" s="114">
        <v>2728</v>
      </c>
      <c r="G31" s="114">
        <v>2792</v>
      </c>
      <c r="H31" s="140">
        <v>2734</v>
      </c>
      <c r="I31" s="115">
        <v>-57</v>
      </c>
      <c r="J31" s="116">
        <v>-2.0848573518653986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193</v>
      </c>
      <c r="F34" s="114">
        <v>200</v>
      </c>
      <c r="G34" s="114">
        <v>196</v>
      </c>
      <c r="H34" s="140">
        <v>180</v>
      </c>
      <c r="I34" s="115" t="s">
        <v>513</v>
      </c>
      <c r="J34" s="116" t="s">
        <v>513</v>
      </c>
    </row>
    <row r="35" spans="1:10" s="110" customFormat="1" ht="24.95" customHeight="1" x14ac:dyDescent="0.2">
      <c r="A35" s="292" t="s">
        <v>171</v>
      </c>
      <c r="B35" s="293" t="s">
        <v>172</v>
      </c>
      <c r="C35" s="113" t="s">
        <v>513</v>
      </c>
      <c r="D35" s="115" t="s">
        <v>513</v>
      </c>
      <c r="E35" s="114">
        <v>2928</v>
      </c>
      <c r="F35" s="114">
        <v>2952</v>
      </c>
      <c r="G35" s="114">
        <v>2975</v>
      </c>
      <c r="H35" s="140">
        <v>2932</v>
      </c>
      <c r="I35" s="115" t="s">
        <v>513</v>
      </c>
      <c r="J35" s="116" t="s">
        <v>513</v>
      </c>
    </row>
    <row r="36" spans="1:10" s="110" customFormat="1" ht="24.95" customHeight="1" x14ac:dyDescent="0.2">
      <c r="A36" s="294" t="s">
        <v>173</v>
      </c>
      <c r="B36" s="295" t="s">
        <v>174</v>
      </c>
      <c r="C36" s="125">
        <v>86.619748530232158</v>
      </c>
      <c r="D36" s="143">
        <v>20185</v>
      </c>
      <c r="E36" s="144">
        <v>20912</v>
      </c>
      <c r="F36" s="144">
        <v>20506</v>
      </c>
      <c r="G36" s="144">
        <v>21062</v>
      </c>
      <c r="H36" s="145">
        <v>20333</v>
      </c>
      <c r="I36" s="143">
        <v>-148</v>
      </c>
      <c r="J36" s="146">
        <v>-0.72788078493090047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23303</v>
      </c>
      <c r="F11" s="264">
        <v>24033</v>
      </c>
      <c r="G11" s="264">
        <v>23658</v>
      </c>
      <c r="H11" s="264">
        <v>24233</v>
      </c>
      <c r="I11" s="265">
        <v>23445</v>
      </c>
      <c r="J11" s="263">
        <v>-142</v>
      </c>
      <c r="K11" s="266">
        <v>-0.60567285135423332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36.853623996910272</v>
      </c>
      <c r="E13" s="115">
        <v>8588</v>
      </c>
      <c r="F13" s="114">
        <v>8860</v>
      </c>
      <c r="G13" s="114">
        <v>8818</v>
      </c>
      <c r="H13" s="114">
        <v>8805</v>
      </c>
      <c r="I13" s="140">
        <v>8598</v>
      </c>
      <c r="J13" s="115">
        <v>-10</v>
      </c>
      <c r="K13" s="116">
        <v>-0.11630611770179111</v>
      </c>
    </row>
    <row r="14" spans="1:15" ht="15.95" customHeight="1" x14ac:dyDescent="0.2">
      <c r="A14" s="306" t="s">
        <v>230</v>
      </c>
      <c r="B14" s="307"/>
      <c r="C14" s="308"/>
      <c r="D14" s="113">
        <v>43.144659485903105</v>
      </c>
      <c r="E14" s="115">
        <v>10054</v>
      </c>
      <c r="F14" s="114">
        <v>10208</v>
      </c>
      <c r="G14" s="114">
        <v>10196</v>
      </c>
      <c r="H14" s="114">
        <v>10297</v>
      </c>
      <c r="I14" s="140">
        <v>9987</v>
      </c>
      <c r="J14" s="115">
        <v>67</v>
      </c>
      <c r="K14" s="116">
        <v>0.67087213377390609</v>
      </c>
    </row>
    <row r="15" spans="1:15" ht="15.95" customHeight="1" x14ac:dyDescent="0.2">
      <c r="A15" s="306" t="s">
        <v>231</v>
      </c>
      <c r="B15" s="307"/>
      <c r="C15" s="308"/>
      <c r="D15" s="113">
        <v>5.3941552589795307</v>
      </c>
      <c r="E15" s="115">
        <v>1257</v>
      </c>
      <c r="F15" s="114">
        <v>1334</v>
      </c>
      <c r="G15" s="114">
        <v>1347</v>
      </c>
      <c r="H15" s="114">
        <v>1351</v>
      </c>
      <c r="I15" s="140">
        <v>1353</v>
      </c>
      <c r="J15" s="115">
        <v>-96</v>
      </c>
      <c r="K15" s="116">
        <v>-7.0953436807095347</v>
      </c>
    </row>
    <row r="16" spans="1:15" ht="15.95" customHeight="1" x14ac:dyDescent="0.2">
      <c r="A16" s="306" t="s">
        <v>232</v>
      </c>
      <c r="B16" s="307"/>
      <c r="C16" s="308"/>
      <c r="D16" s="113">
        <v>10.719649830493928</v>
      </c>
      <c r="E16" s="115">
        <v>2498</v>
      </c>
      <c r="F16" s="114">
        <v>2669</v>
      </c>
      <c r="G16" s="114">
        <v>2364</v>
      </c>
      <c r="H16" s="114">
        <v>2817</v>
      </c>
      <c r="I16" s="140">
        <v>2561</v>
      </c>
      <c r="J16" s="115">
        <v>-63</v>
      </c>
      <c r="K16" s="116">
        <v>-2.4599765716516986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0.84109342144788224</v>
      </c>
      <c r="E18" s="115">
        <v>196</v>
      </c>
      <c r="F18" s="114">
        <v>190</v>
      </c>
      <c r="G18" s="114">
        <v>185</v>
      </c>
      <c r="H18" s="114">
        <v>199</v>
      </c>
      <c r="I18" s="140">
        <v>199</v>
      </c>
      <c r="J18" s="115">
        <v>-3</v>
      </c>
      <c r="K18" s="116">
        <v>-1.5075376884422111</v>
      </c>
    </row>
    <row r="19" spans="1:11" ht="14.1" customHeight="1" x14ac:dyDescent="0.2">
      <c r="A19" s="306" t="s">
        <v>235</v>
      </c>
      <c r="B19" s="307" t="s">
        <v>236</v>
      </c>
      <c r="C19" s="308"/>
      <c r="D19" s="113">
        <v>0.57074196455392012</v>
      </c>
      <c r="E19" s="115">
        <v>133</v>
      </c>
      <c r="F19" s="114">
        <v>126</v>
      </c>
      <c r="G19" s="114">
        <v>120</v>
      </c>
      <c r="H19" s="114">
        <v>141</v>
      </c>
      <c r="I19" s="140">
        <v>140</v>
      </c>
      <c r="J19" s="115">
        <v>-7</v>
      </c>
      <c r="K19" s="116">
        <v>-5</v>
      </c>
    </row>
    <row r="20" spans="1:11" ht="14.1" customHeight="1" x14ac:dyDescent="0.2">
      <c r="A20" s="306">
        <v>12</v>
      </c>
      <c r="B20" s="307" t="s">
        <v>237</v>
      </c>
      <c r="C20" s="308"/>
      <c r="D20" s="113">
        <v>0.94837574561215299</v>
      </c>
      <c r="E20" s="115">
        <v>221</v>
      </c>
      <c r="F20" s="114">
        <v>224</v>
      </c>
      <c r="G20" s="114">
        <v>237</v>
      </c>
      <c r="H20" s="114">
        <v>225</v>
      </c>
      <c r="I20" s="140">
        <v>197</v>
      </c>
      <c r="J20" s="115">
        <v>24</v>
      </c>
      <c r="K20" s="116">
        <v>12.182741116751268</v>
      </c>
    </row>
    <row r="21" spans="1:11" ht="14.1" customHeight="1" x14ac:dyDescent="0.2">
      <c r="A21" s="306">
        <v>21</v>
      </c>
      <c r="B21" s="307" t="s">
        <v>238</v>
      </c>
      <c r="C21" s="308"/>
      <c r="D21" s="113">
        <v>9.4408445264558216E-2</v>
      </c>
      <c r="E21" s="115">
        <v>22</v>
      </c>
      <c r="F21" s="114">
        <v>23</v>
      </c>
      <c r="G21" s="114">
        <v>25</v>
      </c>
      <c r="H21" s="114">
        <v>27</v>
      </c>
      <c r="I21" s="140">
        <v>25</v>
      </c>
      <c r="J21" s="115">
        <v>-3</v>
      </c>
      <c r="K21" s="116">
        <v>-12</v>
      </c>
    </row>
    <row r="22" spans="1:11" ht="14.1" customHeight="1" x14ac:dyDescent="0.2">
      <c r="A22" s="306">
        <v>22</v>
      </c>
      <c r="B22" s="307" t="s">
        <v>239</v>
      </c>
      <c r="C22" s="308"/>
      <c r="D22" s="113">
        <v>0.67373299575161993</v>
      </c>
      <c r="E22" s="115">
        <v>157</v>
      </c>
      <c r="F22" s="114">
        <v>162</v>
      </c>
      <c r="G22" s="114">
        <v>161</v>
      </c>
      <c r="H22" s="114">
        <v>163</v>
      </c>
      <c r="I22" s="140">
        <v>163</v>
      </c>
      <c r="J22" s="115">
        <v>-6</v>
      </c>
      <c r="K22" s="116">
        <v>-3.6809815950920246</v>
      </c>
    </row>
    <row r="23" spans="1:11" ht="14.1" customHeight="1" x14ac:dyDescent="0.2">
      <c r="A23" s="306">
        <v>23</v>
      </c>
      <c r="B23" s="307" t="s">
        <v>240</v>
      </c>
      <c r="C23" s="308"/>
      <c r="D23" s="113">
        <v>0.39909024589108699</v>
      </c>
      <c r="E23" s="115">
        <v>93</v>
      </c>
      <c r="F23" s="114">
        <v>94</v>
      </c>
      <c r="G23" s="114">
        <v>103</v>
      </c>
      <c r="H23" s="114">
        <v>98</v>
      </c>
      <c r="I23" s="140">
        <v>101</v>
      </c>
      <c r="J23" s="115">
        <v>-8</v>
      </c>
      <c r="K23" s="116">
        <v>-7.9207920792079207</v>
      </c>
    </row>
    <row r="24" spans="1:11" ht="14.1" customHeight="1" x14ac:dyDescent="0.2">
      <c r="A24" s="306">
        <v>24</v>
      </c>
      <c r="B24" s="307" t="s">
        <v>241</v>
      </c>
      <c r="C24" s="308"/>
      <c r="D24" s="113">
        <v>0.96124962451186546</v>
      </c>
      <c r="E24" s="115">
        <v>224</v>
      </c>
      <c r="F24" s="114">
        <v>234</v>
      </c>
      <c r="G24" s="114">
        <v>245</v>
      </c>
      <c r="H24" s="114">
        <v>242</v>
      </c>
      <c r="I24" s="140">
        <v>245</v>
      </c>
      <c r="J24" s="115">
        <v>-21</v>
      </c>
      <c r="K24" s="116">
        <v>-8.5714285714285712</v>
      </c>
    </row>
    <row r="25" spans="1:11" ht="14.1" customHeight="1" x14ac:dyDescent="0.2">
      <c r="A25" s="306">
        <v>25</v>
      </c>
      <c r="B25" s="307" t="s">
        <v>242</v>
      </c>
      <c r="C25" s="308"/>
      <c r="D25" s="113">
        <v>1.3474659915032399</v>
      </c>
      <c r="E25" s="115">
        <v>314</v>
      </c>
      <c r="F25" s="114">
        <v>332</v>
      </c>
      <c r="G25" s="114">
        <v>345</v>
      </c>
      <c r="H25" s="114">
        <v>348</v>
      </c>
      <c r="I25" s="140">
        <v>319</v>
      </c>
      <c r="J25" s="115">
        <v>-5</v>
      </c>
      <c r="K25" s="116">
        <v>-1.567398119122257</v>
      </c>
    </row>
    <row r="26" spans="1:11" ht="14.1" customHeight="1" x14ac:dyDescent="0.2">
      <c r="A26" s="306">
        <v>26</v>
      </c>
      <c r="B26" s="307" t="s">
        <v>243</v>
      </c>
      <c r="C26" s="308"/>
      <c r="D26" s="113">
        <v>0.82392824958159894</v>
      </c>
      <c r="E26" s="115">
        <v>192</v>
      </c>
      <c r="F26" s="114">
        <v>188</v>
      </c>
      <c r="G26" s="114">
        <v>179</v>
      </c>
      <c r="H26" s="114">
        <v>183</v>
      </c>
      <c r="I26" s="140">
        <v>190</v>
      </c>
      <c r="J26" s="115">
        <v>2</v>
      </c>
      <c r="K26" s="116">
        <v>1.0526315789473684</v>
      </c>
    </row>
    <row r="27" spans="1:11" ht="14.1" customHeight="1" x14ac:dyDescent="0.2">
      <c r="A27" s="306">
        <v>27</v>
      </c>
      <c r="B27" s="307" t="s">
        <v>244</v>
      </c>
      <c r="C27" s="308"/>
      <c r="D27" s="113">
        <v>0.87971505814701967</v>
      </c>
      <c r="E27" s="115">
        <v>205</v>
      </c>
      <c r="F27" s="114">
        <v>192</v>
      </c>
      <c r="G27" s="114">
        <v>195</v>
      </c>
      <c r="H27" s="114">
        <v>203</v>
      </c>
      <c r="I27" s="140">
        <v>218</v>
      </c>
      <c r="J27" s="115">
        <v>-13</v>
      </c>
      <c r="K27" s="116">
        <v>-5.9633027522935782</v>
      </c>
    </row>
    <row r="28" spans="1:11" ht="14.1" customHeight="1" x14ac:dyDescent="0.2">
      <c r="A28" s="306">
        <v>28</v>
      </c>
      <c r="B28" s="307" t="s">
        <v>245</v>
      </c>
      <c r="C28" s="308"/>
      <c r="D28" s="113">
        <v>0.28751662876024547</v>
      </c>
      <c r="E28" s="115">
        <v>67</v>
      </c>
      <c r="F28" s="114">
        <v>67</v>
      </c>
      <c r="G28" s="114">
        <v>66</v>
      </c>
      <c r="H28" s="114">
        <v>63</v>
      </c>
      <c r="I28" s="140">
        <v>66</v>
      </c>
      <c r="J28" s="115">
        <v>1</v>
      </c>
      <c r="K28" s="116">
        <v>1.5151515151515151</v>
      </c>
    </row>
    <row r="29" spans="1:11" ht="14.1" customHeight="1" x14ac:dyDescent="0.2">
      <c r="A29" s="306">
        <v>29</v>
      </c>
      <c r="B29" s="307" t="s">
        <v>246</v>
      </c>
      <c r="C29" s="308"/>
      <c r="D29" s="113">
        <v>2.6434364674076298</v>
      </c>
      <c r="E29" s="115">
        <v>616</v>
      </c>
      <c r="F29" s="114">
        <v>649</v>
      </c>
      <c r="G29" s="114">
        <v>632</v>
      </c>
      <c r="H29" s="114">
        <v>627</v>
      </c>
      <c r="I29" s="140">
        <v>604</v>
      </c>
      <c r="J29" s="115">
        <v>12</v>
      </c>
      <c r="K29" s="116">
        <v>1.9867549668874172</v>
      </c>
    </row>
    <row r="30" spans="1:11" ht="14.1" customHeight="1" x14ac:dyDescent="0.2">
      <c r="A30" s="306" t="s">
        <v>247</v>
      </c>
      <c r="B30" s="307" t="s">
        <v>248</v>
      </c>
      <c r="C30" s="308"/>
      <c r="D30" s="113">
        <v>0.48491610522250356</v>
      </c>
      <c r="E30" s="115">
        <v>113</v>
      </c>
      <c r="F30" s="114">
        <v>106</v>
      </c>
      <c r="G30" s="114">
        <v>102</v>
      </c>
      <c r="H30" s="114">
        <v>105</v>
      </c>
      <c r="I30" s="140">
        <v>103</v>
      </c>
      <c r="J30" s="115">
        <v>10</v>
      </c>
      <c r="K30" s="116">
        <v>9.7087378640776691</v>
      </c>
    </row>
    <row r="31" spans="1:11" ht="14.1" customHeight="1" x14ac:dyDescent="0.2">
      <c r="A31" s="306" t="s">
        <v>249</v>
      </c>
      <c r="B31" s="307" t="s">
        <v>250</v>
      </c>
      <c r="C31" s="308"/>
      <c r="D31" s="113">
        <v>2.1113161395528475</v>
      </c>
      <c r="E31" s="115">
        <v>492</v>
      </c>
      <c r="F31" s="114">
        <v>532</v>
      </c>
      <c r="G31" s="114">
        <v>518</v>
      </c>
      <c r="H31" s="114">
        <v>510</v>
      </c>
      <c r="I31" s="140">
        <v>489</v>
      </c>
      <c r="J31" s="115">
        <v>3</v>
      </c>
      <c r="K31" s="116">
        <v>0.61349693251533743</v>
      </c>
    </row>
    <row r="32" spans="1:11" ht="14.1" customHeight="1" x14ac:dyDescent="0.2">
      <c r="A32" s="306">
        <v>31</v>
      </c>
      <c r="B32" s="307" t="s">
        <v>251</v>
      </c>
      <c r="C32" s="308"/>
      <c r="D32" s="113">
        <v>0.18023430459597475</v>
      </c>
      <c r="E32" s="115">
        <v>42</v>
      </c>
      <c r="F32" s="114">
        <v>37</v>
      </c>
      <c r="G32" s="114">
        <v>38</v>
      </c>
      <c r="H32" s="114">
        <v>36</v>
      </c>
      <c r="I32" s="140">
        <v>35</v>
      </c>
      <c r="J32" s="115">
        <v>7</v>
      </c>
      <c r="K32" s="116">
        <v>20</v>
      </c>
    </row>
    <row r="33" spans="1:11" ht="14.1" customHeight="1" x14ac:dyDescent="0.2">
      <c r="A33" s="306">
        <v>32</v>
      </c>
      <c r="B33" s="307" t="s">
        <v>252</v>
      </c>
      <c r="C33" s="308"/>
      <c r="D33" s="113">
        <v>1.0942797064755612</v>
      </c>
      <c r="E33" s="115">
        <v>255</v>
      </c>
      <c r="F33" s="114">
        <v>244</v>
      </c>
      <c r="G33" s="114">
        <v>252</v>
      </c>
      <c r="H33" s="114">
        <v>252</v>
      </c>
      <c r="I33" s="140">
        <v>233</v>
      </c>
      <c r="J33" s="115">
        <v>22</v>
      </c>
      <c r="K33" s="116">
        <v>9.4420600858369106</v>
      </c>
    </row>
    <row r="34" spans="1:11" ht="14.1" customHeight="1" x14ac:dyDescent="0.2">
      <c r="A34" s="306">
        <v>33</v>
      </c>
      <c r="B34" s="307" t="s">
        <v>253</v>
      </c>
      <c r="C34" s="308"/>
      <c r="D34" s="113">
        <v>0.53212032785478269</v>
      </c>
      <c r="E34" s="115">
        <v>124</v>
      </c>
      <c r="F34" s="114">
        <v>125</v>
      </c>
      <c r="G34" s="114">
        <v>126</v>
      </c>
      <c r="H34" s="114">
        <v>133</v>
      </c>
      <c r="I34" s="140">
        <v>131</v>
      </c>
      <c r="J34" s="115">
        <v>-7</v>
      </c>
      <c r="K34" s="116">
        <v>-5.343511450381679</v>
      </c>
    </row>
    <row r="35" spans="1:11" ht="14.1" customHeight="1" x14ac:dyDescent="0.2">
      <c r="A35" s="306">
        <v>34</v>
      </c>
      <c r="B35" s="307" t="s">
        <v>254</v>
      </c>
      <c r="C35" s="308"/>
      <c r="D35" s="113">
        <v>4.6174312320302109</v>
      </c>
      <c r="E35" s="115">
        <v>1076</v>
      </c>
      <c r="F35" s="114">
        <v>1086</v>
      </c>
      <c r="G35" s="114">
        <v>1101</v>
      </c>
      <c r="H35" s="114">
        <v>1124</v>
      </c>
      <c r="I35" s="140">
        <v>1093</v>
      </c>
      <c r="J35" s="115">
        <v>-17</v>
      </c>
      <c r="K35" s="116">
        <v>-1.555352241537054</v>
      </c>
    </row>
    <row r="36" spans="1:11" ht="14.1" customHeight="1" x14ac:dyDescent="0.2">
      <c r="A36" s="306">
        <v>41</v>
      </c>
      <c r="B36" s="307" t="s">
        <v>255</v>
      </c>
      <c r="C36" s="308"/>
      <c r="D36" s="113">
        <v>0.33042955842595373</v>
      </c>
      <c r="E36" s="115">
        <v>77</v>
      </c>
      <c r="F36" s="114">
        <v>87</v>
      </c>
      <c r="G36" s="114">
        <v>103</v>
      </c>
      <c r="H36" s="114">
        <v>111</v>
      </c>
      <c r="I36" s="140">
        <v>117</v>
      </c>
      <c r="J36" s="115">
        <v>-40</v>
      </c>
      <c r="K36" s="116">
        <v>-34.188034188034187</v>
      </c>
    </row>
    <row r="37" spans="1:11" ht="14.1" customHeight="1" x14ac:dyDescent="0.2">
      <c r="A37" s="306">
        <v>42</v>
      </c>
      <c r="B37" s="307" t="s">
        <v>256</v>
      </c>
      <c r="C37" s="308"/>
      <c r="D37" s="113" t="s">
        <v>513</v>
      </c>
      <c r="E37" s="115" t="s">
        <v>513</v>
      </c>
      <c r="F37" s="114">
        <v>24</v>
      </c>
      <c r="G37" s="114" t="s">
        <v>513</v>
      </c>
      <c r="H37" s="114">
        <v>23</v>
      </c>
      <c r="I37" s="140" t="s">
        <v>513</v>
      </c>
      <c r="J37" s="115" t="s">
        <v>513</v>
      </c>
      <c r="K37" s="116" t="s">
        <v>513</v>
      </c>
    </row>
    <row r="38" spans="1:11" ht="14.1" customHeight="1" x14ac:dyDescent="0.2">
      <c r="A38" s="306">
        <v>43</v>
      </c>
      <c r="B38" s="307" t="s">
        <v>257</v>
      </c>
      <c r="C38" s="308"/>
      <c r="D38" s="113">
        <v>0.48062481225593273</v>
      </c>
      <c r="E38" s="115">
        <v>112</v>
      </c>
      <c r="F38" s="114">
        <v>116</v>
      </c>
      <c r="G38" s="114">
        <v>113</v>
      </c>
      <c r="H38" s="114">
        <v>114</v>
      </c>
      <c r="I38" s="140">
        <v>105</v>
      </c>
      <c r="J38" s="115">
        <v>7</v>
      </c>
      <c r="K38" s="116">
        <v>6.666666666666667</v>
      </c>
    </row>
    <row r="39" spans="1:11" ht="14.1" customHeight="1" x14ac:dyDescent="0.2">
      <c r="A39" s="306">
        <v>51</v>
      </c>
      <c r="B39" s="307" t="s">
        <v>258</v>
      </c>
      <c r="C39" s="308"/>
      <c r="D39" s="113">
        <v>7.6942882890614941</v>
      </c>
      <c r="E39" s="115">
        <v>1793</v>
      </c>
      <c r="F39" s="114">
        <v>1822</v>
      </c>
      <c r="G39" s="114">
        <v>1800</v>
      </c>
      <c r="H39" s="114">
        <v>1819</v>
      </c>
      <c r="I39" s="140">
        <v>1774</v>
      </c>
      <c r="J39" s="115">
        <v>19</v>
      </c>
      <c r="K39" s="116">
        <v>1.0710259301014655</v>
      </c>
    </row>
    <row r="40" spans="1:11" ht="14.1" customHeight="1" x14ac:dyDescent="0.2">
      <c r="A40" s="306" t="s">
        <v>259</v>
      </c>
      <c r="B40" s="307" t="s">
        <v>260</v>
      </c>
      <c r="C40" s="308"/>
      <c r="D40" s="113">
        <v>7.5440930352315156</v>
      </c>
      <c r="E40" s="115">
        <v>1758</v>
      </c>
      <c r="F40" s="114">
        <v>1784</v>
      </c>
      <c r="G40" s="114">
        <v>1751</v>
      </c>
      <c r="H40" s="114">
        <v>1767</v>
      </c>
      <c r="I40" s="140">
        <v>1732</v>
      </c>
      <c r="J40" s="115">
        <v>26</v>
      </c>
      <c r="K40" s="116">
        <v>1.5011547344110854</v>
      </c>
    </row>
    <row r="41" spans="1:11" ht="14.1" customHeight="1" x14ac:dyDescent="0.2">
      <c r="A41" s="306"/>
      <c r="B41" s="307" t="s">
        <v>261</v>
      </c>
      <c r="C41" s="308"/>
      <c r="D41" s="113">
        <v>3.7248422949834787</v>
      </c>
      <c r="E41" s="115">
        <v>868</v>
      </c>
      <c r="F41" s="114">
        <v>884</v>
      </c>
      <c r="G41" s="114">
        <v>834</v>
      </c>
      <c r="H41" s="114">
        <v>871</v>
      </c>
      <c r="I41" s="140">
        <v>853</v>
      </c>
      <c r="J41" s="115">
        <v>15</v>
      </c>
      <c r="K41" s="116">
        <v>1.7584994138335288</v>
      </c>
    </row>
    <row r="42" spans="1:11" ht="14.1" customHeight="1" x14ac:dyDescent="0.2">
      <c r="A42" s="306">
        <v>52</v>
      </c>
      <c r="B42" s="307" t="s">
        <v>262</v>
      </c>
      <c r="C42" s="308"/>
      <c r="D42" s="113">
        <v>4.4286143415010946</v>
      </c>
      <c r="E42" s="115">
        <v>1032</v>
      </c>
      <c r="F42" s="114">
        <v>1039</v>
      </c>
      <c r="G42" s="114">
        <v>1052</v>
      </c>
      <c r="H42" s="114">
        <v>1044</v>
      </c>
      <c r="I42" s="140">
        <v>1006</v>
      </c>
      <c r="J42" s="115">
        <v>26</v>
      </c>
      <c r="K42" s="116">
        <v>2.5844930417495031</v>
      </c>
    </row>
    <row r="43" spans="1:11" ht="14.1" customHeight="1" x14ac:dyDescent="0.2">
      <c r="A43" s="306" t="s">
        <v>263</v>
      </c>
      <c r="B43" s="307" t="s">
        <v>264</v>
      </c>
      <c r="C43" s="308"/>
      <c r="D43" s="113">
        <v>4.3127494314036818</v>
      </c>
      <c r="E43" s="115">
        <v>1005</v>
      </c>
      <c r="F43" s="114">
        <v>1009</v>
      </c>
      <c r="G43" s="114">
        <v>1021</v>
      </c>
      <c r="H43" s="114">
        <v>1013</v>
      </c>
      <c r="I43" s="140">
        <v>975</v>
      </c>
      <c r="J43" s="115">
        <v>30</v>
      </c>
      <c r="K43" s="116">
        <v>3.0769230769230771</v>
      </c>
    </row>
    <row r="44" spans="1:11" ht="14.1" customHeight="1" x14ac:dyDescent="0.2">
      <c r="A44" s="306">
        <v>53</v>
      </c>
      <c r="B44" s="307" t="s">
        <v>265</v>
      </c>
      <c r="C44" s="308"/>
      <c r="D44" s="113">
        <v>1.3303008196369566</v>
      </c>
      <c r="E44" s="115">
        <v>310</v>
      </c>
      <c r="F44" s="114">
        <v>308</v>
      </c>
      <c r="G44" s="114">
        <v>338</v>
      </c>
      <c r="H44" s="114">
        <v>367</v>
      </c>
      <c r="I44" s="140">
        <v>315</v>
      </c>
      <c r="J44" s="115">
        <v>-5</v>
      </c>
      <c r="K44" s="116">
        <v>-1.5873015873015872</v>
      </c>
    </row>
    <row r="45" spans="1:11" ht="14.1" customHeight="1" x14ac:dyDescent="0.2">
      <c r="A45" s="306" t="s">
        <v>266</v>
      </c>
      <c r="B45" s="307" t="s">
        <v>267</v>
      </c>
      <c r="C45" s="308"/>
      <c r="D45" s="113">
        <v>1.2745140110715358</v>
      </c>
      <c r="E45" s="115">
        <v>297</v>
      </c>
      <c r="F45" s="114">
        <v>297</v>
      </c>
      <c r="G45" s="114">
        <v>328</v>
      </c>
      <c r="H45" s="114">
        <v>357</v>
      </c>
      <c r="I45" s="140">
        <v>305</v>
      </c>
      <c r="J45" s="115">
        <v>-8</v>
      </c>
      <c r="K45" s="116">
        <v>-2.622950819672131</v>
      </c>
    </row>
    <row r="46" spans="1:11" ht="14.1" customHeight="1" x14ac:dyDescent="0.2">
      <c r="A46" s="306">
        <v>54</v>
      </c>
      <c r="B46" s="307" t="s">
        <v>268</v>
      </c>
      <c r="C46" s="308"/>
      <c r="D46" s="113">
        <v>12.255932712526285</v>
      </c>
      <c r="E46" s="115">
        <v>2856</v>
      </c>
      <c r="F46" s="114">
        <v>2860</v>
      </c>
      <c r="G46" s="114">
        <v>2834</v>
      </c>
      <c r="H46" s="114">
        <v>2766</v>
      </c>
      <c r="I46" s="140">
        <v>2737</v>
      </c>
      <c r="J46" s="115">
        <v>119</v>
      </c>
      <c r="K46" s="116">
        <v>4.3478260869565215</v>
      </c>
    </row>
    <row r="47" spans="1:11" ht="14.1" customHeight="1" x14ac:dyDescent="0.2">
      <c r="A47" s="306">
        <v>61</v>
      </c>
      <c r="B47" s="307" t="s">
        <v>269</v>
      </c>
      <c r="C47" s="308"/>
      <c r="D47" s="113">
        <v>0.57503325752049095</v>
      </c>
      <c r="E47" s="115">
        <v>134</v>
      </c>
      <c r="F47" s="114">
        <v>140</v>
      </c>
      <c r="G47" s="114">
        <v>139</v>
      </c>
      <c r="H47" s="114">
        <v>138</v>
      </c>
      <c r="I47" s="140">
        <v>146</v>
      </c>
      <c r="J47" s="115">
        <v>-12</v>
      </c>
      <c r="K47" s="116">
        <v>-8.2191780821917817</v>
      </c>
    </row>
    <row r="48" spans="1:11" ht="14.1" customHeight="1" x14ac:dyDescent="0.2">
      <c r="A48" s="306">
        <v>62</v>
      </c>
      <c r="B48" s="307" t="s">
        <v>270</v>
      </c>
      <c r="C48" s="308"/>
      <c r="D48" s="113">
        <v>9.9257606316783242</v>
      </c>
      <c r="E48" s="115">
        <v>2313</v>
      </c>
      <c r="F48" s="114">
        <v>2350</v>
      </c>
      <c r="G48" s="114">
        <v>2317</v>
      </c>
      <c r="H48" s="114">
        <v>2317</v>
      </c>
      <c r="I48" s="140">
        <v>2207</v>
      </c>
      <c r="J48" s="115">
        <v>106</v>
      </c>
      <c r="K48" s="116">
        <v>4.8028998640688716</v>
      </c>
    </row>
    <row r="49" spans="1:11" ht="14.1" customHeight="1" x14ac:dyDescent="0.2">
      <c r="A49" s="306">
        <v>63</v>
      </c>
      <c r="B49" s="307" t="s">
        <v>271</v>
      </c>
      <c r="C49" s="308"/>
      <c r="D49" s="113">
        <v>10.101703643307729</v>
      </c>
      <c r="E49" s="115">
        <v>2354</v>
      </c>
      <c r="F49" s="114">
        <v>2629</v>
      </c>
      <c r="G49" s="114">
        <v>2623</v>
      </c>
      <c r="H49" s="114">
        <v>2643</v>
      </c>
      <c r="I49" s="140">
        <v>2486</v>
      </c>
      <c r="J49" s="115">
        <v>-132</v>
      </c>
      <c r="K49" s="116">
        <v>-5.3097345132743365</v>
      </c>
    </row>
    <row r="50" spans="1:11" ht="14.1" customHeight="1" x14ac:dyDescent="0.2">
      <c r="A50" s="306" t="s">
        <v>272</v>
      </c>
      <c r="B50" s="307" t="s">
        <v>273</v>
      </c>
      <c r="C50" s="308"/>
      <c r="D50" s="113">
        <v>0.43771188259022442</v>
      </c>
      <c r="E50" s="115">
        <v>102</v>
      </c>
      <c r="F50" s="114">
        <v>103</v>
      </c>
      <c r="G50" s="114">
        <v>109</v>
      </c>
      <c r="H50" s="114">
        <v>112</v>
      </c>
      <c r="I50" s="140">
        <v>101</v>
      </c>
      <c r="J50" s="115">
        <v>1</v>
      </c>
      <c r="K50" s="116">
        <v>0.99009900990099009</v>
      </c>
    </row>
    <row r="51" spans="1:11" ht="14.1" customHeight="1" x14ac:dyDescent="0.2">
      <c r="A51" s="306" t="s">
        <v>274</v>
      </c>
      <c r="B51" s="307" t="s">
        <v>275</v>
      </c>
      <c r="C51" s="308"/>
      <c r="D51" s="113">
        <v>9.02458910869845</v>
      </c>
      <c r="E51" s="115">
        <v>2103</v>
      </c>
      <c r="F51" s="114">
        <v>2355</v>
      </c>
      <c r="G51" s="114">
        <v>2347</v>
      </c>
      <c r="H51" s="114">
        <v>2376</v>
      </c>
      <c r="I51" s="140">
        <v>2230</v>
      </c>
      <c r="J51" s="115">
        <v>-127</v>
      </c>
      <c r="K51" s="116">
        <v>-5.695067264573991</v>
      </c>
    </row>
    <row r="52" spans="1:11" ht="14.1" customHeight="1" x14ac:dyDescent="0.2">
      <c r="A52" s="306">
        <v>71</v>
      </c>
      <c r="B52" s="307" t="s">
        <v>276</v>
      </c>
      <c r="C52" s="308"/>
      <c r="D52" s="113">
        <v>10.410676736900829</v>
      </c>
      <c r="E52" s="115">
        <v>2426</v>
      </c>
      <c r="F52" s="114">
        <v>2464</v>
      </c>
      <c r="G52" s="114">
        <v>2486</v>
      </c>
      <c r="H52" s="114">
        <v>2461</v>
      </c>
      <c r="I52" s="140">
        <v>2469</v>
      </c>
      <c r="J52" s="115">
        <v>-43</v>
      </c>
      <c r="K52" s="116">
        <v>-1.7415957877683272</v>
      </c>
    </row>
    <row r="53" spans="1:11" ht="14.1" customHeight="1" x14ac:dyDescent="0.2">
      <c r="A53" s="306" t="s">
        <v>277</v>
      </c>
      <c r="B53" s="307" t="s">
        <v>278</v>
      </c>
      <c r="C53" s="308"/>
      <c r="D53" s="113">
        <v>0.81963695661502811</v>
      </c>
      <c r="E53" s="115">
        <v>191</v>
      </c>
      <c r="F53" s="114">
        <v>198</v>
      </c>
      <c r="G53" s="114">
        <v>211</v>
      </c>
      <c r="H53" s="114">
        <v>214</v>
      </c>
      <c r="I53" s="140">
        <v>211</v>
      </c>
      <c r="J53" s="115">
        <v>-20</v>
      </c>
      <c r="K53" s="116">
        <v>-9.4786729857819907</v>
      </c>
    </row>
    <row r="54" spans="1:11" ht="14.1" customHeight="1" x14ac:dyDescent="0.2">
      <c r="A54" s="306" t="s">
        <v>279</v>
      </c>
      <c r="B54" s="307" t="s">
        <v>280</v>
      </c>
      <c r="C54" s="308"/>
      <c r="D54" s="113">
        <v>9.2863579796592717</v>
      </c>
      <c r="E54" s="115">
        <v>2164</v>
      </c>
      <c r="F54" s="114">
        <v>2200</v>
      </c>
      <c r="G54" s="114">
        <v>2210</v>
      </c>
      <c r="H54" s="114">
        <v>2179</v>
      </c>
      <c r="I54" s="140">
        <v>2188</v>
      </c>
      <c r="J54" s="115">
        <v>-24</v>
      </c>
      <c r="K54" s="116">
        <v>-1.0968921389396709</v>
      </c>
    </row>
    <row r="55" spans="1:11" ht="14.1" customHeight="1" x14ac:dyDescent="0.2">
      <c r="A55" s="306">
        <v>72</v>
      </c>
      <c r="B55" s="307" t="s">
        <v>281</v>
      </c>
      <c r="C55" s="308"/>
      <c r="D55" s="113">
        <v>0.97841479637814877</v>
      </c>
      <c r="E55" s="115">
        <v>228</v>
      </c>
      <c r="F55" s="114">
        <v>232</v>
      </c>
      <c r="G55" s="114">
        <v>230</v>
      </c>
      <c r="H55" s="114">
        <v>231</v>
      </c>
      <c r="I55" s="140">
        <v>239</v>
      </c>
      <c r="J55" s="115">
        <v>-11</v>
      </c>
      <c r="K55" s="116">
        <v>-4.6025104602510458</v>
      </c>
    </row>
    <row r="56" spans="1:11" ht="14.1" customHeight="1" x14ac:dyDescent="0.2">
      <c r="A56" s="306" t="s">
        <v>282</v>
      </c>
      <c r="B56" s="307" t="s">
        <v>283</v>
      </c>
      <c r="C56" s="308"/>
      <c r="D56" s="113">
        <v>0.11157361713084152</v>
      </c>
      <c r="E56" s="115">
        <v>26</v>
      </c>
      <c r="F56" s="114">
        <v>26</v>
      </c>
      <c r="G56" s="114">
        <v>24</v>
      </c>
      <c r="H56" s="114">
        <v>26</v>
      </c>
      <c r="I56" s="140">
        <v>29</v>
      </c>
      <c r="J56" s="115">
        <v>-3</v>
      </c>
      <c r="K56" s="116">
        <v>-10.344827586206897</v>
      </c>
    </row>
    <row r="57" spans="1:11" ht="14.1" customHeight="1" x14ac:dyDescent="0.2">
      <c r="A57" s="306" t="s">
        <v>284</v>
      </c>
      <c r="B57" s="307" t="s">
        <v>285</v>
      </c>
      <c r="C57" s="308"/>
      <c r="D57" s="113">
        <v>0.74239368321675325</v>
      </c>
      <c r="E57" s="115">
        <v>173</v>
      </c>
      <c r="F57" s="114">
        <v>176</v>
      </c>
      <c r="G57" s="114">
        <v>177</v>
      </c>
      <c r="H57" s="114">
        <v>172</v>
      </c>
      <c r="I57" s="140">
        <v>176</v>
      </c>
      <c r="J57" s="115">
        <v>-3</v>
      </c>
      <c r="K57" s="116">
        <v>-1.7045454545454546</v>
      </c>
    </row>
    <row r="58" spans="1:11" ht="14.1" customHeight="1" x14ac:dyDescent="0.2">
      <c r="A58" s="306">
        <v>73</v>
      </c>
      <c r="B58" s="307" t="s">
        <v>286</v>
      </c>
      <c r="C58" s="308"/>
      <c r="D58" s="113">
        <v>1.0256190190104277</v>
      </c>
      <c r="E58" s="115">
        <v>239</v>
      </c>
      <c r="F58" s="114">
        <v>262</v>
      </c>
      <c r="G58" s="114">
        <v>228</v>
      </c>
      <c r="H58" s="114">
        <v>235</v>
      </c>
      <c r="I58" s="140">
        <v>236</v>
      </c>
      <c r="J58" s="115">
        <v>3</v>
      </c>
      <c r="K58" s="116">
        <v>1.271186440677966</v>
      </c>
    </row>
    <row r="59" spans="1:11" ht="14.1" customHeight="1" x14ac:dyDescent="0.2">
      <c r="A59" s="306" t="s">
        <v>287</v>
      </c>
      <c r="B59" s="307" t="s">
        <v>288</v>
      </c>
      <c r="C59" s="308"/>
      <c r="D59" s="113">
        <v>0.77672402694931986</v>
      </c>
      <c r="E59" s="115">
        <v>181</v>
      </c>
      <c r="F59" s="114">
        <v>203</v>
      </c>
      <c r="G59" s="114">
        <v>175</v>
      </c>
      <c r="H59" s="114">
        <v>178</v>
      </c>
      <c r="I59" s="140">
        <v>181</v>
      </c>
      <c r="J59" s="115">
        <v>0</v>
      </c>
      <c r="K59" s="116">
        <v>0</v>
      </c>
    </row>
    <row r="60" spans="1:11" ht="14.1" customHeight="1" x14ac:dyDescent="0.2">
      <c r="A60" s="306">
        <v>81</v>
      </c>
      <c r="B60" s="307" t="s">
        <v>289</v>
      </c>
      <c r="C60" s="308"/>
      <c r="D60" s="113">
        <v>4.8834913959576021</v>
      </c>
      <c r="E60" s="115">
        <v>1138</v>
      </c>
      <c r="F60" s="114">
        <v>1156</v>
      </c>
      <c r="G60" s="114">
        <v>1120</v>
      </c>
      <c r="H60" s="114">
        <v>1195</v>
      </c>
      <c r="I60" s="140">
        <v>1170</v>
      </c>
      <c r="J60" s="115">
        <v>-32</v>
      </c>
      <c r="K60" s="116">
        <v>-2.7350427350427351</v>
      </c>
    </row>
    <row r="61" spans="1:11" ht="14.1" customHeight="1" x14ac:dyDescent="0.2">
      <c r="A61" s="306" t="s">
        <v>290</v>
      </c>
      <c r="B61" s="307" t="s">
        <v>291</v>
      </c>
      <c r="C61" s="308"/>
      <c r="D61" s="113">
        <v>1.4633309016006524</v>
      </c>
      <c r="E61" s="115">
        <v>341</v>
      </c>
      <c r="F61" s="114">
        <v>330</v>
      </c>
      <c r="G61" s="114">
        <v>320</v>
      </c>
      <c r="H61" s="114">
        <v>343</v>
      </c>
      <c r="I61" s="140">
        <v>336</v>
      </c>
      <c r="J61" s="115">
        <v>5</v>
      </c>
      <c r="K61" s="116">
        <v>1.4880952380952381</v>
      </c>
    </row>
    <row r="62" spans="1:11" ht="14.1" customHeight="1" x14ac:dyDescent="0.2">
      <c r="A62" s="306" t="s">
        <v>292</v>
      </c>
      <c r="B62" s="307" t="s">
        <v>293</v>
      </c>
      <c r="C62" s="308"/>
      <c r="D62" s="113">
        <v>1.9568295927562975</v>
      </c>
      <c r="E62" s="115">
        <v>456</v>
      </c>
      <c r="F62" s="114">
        <v>488</v>
      </c>
      <c r="G62" s="114">
        <v>454</v>
      </c>
      <c r="H62" s="114">
        <v>474</v>
      </c>
      <c r="I62" s="140">
        <v>458</v>
      </c>
      <c r="J62" s="115">
        <v>-2</v>
      </c>
      <c r="K62" s="116">
        <v>-0.4366812227074236</v>
      </c>
    </row>
    <row r="63" spans="1:11" ht="14.1" customHeight="1" x14ac:dyDescent="0.2">
      <c r="A63" s="306"/>
      <c r="B63" s="307" t="s">
        <v>294</v>
      </c>
      <c r="C63" s="308"/>
      <c r="D63" s="113">
        <v>1.6778955499291937</v>
      </c>
      <c r="E63" s="115">
        <v>391</v>
      </c>
      <c r="F63" s="114">
        <v>419</v>
      </c>
      <c r="G63" s="114">
        <v>399</v>
      </c>
      <c r="H63" s="114">
        <v>430</v>
      </c>
      <c r="I63" s="140">
        <v>418</v>
      </c>
      <c r="J63" s="115">
        <v>-27</v>
      </c>
      <c r="K63" s="116">
        <v>-6.4593301435406696</v>
      </c>
    </row>
    <row r="64" spans="1:11" ht="14.1" customHeight="1" x14ac:dyDescent="0.2">
      <c r="A64" s="306" t="s">
        <v>295</v>
      </c>
      <c r="B64" s="307" t="s">
        <v>296</v>
      </c>
      <c r="C64" s="308"/>
      <c r="D64" s="113">
        <v>0.14590396086340815</v>
      </c>
      <c r="E64" s="115">
        <v>34</v>
      </c>
      <c r="F64" s="114">
        <v>33</v>
      </c>
      <c r="G64" s="114">
        <v>31</v>
      </c>
      <c r="H64" s="114">
        <v>36</v>
      </c>
      <c r="I64" s="140">
        <v>41</v>
      </c>
      <c r="J64" s="115">
        <v>-7</v>
      </c>
      <c r="K64" s="116">
        <v>-17.073170731707318</v>
      </c>
    </row>
    <row r="65" spans="1:11" ht="14.1" customHeight="1" x14ac:dyDescent="0.2">
      <c r="A65" s="306" t="s">
        <v>297</v>
      </c>
      <c r="B65" s="307" t="s">
        <v>298</v>
      </c>
      <c r="C65" s="308"/>
      <c r="D65" s="113">
        <v>0.6351113590524825</v>
      </c>
      <c r="E65" s="115">
        <v>148</v>
      </c>
      <c r="F65" s="114">
        <v>150</v>
      </c>
      <c r="G65" s="114">
        <v>143</v>
      </c>
      <c r="H65" s="114">
        <v>152</v>
      </c>
      <c r="I65" s="140">
        <v>152</v>
      </c>
      <c r="J65" s="115">
        <v>-4</v>
      </c>
      <c r="K65" s="116">
        <v>-2.6315789473684212</v>
      </c>
    </row>
    <row r="66" spans="1:11" ht="14.1" customHeight="1" x14ac:dyDescent="0.2">
      <c r="A66" s="306">
        <v>82</v>
      </c>
      <c r="B66" s="307" t="s">
        <v>299</v>
      </c>
      <c r="C66" s="308"/>
      <c r="D66" s="113">
        <v>1.7937604600266059</v>
      </c>
      <c r="E66" s="115">
        <v>418</v>
      </c>
      <c r="F66" s="114">
        <v>393</v>
      </c>
      <c r="G66" s="114">
        <v>431</v>
      </c>
      <c r="H66" s="114">
        <v>437</v>
      </c>
      <c r="I66" s="140">
        <v>428</v>
      </c>
      <c r="J66" s="115">
        <v>-10</v>
      </c>
      <c r="K66" s="116">
        <v>-2.3364485981308412</v>
      </c>
    </row>
    <row r="67" spans="1:11" ht="14.1" customHeight="1" x14ac:dyDescent="0.2">
      <c r="A67" s="306" t="s">
        <v>300</v>
      </c>
      <c r="B67" s="307" t="s">
        <v>301</v>
      </c>
      <c r="C67" s="308"/>
      <c r="D67" s="113">
        <v>1.0256190190104277</v>
      </c>
      <c r="E67" s="115">
        <v>239</v>
      </c>
      <c r="F67" s="114">
        <v>208</v>
      </c>
      <c r="G67" s="114">
        <v>217</v>
      </c>
      <c r="H67" s="114">
        <v>226</v>
      </c>
      <c r="I67" s="140">
        <v>215</v>
      </c>
      <c r="J67" s="115">
        <v>24</v>
      </c>
      <c r="K67" s="116">
        <v>11.162790697674419</v>
      </c>
    </row>
    <row r="68" spans="1:11" ht="14.1" customHeight="1" x14ac:dyDescent="0.2">
      <c r="A68" s="306" t="s">
        <v>302</v>
      </c>
      <c r="B68" s="307" t="s">
        <v>303</v>
      </c>
      <c r="C68" s="308"/>
      <c r="D68" s="113">
        <v>0.45487705445650772</v>
      </c>
      <c r="E68" s="115">
        <v>106</v>
      </c>
      <c r="F68" s="114">
        <v>109</v>
      </c>
      <c r="G68" s="114">
        <v>112</v>
      </c>
      <c r="H68" s="114">
        <v>110</v>
      </c>
      <c r="I68" s="140">
        <v>107</v>
      </c>
      <c r="J68" s="115">
        <v>-1</v>
      </c>
      <c r="K68" s="116">
        <v>-0.93457943925233644</v>
      </c>
    </row>
    <row r="69" spans="1:11" ht="14.1" customHeight="1" x14ac:dyDescent="0.2">
      <c r="A69" s="306">
        <v>83</v>
      </c>
      <c r="B69" s="307" t="s">
        <v>304</v>
      </c>
      <c r="C69" s="308"/>
      <c r="D69" s="113">
        <v>2.9180792172681631</v>
      </c>
      <c r="E69" s="115">
        <v>680</v>
      </c>
      <c r="F69" s="114">
        <v>685</v>
      </c>
      <c r="G69" s="114">
        <v>661</v>
      </c>
      <c r="H69" s="114">
        <v>688</v>
      </c>
      <c r="I69" s="140">
        <v>689</v>
      </c>
      <c r="J69" s="115">
        <v>-9</v>
      </c>
      <c r="K69" s="116">
        <v>-1.3062409288824384</v>
      </c>
    </row>
    <row r="70" spans="1:11" ht="14.1" customHeight="1" x14ac:dyDescent="0.2">
      <c r="A70" s="306" t="s">
        <v>305</v>
      </c>
      <c r="B70" s="307" t="s">
        <v>306</v>
      </c>
      <c r="C70" s="308"/>
      <c r="D70" s="113">
        <v>1.8237995107926017</v>
      </c>
      <c r="E70" s="115">
        <v>425</v>
      </c>
      <c r="F70" s="114">
        <v>417</v>
      </c>
      <c r="G70" s="114">
        <v>391</v>
      </c>
      <c r="H70" s="114">
        <v>421</v>
      </c>
      <c r="I70" s="140">
        <v>421</v>
      </c>
      <c r="J70" s="115">
        <v>4</v>
      </c>
      <c r="K70" s="116">
        <v>0.95011876484560565</v>
      </c>
    </row>
    <row r="71" spans="1:11" ht="14.1" customHeight="1" x14ac:dyDescent="0.2">
      <c r="A71" s="306"/>
      <c r="B71" s="307" t="s">
        <v>307</v>
      </c>
      <c r="C71" s="308"/>
      <c r="D71" s="113">
        <v>1.2916791829378191</v>
      </c>
      <c r="E71" s="115">
        <v>301</v>
      </c>
      <c r="F71" s="114">
        <v>299</v>
      </c>
      <c r="G71" s="114">
        <v>274</v>
      </c>
      <c r="H71" s="114">
        <v>303</v>
      </c>
      <c r="I71" s="140">
        <v>297</v>
      </c>
      <c r="J71" s="115">
        <v>4</v>
      </c>
      <c r="K71" s="116">
        <v>1.3468013468013469</v>
      </c>
    </row>
    <row r="72" spans="1:11" ht="14.1" customHeight="1" x14ac:dyDescent="0.2">
      <c r="A72" s="306">
        <v>84</v>
      </c>
      <c r="B72" s="307" t="s">
        <v>308</v>
      </c>
      <c r="C72" s="308"/>
      <c r="D72" s="113">
        <v>9.5438355576535212</v>
      </c>
      <c r="E72" s="115">
        <v>2224</v>
      </c>
      <c r="F72" s="114">
        <v>2394</v>
      </c>
      <c r="G72" s="114">
        <v>2081</v>
      </c>
      <c r="H72" s="114">
        <v>2481</v>
      </c>
      <c r="I72" s="140">
        <v>2246</v>
      </c>
      <c r="J72" s="115">
        <v>-22</v>
      </c>
      <c r="K72" s="116">
        <v>-0.97951914514692784</v>
      </c>
    </row>
    <row r="73" spans="1:11" ht="14.1" customHeight="1" x14ac:dyDescent="0.2">
      <c r="A73" s="306" t="s">
        <v>309</v>
      </c>
      <c r="B73" s="307" t="s">
        <v>310</v>
      </c>
      <c r="C73" s="308"/>
      <c r="D73" s="113">
        <v>9.8699738231129042E-2</v>
      </c>
      <c r="E73" s="115">
        <v>23</v>
      </c>
      <c r="F73" s="114">
        <v>22</v>
      </c>
      <c r="G73" s="114">
        <v>25</v>
      </c>
      <c r="H73" s="114">
        <v>24</v>
      </c>
      <c r="I73" s="140">
        <v>24</v>
      </c>
      <c r="J73" s="115">
        <v>-1</v>
      </c>
      <c r="K73" s="116">
        <v>-4.166666666666667</v>
      </c>
    </row>
    <row r="74" spans="1:11" ht="14.1" customHeight="1" x14ac:dyDescent="0.2">
      <c r="A74" s="306" t="s">
        <v>311</v>
      </c>
      <c r="B74" s="307" t="s">
        <v>312</v>
      </c>
      <c r="C74" s="308"/>
      <c r="D74" s="113">
        <v>6.436939449856241E-2</v>
      </c>
      <c r="E74" s="115">
        <v>15</v>
      </c>
      <c r="F74" s="114">
        <v>14</v>
      </c>
      <c r="G74" s="114">
        <v>19</v>
      </c>
      <c r="H74" s="114">
        <v>21</v>
      </c>
      <c r="I74" s="140">
        <v>21</v>
      </c>
      <c r="J74" s="115">
        <v>-6</v>
      </c>
      <c r="K74" s="116">
        <v>-28.571428571428573</v>
      </c>
    </row>
    <row r="75" spans="1:11" ht="14.1" customHeight="1" x14ac:dyDescent="0.2">
      <c r="A75" s="306" t="s">
        <v>313</v>
      </c>
      <c r="B75" s="307" t="s">
        <v>314</v>
      </c>
      <c r="C75" s="308"/>
      <c r="D75" s="113">
        <v>8.0075526756211648</v>
      </c>
      <c r="E75" s="115">
        <v>1866</v>
      </c>
      <c r="F75" s="114">
        <v>2029</v>
      </c>
      <c r="G75" s="114">
        <v>1722</v>
      </c>
      <c r="H75" s="114">
        <v>2118</v>
      </c>
      <c r="I75" s="140">
        <v>1873</v>
      </c>
      <c r="J75" s="115">
        <v>-7</v>
      </c>
      <c r="K75" s="116">
        <v>-0.37373198077949815</v>
      </c>
    </row>
    <row r="76" spans="1:11" ht="14.1" customHeight="1" x14ac:dyDescent="0.2">
      <c r="A76" s="306">
        <v>91</v>
      </c>
      <c r="B76" s="307" t="s">
        <v>315</v>
      </c>
      <c r="C76" s="308"/>
      <c r="D76" s="113">
        <v>0.21456464832854139</v>
      </c>
      <c r="E76" s="115">
        <v>50</v>
      </c>
      <c r="F76" s="114">
        <v>50</v>
      </c>
      <c r="G76" s="114">
        <v>47</v>
      </c>
      <c r="H76" s="114">
        <v>56</v>
      </c>
      <c r="I76" s="140">
        <v>61</v>
      </c>
      <c r="J76" s="115">
        <v>-11</v>
      </c>
      <c r="K76" s="116">
        <v>-18.032786885245901</v>
      </c>
    </row>
    <row r="77" spans="1:11" ht="14.1" customHeight="1" x14ac:dyDescent="0.2">
      <c r="A77" s="306">
        <v>92</v>
      </c>
      <c r="B77" s="307" t="s">
        <v>316</v>
      </c>
      <c r="C77" s="308"/>
      <c r="D77" s="113">
        <v>0.32184697249281208</v>
      </c>
      <c r="E77" s="115">
        <v>75</v>
      </c>
      <c r="F77" s="114">
        <v>87</v>
      </c>
      <c r="G77" s="114">
        <v>88</v>
      </c>
      <c r="H77" s="114">
        <v>91</v>
      </c>
      <c r="I77" s="140">
        <v>94</v>
      </c>
      <c r="J77" s="115">
        <v>-19</v>
      </c>
      <c r="K77" s="116">
        <v>-20.212765957446809</v>
      </c>
    </row>
    <row r="78" spans="1:11" ht="14.1" customHeight="1" x14ac:dyDescent="0.2">
      <c r="A78" s="306">
        <v>93</v>
      </c>
      <c r="B78" s="307" t="s">
        <v>317</v>
      </c>
      <c r="C78" s="308"/>
      <c r="D78" s="113">
        <v>8.1534566364845726E-2</v>
      </c>
      <c r="E78" s="115">
        <v>19</v>
      </c>
      <c r="F78" s="114" t="s">
        <v>513</v>
      </c>
      <c r="G78" s="114">
        <v>20</v>
      </c>
      <c r="H78" s="114">
        <v>23</v>
      </c>
      <c r="I78" s="140">
        <v>23</v>
      </c>
      <c r="J78" s="115">
        <v>-4</v>
      </c>
      <c r="K78" s="116">
        <v>-17.391304347826086</v>
      </c>
    </row>
    <row r="79" spans="1:11" ht="14.1" customHeight="1" x14ac:dyDescent="0.2">
      <c r="A79" s="306">
        <v>94</v>
      </c>
      <c r="B79" s="307" t="s">
        <v>318</v>
      </c>
      <c r="C79" s="308"/>
      <c r="D79" s="113">
        <v>0.42912929665708277</v>
      </c>
      <c r="E79" s="115">
        <v>100</v>
      </c>
      <c r="F79" s="114">
        <v>105</v>
      </c>
      <c r="G79" s="114">
        <v>111</v>
      </c>
      <c r="H79" s="114">
        <v>103</v>
      </c>
      <c r="I79" s="140">
        <v>120</v>
      </c>
      <c r="J79" s="115">
        <v>-20</v>
      </c>
      <c r="K79" s="116">
        <v>-16.666666666666668</v>
      </c>
    </row>
    <row r="80" spans="1:11" ht="14.1" customHeight="1" x14ac:dyDescent="0.2">
      <c r="A80" s="306" t="s">
        <v>319</v>
      </c>
      <c r="B80" s="307" t="s">
        <v>320</v>
      </c>
      <c r="C80" s="308"/>
      <c r="D80" s="113" t="s">
        <v>513</v>
      </c>
      <c r="E80" s="115" t="s">
        <v>513</v>
      </c>
      <c r="F80" s="114" t="s">
        <v>513</v>
      </c>
      <c r="G80" s="114" t="s">
        <v>513</v>
      </c>
      <c r="H80" s="114">
        <v>4</v>
      </c>
      <c r="I80" s="140" t="s">
        <v>513</v>
      </c>
      <c r="J80" s="115" t="s">
        <v>513</v>
      </c>
      <c r="K80" s="116" t="s">
        <v>513</v>
      </c>
    </row>
    <row r="81" spans="1:11" ht="14.1" customHeight="1" x14ac:dyDescent="0.2">
      <c r="A81" s="310" t="s">
        <v>321</v>
      </c>
      <c r="B81" s="311" t="s">
        <v>333</v>
      </c>
      <c r="C81" s="312"/>
      <c r="D81" s="125">
        <v>3.8879114277131701</v>
      </c>
      <c r="E81" s="143">
        <v>906</v>
      </c>
      <c r="F81" s="144">
        <v>962</v>
      </c>
      <c r="G81" s="144">
        <v>933</v>
      </c>
      <c r="H81" s="144">
        <v>963</v>
      </c>
      <c r="I81" s="145">
        <v>946</v>
      </c>
      <c r="J81" s="143">
        <v>-40</v>
      </c>
      <c r="K81" s="146">
        <v>-4.2283298097251585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7049</v>
      </c>
      <c r="G12" s="536">
        <v>5657</v>
      </c>
      <c r="H12" s="536">
        <v>7612</v>
      </c>
      <c r="I12" s="536">
        <v>5063</v>
      </c>
      <c r="J12" s="537">
        <v>5676</v>
      </c>
      <c r="K12" s="538">
        <v>1373</v>
      </c>
      <c r="L12" s="349">
        <v>24.189570119802678</v>
      </c>
    </row>
    <row r="13" spans="1:17" s="110" customFormat="1" ht="15" customHeight="1" x14ac:dyDescent="0.2">
      <c r="A13" s="350" t="s">
        <v>344</v>
      </c>
      <c r="B13" s="351" t="s">
        <v>345</v>
      </c>
      <c r="C13" s="347"/>
      <c r="D13" s="347"/>
      <c r="E13" s="348"/>
      <c r="F13" s="536">
        <v>3988</v>
      </c>
      <c r="G13" s="536">
        <v>2716</v>
      </c>
      <c r="H13" s="536">
        <v>3755</v>
      </c>
      <c r="I13" s="536">
        <v>2593</v>
      </c>
      <c r="J13" s="537">
        <v>2885</v>
      </c>
      <c r="K13" s="538">
        <v>1103</v>
      </c>
      <c r="L13" s="349">
        <v>38.232235701906411</v>
      </c>
    </row>
    <row r="14" spans="1:17" s="110" customFormat="1" ht="22.5" customHeight="1" x14ac:dyDescent="0.2">
      <c r="A14" s="350"/>
      <c r="B14" s="351" t="s">
        <v>346</v>
      </c>
      <c r="C14" s="347"/>
      <c r="D14" s="347"/>
      <c r="E14" s="348"/>
      <c r="F14" s="536">
        <v>3061</v>
      </c>
      <c r="G14" s="536">
        <v>2941</v>
      </c>
      <c r="H14" s="536">
        <v>3857</v>
      </c>
      <c r="I14" s="536">
        <v>2470</v>
      </c>
      <c r="J14" s="537">
        <v>2791</v>
      </c>
      <c r="K14" s="538">
        <v>270</v>
      </c>
      <c r="L14" s="349">
        <v>9.6739519885345757</v>
      </c>
    </row>
    <row r="15" spans="1:17" s="110" customFormat="1" ht="15" customHeight="1" x14ac:dyDescent="0.2">
      <c r="A15" s="350" t="s">
        <v>347</v>
      </c>
      <c r="B15" s="351" t="s">
        <v>108</v>
      </c>
      <c r="C15" s="347"/>
      <c r="D15" s="347"/>
      <c r="E15" s="348"/>
      <c r="F15" s="536">
        <v>1837</v>
      </c>
      <c r="G15" s="536">
        <v>1793</v>
      </c>
      <c r="H15" s="536">
        <v>3551</v>
      </c>
      <c r="I15" s="536">
        <v>1298</v>
      </c>
      <c r="J15" s="537">
        <v>1564</v>
      </c>
      <c r="K15" s="538">
        <v>273</v>
      </c>
      <c r="L15" s="349">
        <v>17.455242966751918</v>
      </c>
    </row>
    <row r="16" spans="1:17" s="110" customFormat="1" ht="15" customHeight="1" x14ac:dyDescent="0.2">
      <c r="A16" s="350"/>
      <c r="B16" s="351" t="s">
        <v>109</v>
      </c>
      <c r="C16" s="347"/>
      <c r="D16" s="347"/>
      <c r="E16" s="348"/>
      <c r="F16" s="536">
        <v>4365</v>
      </c>
      <c r="G16" s="536">
        <v>3533</v>
      </c>
      <c r="H16" s="536">
        <v>3642</v>
      </c>
      <c r="I16" s="536">
        <v>3413</v>
      </c>
      <c r="J16" s="537">
        <v>3678</v>
      </c>
      <c r="K16" s="538">
        <v>687</v>
      </c>
      <c r="L16" s="349">
        <v>18.67862969004894</v>
      </c>
    </row>
    <row r="17" spans="1:12" s="110" customFormat="1" ht="15" customHeight="1" x14ac:dyDescent="0.2">
      <c r="A17" s="350"/>
      <c r="B17" s="351" t="s">
        <v>110</v>
      </c>
      <c r="C17" s="347"/>
      <c r="D17" s="347"/>
      <c r="E17" s="348"/>
      <c r="F17" s="536">
        <v>792</v>
      </c>
      <c r="G17" s="536">
        <v>297</v>
      </c>
      <c r="H17" s="536">
        <v>354</v>
      </c>
      <c r="I17" s="536">
        <v>306</v>
      </c>
      <c r="J17" s="537">
        <v>373</v>
      </c>
      <c r="K17" s="538">
        <v>419</v>
      </c>
      <c r="L17" s="349">
        <v>112.33243967828419</v>
      </c>
    </row>
    <row r="18" spans="1:12" s="110" customFormat="1" ht="15" customHeight="1" x14ac:dyDescent="0.2">
      <c r="A18" s="350"/>
      <c r="B18" s="351" t="s">
        <v>111</v>
      </c>
      <c r="C18" s="347"/>
      <c r="D18" s="347"/>
      <c r="E18" s="348"/>
      <c r="F18" s="536">
        <v>55</v>
      </c>
      <c r="G18" s="536">
        <v>34</v>
      </c>
      <c r="H18" s="536">
        <v>65</v>
      </c>
      <c r="I18" s="536">
        <v>46</v>
      </c>
      <c r="J18" s="537">
        <v>61</v>
      </c>
      <c r="K18" s="538">
        <v>-6</v>
      </c>
      <c r="L18" s="349">
        <v>-9.8360655737704921</v>
      </c>
    </row>
    <row r="19" spans="1:12" s="110" customFormat="1" ht="15" customHeight="1" x14ac:dyDescent="0.2">
      <c r="A19" s="118" t="s">
        <v>113</v>
      </c>
      <c r="B19" s="119" t="s">
        <v>181</v>
      </c>
      <c r="C19" s="347"/>
      <c r="D19" s="347"/>
      <c r="E19" s="348"/>
      <c r="F19" s="536">
        <v>4435</v>
      </c>
      <c r="G19" s="536">
        <v>3199</v>
      </c>
      <c r="H19" s="536">
        <v>5139</v>
      </c>
      <c r="I19" s="536">
        <v>2860</v>
      </c>
      <c r="J19" s="537">
        <v>3403</v>
      </c>
      <c r="K19" s="538">
        <v>1032</v>
      </c>
      <c r="L19" s="349">
        <v>30.326182779900087</v>
      </c>
    </row>
    <row r="20" spans="1:12" s="110" customFormat="1" ht="15" customHeight="1" x14ac:dyDescent="0.2">
      <c r="A20" s="118"/>
      <c r="B20" s="119" t="s">
        <v>182</v>
      </c>
      <c r="C20" s="347"/>
      <c r="D20" s="347"/>
      <c r="E20" s="348"/>
      <c r="F20" s="536">
        <v>2614</v>
      </c>
      <c r="G20" s="536">
        <v>2458</v>
      </c>
      <c r="H20" s="536">
        <v>2473</v>
      </c>
      <c r="I20" s="536">
        <v>2203</v>
      </c>
      <c r="J20" s="537">
        <v>2273</v>
      </c>
      <c r="K20" s="538">
        <v>341</v>
      </c>
      <c r="L20" s="349">
        <v>15.002199736031676</v>
      </c>
    </row>
    <row r="21" spans="1:12" s="110" customFormat="1" ht="15" customHeight="1" x14ac:dyDescent="0.2">
      <c r="A21" s="118" t="s">
        <v>113</v>
      </c>
      <c r="B21" s="119" t="s">
        <v>116</v>
      </c>
      <c r="C21" s="347"/>
      <c r="D21" s="347"/>
      <c r="E21" s="348"/>
      <c r="F21" s="536">
        <v>5636</v>
      </c>
      <c r="G21" s="536">
        <v>4252</v>
      </c>
      <c r="H21" s="536">
        <v>5961</v>
      </c>
      <c r="I21" s="536">
        <v>3695</v>
      </c>
      <c r="J21" s="537">
        <v>4267</v>
      </c>
      <c r="K21" s="538">
        <v>1369</v>
      </c>
      <c r="L21" s="349">
        <v>32.083430981954535</v>
      </c>
    </row>
    <row r="22" spans="1:12" s="110" customFormat="1" ht="15" customHeight="1" x14ac:dyDescent="0.2">
      <c r="A22" s="118"/>
      <c r="B22" s="119" t="s">
        <v>117</v>
      </c>
      <c r="C22" s="347"/>
      <c r="D22" s="347"/>
      <c r="E22" s="348"/>
      <c r="F22" s="536">
        <v>1409</v>
      </c>
      <c r="G22" s="536">
        <v>1401</v>
      </c>
      <c r="H22" s="536">
        <v>1647</v>
      </c>
      <c r="I22" s="536">
        <v>1367</v>
      </c>
      <c r="J22" s="537">
        <v>1404</v>
      </c>
      <c r="K22" s="538">
        <v>5</v>
      </c>
      <c r="L22" s="349">
        <v>0.35612535612535612</v>
      </c>
    </row>
    <row r="23" spans="1:12" s="110" customFormat="1" ht="15" customHeight="1" x14ac:dyDescent="0.2">
      <c r="A23" s="352" t="s">
        <v>347</v>
      </c>
      <c r="B23" s="353" t="s">
        <v>193</v>
      </c>
      <c r="C23" s="354"/>
      <c r="D23" s="354"/>
      <c r="E23" s="355"/>
      <c r="F23" s="539">
        <v>349</v>
      </c>
      <c r="G23" s="539">
        <v>358</v>
      </c>
      <c r="H23" s="539">
        <v>1274</v>
      </c>
      <c r="I23" s="539">
        <v>191</v>
      </c>
      <c r="J23" s="540">
        <v>276</v>
      </c>
      <c r="K23" s="541">
        <v>73</v>
      </c>
      <c r="L23" s="356">
        <v>26.44927536231884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33.6</v>
      </c>
      <c r="G25" s="542">
        <v>43.7</v>
      </c>
      <c r="H25" s="542">
        <v>45.9</v>
      </c>
      <c r="I25" s="542">
        <v>40.1</v>
      </c>
      <c r="J25" s="542">
        <v>39.299999999999997</v>
      </c>
      <c r="K25" s="543" t="s">
        <v>349</v>
      </c>
      <c r="L25" s="364">
        <v>-5.6999999999999957</v>
      </c>
    </row>
    <row r="26" spans="1:12" s="110" customFormat="1" ht="15" customHeight="1" x14ac:dyDescent="0.2">
      <c r="A26" s="365" t="s">
        <v>105</v>
      </c>
      <c r="B26" s="366" t="s">
        <v>345</v>
      </c>
      <c r="C26" s="362"/>
      <c r="D26" s="362"/>
      <c r="E26" s="363"/>
      <c r="F26" s="542">
        <v>30.5</v>
      </c>
      <c r="G26" s="542">
        <v>43.3</v>
      </c>
      <c r="H26" s="542">
        <v>43.2</v>
      </c>
      <c r="I26" s="542">
        <v>37.299999999999997</v>
      </c>
      <c r="J26" s="544">
        <v>37.5</v>
      </c>
      <c r="K26" s="543" t="s">
        <v>349</v>
      </c>
      <c r="L26" s="364">
        <v>-7</v>
      </c>
    </row>
    <row r="27" spans="1:12" s="110" customFormat="1" ht="15" customHeight="1" x14ac:dyDescent="0.2">
      <c r="A27" s="365"/>
      <c r="B27" s="366" t="s">
        <v>346</v>
      </c>
      <c r="C27" s="362"/>
      <c r="D27" s="362"/>
      <c r="E27" s="363"/>
      <c r="F27" s="542">
        <v>37.6</v>
      </c>
      <c r="G27" s="542">
        <v>44.1</v>
      </c>
      <c r="H27" s="542">
        <v>48.6</v>
      </c>
      <c r="I27" s="542">
        <v>43.2</v>
      </c>
      <c r="J27" s="542">
        <v>41.2</v>
      </c>
      <c r="K27" s="543" t="s">
        <v>349</v>
      </c>
      <c r="L27" s="364">
        <v>-3.6000000000000014</v>
      </c>
    </row>
    <row r="28" spans="1:12" s="110" customFormat="1" ht="15" customHeight="1" x14ac:dyDescent="0.2">
      <c r="A28" s="365" t="s">
        <v>113</v>
      </c>
      <c r="B28" s="366" t="s">
        <v>108</v>
      </c>
      <c r="C28" s="362"/>
      <c r="D28" s="362"/>
      <c r="E28" s="363"/>
      <c r="F28" s="542">
        <v>50.6</v>
      </c>
      <c r="G28" s="542">
        <v>55.1</v>
      </c>
      <c r="H28" s="542">
        <v>60.6</v>
      </c>
      <c r="I28" s="542">
        <v>54.6</v>
      </c>
      <c r="J28" s="542">
        <v>53.6</v>
      </c>
      <c r="K28" s="543" t="s">
        <v>349</v>
      </c>
      <c r="L28" s="364">
        <v>-3</v>
      </c>
    </row>
    <row r="29" spans="1:12" s="110" customFormat="1" ht="11.25" x14ac:dyDescent="0.2">
      <c r="A29" s="365"/>
      <c r="B29" s="366" t="s">
        <v>109</v>
      </c>
      <c r="C29" s="362"/>
      <c r="D29" s="362"/>
      <c r="E29" s="363"/>
      <c r="F29" s="542">
        <v>31.1</v>
      </c>
      <c r="G29" s="542">
        <v>40.6</v>
      </c>
      <c r="H29" s="542">
        <v>39.5</v>
      </c>
      <c r="I29" s="542">
        <v>36.4</v>
      </c>
      <c r="J29" s="544">
        <v>36</v>
      </c>
      <c r="K29" s="543" t="s">
        <v>349</v>
      </c>
      <c r="L29" s="364">
        <v>-4.8999999999999986</v>
      </c>
    </row>
    <row r="30" spans="1:12" s="110" customFormat="1" ht="15" customHeight="1" x14ac:dyDescent="0.2">
      <c r="A30" s="365"/>
      <c r="B30" s="366" t="s">
        <v>110</v>
      </c>
      <c r="C30" s="362"/>
      <c r="D30" s="362"/>
      <c r="E30" s="363"/>
      <c r="F30" s="542">
        <v>16.3</v>
      </c>
      <c r="G30" s="542">
        <v>30.2</v>
      </c>
      <c r="H30" s="542">
        <v>33.1</v>
      </c>
      <c r="I30" s="542">
        <v>27.8</v>
      </c>
      <c r="J30" s="542">
        <v>25.8</v>
      </c>
      <c r="K30" s="543" t="s">
        <v>349</v>
      </c>
      <c r="L30" s="364">
        <v>-9.5</v>
      </c>
    </row>
    <row r="31" spans="1:12" s="110" customFormat="1" ht="15" customHeight="1" x14ac:dyDescent="0.2">
      <c r="A31" s="365"/>
      <c r="B31" s="366" t="s">
        <v>111</v>
      </c>
      <c r="C31" s="362"/>
      <c r="D31" s="362"/>
      <c r="E31" s="363"/>
      <c r="F31" s="542">
        <v>52.7</v>
      </c>
      <c r="G31" s="542">
        <v>32.4</v>
      </c>
      <c r="H31" s="542">
        <v>53.8</v>
      </c>
      <c r="I31" s="542">
        <v>37</v>
      </c>
      <c r="J31" s="542">
        <v>34.4</v>
      </c>
      <c r="K31" s="543" t="s">
        <v>349</v>
      </c>
      <c r="L31" s="364">
        <v>18.300000000000004</v>
      </c>
    </row>
    <row r="32" spans="1:12" s="110" customFormat="1" ht="15" customHeight="1" x14ac:dyDescent="0.2">
      <c r="A32" s="367" t="s">
        <v>113</v>
      </c>
      <c r="B32" s="368" t="s">
        <v>181</v>
      </c>
      <c r="C32" s="362"/>
      <c r="D32" s="362"/>
      <c r="E32" s="363"/>
      <c r="F32" s="542">
        <v>27.9</v>
      </c>
      <c r="G32" s="542">
        <v>34.200000000000003</v>
      </c>
      <c r="H32" s="542">
        <v>41.6</v>
      </c>
      <c r="I32" s="542">
        <v>32.9</v>
      </c>
      <c r="J32" s="544">
        <v>34.5</v>
      </c>
      <c r="K32" s="543" t="s">
        <v>349</v>
      </c>
      <c r="L32" s="364">
        <v>-6.6000000000000014</v>
      </c>
    </row>
    <row r="33" spans="1:12" s="110" customFormat="1" ht="15" customHeight="1" x14ac:dyDescent="0.2">
      <c r="A33" s="367"/>
      <c r="B33" s="368" t="s">
        <v>182</v>
      </c>
      <c r="C33" s="362"/>
      <c r="D33" s="362"/>
      <c r="E33" s="363"/>
      <c r="F33" s="542">
        <v>42.3</v>
      </c>
      <c r="G33" s="542">
        <v>53.8</v>
      </c>
      <c r="H33" s="542">
        <v>51.7</v>
      </c>
      <c r="I33" s="542">
        <v>48.7</v>
      </c>
      <c r="J33" s="542">
        <v>45.6</v>
      </c>
      <c r="K33" s="543" t="s">
        <v>349</v>
      </c>
      <c r="L33" s="364">
        <v>-3.3000000000000043</v>
      </c>
    </row>
    <row r="34" spans="1:12" s="369" customFormat="1" ht="15" customHeight="1" x14ac:dyDescent="0.2">
      <c r="A34" s="367" t="s">
        <v>113</v>
      </c>
      <c r="B34" s="368" t="s">
        <v>116</v>
      </c>
      <c r="C34" s="362"/>
      <c r="D34" s="362"/>
      <c r="E34" s="363"/>
      <c r="F34" s="542">
        <v>32.4</v>
      </c>
      <c r="G34" s="542">
        <v>42.9</v>
      </c>
      <c r="H34" s="542">
        <v>46.3</v>
      </c>
      <c r="I34" s="542">
        <v>39.9</v>
      </c>
      <c r="J34" s="542">
        <v>37.299999999999997</v>
      </c>
      <c r="K34" s="543" t="s">
        <v>349</v>
      </c>
      <c r="L34" s="364">
        <v>-4.8999999999999986</v>
      </c>
    </row>
    <row r="35" spans="1:12" s="369" customFormat="1" ht="11.25" x14ac:dyDescent="0.2">
      <c r="A35" s="370"/>
      <c r="B35" s="371" t="s">
        <v>117</v>
      </c>
      <c r="C35" s="372"/>
      <c r="D35" s="372"/>
      <c r="E35" s="373"/>
      <c r="F35" s="545">
        <v>38.299999999999997</v>
      </c>
      <c r="G35" s="545">
        <v>46</v>
      </c>
      <c r="H35" s="545">
        <v>44.9</v>
      </c>
      <c r="I35" s="545">
        <v>40.700000000000003</v>
      </c>
      <c r="J35" s="546">
        <v>45.3</v>
      </c>
      <c r="K35" s="547" t="s">
        <v>349</v>
      </c>
      <c r="L35" s="374">
        <v>-7</v>
      </c>
    </row>
    <row r="36" spans="1:12" s="369" customFormat="1" ht="15.95" customHeight="1" x14ac:dyDescent="0.2">
      <c r="A36" s="375" t="s">
        <v>350</v>
      </c>
      <c r="B36" s="376"/>
      <c r="C36" s="377"/>
      <c r="D36" s="376"/>
      <c r="E36" s="378"/>
      <c r="F36" s="548">
        <v>6531</v>
      </c>
      <c r="G36" s="548">
        <v>5027</v>
      </c>
      <c r="H36" s="548">
        <v>5619</v>
      </c>
      <c r="I36" s="548">
        <v>4803</v>
      </c>
      <c r="J36" s="548">
        <v>5218</v>
      </c>
      <c r="K36" s="549">
        <v>1313</v>
      </c>
      <c r="L36" s="380">
        <v>25.162897661939439</v>
      </c>
    </row>
    <row r="37" spans="1:12" s="369" customFormat="1" ht="15.95" customHeight="1" x14ac:dyDescent="0.2">
      <c r="A37" s="381"/>
      <c r="B37" s="382" t="s">
        <v>113</v>
      </c>
      <c r="C37" s="382" t="s">
        <v>351</v>
      </c>
      <c r="D37" s="382"/>
      <c r="E37" s="383"/>
      <c r="F37" s="548">
        <v>2196</v>
      </c>
      <c r="G37" s="548">
        <v>2197</v>
      </c>
      <c r="H37" s="548">
        <v>2580</v>
      </c>
      <c r="I37" s="548">
        <v>1926</v>
      </c>
      <c r="J37" s="548">
        <v>2050</v>
      </c>
      <c r="K37" s="549">
        <v>146</v>
      </c>
      <c r="L37" s="380">
        <v>7.1219512195121952</v>
      </c>
    </row>
    <row r="38" spans="1:12" s="369" customFormat="1" ht="15.95" customHeight="1" x14ac:dyDescent="0.2">
      <c r="A38" s="381"/>
      <c r="B38" s="384" t="s">
        <v>105</v>
      </c>
      <c r="C38" s="384" t="s">
        <v>106</v>
      </c>
      <c r="D38" s="385"/>
      <c r="E38" s="383"/>
      <c r="F38" s="548">
        <v>3638</v>
      </c>
      <c r="G38" s="548">
        <v>2472</v>
      </c>
      <c r="H38" s="548">
        <v>2801</v>
      </c>
      <c r="I38" s="548">
        <v>2495</v>
      </c>
      <c r="J38" s="550">
        <v>2723</v>
      </c>
      <c r="K38" s="549">
        <v>915</v>
      </c>
      <c r="L38" s="380">
        <v>33.602644142489901</v>
      </c>
    </row>
    <row r="39" spans="1:12" s="369" customFormat="1" ht="15.95" customHeight="1" x14ac:dyDescent="0.2">
      <c r="A39" s="381"/>
      <c r="B39" s="385"/>
      <c r="C39" s="382" t="s">
        <v>352</v>
      </c>
      <c r="D39" s="385"/>
      <c r="E39" s="383"/>
      <c r="F39" s="548">
        <v>1109</v>
      </c>
      <c r="G39" s="548">
        <v>1070</v>
      </c>
      <c r="H39" s="548">
        <v>1211</v>
      </c>
      <c r="I39" s="548">
        <v>930</v>
      </c>
      <c r="J39" s="548">
        <v>1022</v>
      </c>
      <c r="K39" s="549">
        <v>87</v>
      </c>
      <c r="L39" s="380">
        <v>8.5127201565557726</v>
      </c>
    </row>
    <row r="40" spans="1:12" s="369" customFormat="1" ht="15.95" customHeight="1" x14ac:dyDescent="0.2">
      <c r="A40" s="381"/>
      <c r="B40" s="384"/>
      <c r="C40" s="384" t="s">
        <v>107</v>
      </c>
      <c r="D40" s="385"/>
      <c r="E40" s="383"/>
      <c r="F40" s="548">
        <v>2893</v>
      </c>
      <c r="G40" s="548">
        <v>2555</v>
      </c>
      <c r="H40" s="548">
        <v>2818</v>
      </c>
      <c r="I40" s="548">
        <v>2308</v>
      </c>
      <c r="J40" s="548">
        <v>2495</v>
      </c>
      <c r="K40" s="549">
        <v>398</v>
      </c>
      <c r="L40" s="380">
        <v>15.951903807615231</v>
      </c>
    </row>
    <row r="41" spans="1:12" s="369" customFormat="1" ht="24" customHeight="1" x14ac:dyDescent="0.2">
      <c r="A41" s="381"/>
      <c r="B41" s="385"/>
      <c r="C41" s="382" t="s">
        <v>352</v>
      </c>
      <c r="D41" s="385"/>
      <c r="E41" s="383"/>
      <c r="F41" s="548">
        <v>1087</v>
      </c>
      <c r="G41" s="548">
        <v>1127</v>
      </c>
      <c r="H41" s="548">
        <v>1369</v>
      </c>
      <c r="I41" s="548">
        <v>996</v>
      </c>
      <c r="J41" s="550">
        <v>1028</v>
      </c>
      <c r="K41" s="549">
        <v>59</v>
      </c>
      <c r="L41" s="380">
        <v>5.7392996108949417</v>
      </c>
    </row>
    <row r="42" spans="1:12" s="110" customFormat="1" ht="15" customHeight="1" x14ac:dyDescent="0.2">
      <c r="A42" s="381"/>
      <c r="B42" s="384" t="s">
        <v>113</v>
      </c>
      <c r="C42" s="384" t="s">
        <v>353</v>
      </c>
      <c r="D42" s="385"/>
      <c r="E42" s="383"/>
      <c r="F42" s="548">
        <v>1382</v>
      </c>
      <c r="G42" s="548">
        <v>1299</v>
      </c>
      <c r="H42" s="548">
        <v>1774</v>
      </c>
      <c r="I42" s="548">
        <v>1115</v>
      </c>
      <c r="J42" s="548">
        <v>1186</v>
      </c>
      <c r="K42" s="549">
        <v>196</v>
      </c>
      <c r="L42" s="380">
        <v>16.526138279932546</v>
      </c>
    </row>
    <row r="43" spans="1:12" s="110" customFormat="1" ht="15" customHeight="1" x14ac:dyDescent="0.2">
      <c r="A43" s="381"/>
      <c r="B43" s="385"/>
      <c r="C43" s="382" t="s">
        <v>352</v>
      </c>
      <c r="D43" s="385"/>
      <c r="E43" s="383"/>
      <c r="F43" s="548">
        <v>699</v>
      </c>
      <c r="G43" s="548">
        <v>716</v>
      </c>
      <c r="H43" s="548">
        <v>1075</v>
      </c>
      <c r="I43" s="548">
        <v>609</v>
      </c>
      <c r="J43" s="548">
        <v>636</v>
      </c>
      <c r="K43" s="549">
        <v>63</v>
      </c>
      <c r="L43" s="380">
        <v>9.9056603773584904</v>
      </c>
    </row>
    <row r="44" spans="1:12" s="110" customFormat="1" ht="15" customHeight="1" x14ac:dyDescent="0.2">
      <c r="A44" s="381"/>
      <c r="B44" s="384"/>
      <c r="C44" s="366" t="s">
        <v>109</v>
      </c>
      <c r="D44" s="385"/>
      <c r="E44" s="383"/>
      <c r="F44" s="548">
        <v>4302</v>
      </c>
      <c r="G44" s="548">
        <v>3399</v>
      </c>
      <c r="H44" s="548">
        <v>3430</v>
      </c>
      <c r="I44" s="548">
        <v>3336</v>
      </c>
      <c r="J44" s="550">
        <v>3599</v>
      </c>
      <c r="K44" s="549">
        <v>703</v>
      </c>
      <c r="L44" s="380">
        <v>19.53320366768547</v>
      </c>
    </row>
    <row r="45" spans="1:12" s="110" customFormat="1" ht="15" customHeight="1" x14ac:dyDescent="0.2">
      <c r="A45" s="381"/>
      <c r="B45" s="385"/>
      <c r="C45" s="382" t="s">
        <v>352</v>
      </c>
      <c r="D45" s="385"/>
      <c r="E45" s="383"/>
      <c r="F45" s="548">
        <v>1339</v>
      </c>
      <c r="G45" s="548">
        <v>1381</v>
      </c>
      <c r="H45" s="548">
        <v>1354</v>
      </c>
      <c r="I45" s="548">
        <v>1215</v>
      </c>
      <c r="J45" s="548">
        <v>1297</v>
      </c>
      <c r="K45" s="549">
        <v>42</v>
      </c>
      <c r="L45" s="380">
        <v>3.2382420971472627</v>
      </c>
    </row>
    <row r="46" spans="1:12" s="110" customFormat="1" ht="15" customHeight="1" x14ac:dyDescent="0.2">
      <c r="A46" s="381"/>
      <c r="B46" s="384"/>
      <c r="C46" s="366" t="s">
        <v>110</v>
      </c>
      <c r="D46" s="385"/>
      <c r="E46" s="383"/>
      <c r="F46" s="548">
        <v>792</v>
      </c>
      <c r="G46" s="548">
        <v>295</v>
      </c>
      <c r="H46" s="548">
        <v>350</v>
      </c>
      <c r="I46" s="548">
        <v>306</v>
      </c>
      <c r="J46" s="548">
        <v>372</v>
      </c>
      <c r="K46" s="549">
        <v>420</v>
      </c>
      <c r="L46" s="380">
        <v>112.90322580645162</v>
      </c>
    </row>
    <row r="47" spans="1:12" s="110" customFormat="1" ht="15" customHeight="1" x14ac:dyDescent="0.2">
      <c r="A47" s="381"/>
      <c r="B47" s="385"/>
      <c r="C47" s="382" t="s">
        <v>352</v>
      </c>
      <c r="D47" s="385"/>
      <c r="E47" s="383"/>
      <c r="F47" s="548">
        <v>129</v>
      </c>
      <c r="G47" s="548">
        <v>89</v>
      </c>
      <c r="H47" s="548">
        <v>116</v>
      </c>
      <c r="I47" s="548">
        <v>85</v>
      </c>
      <c r="J47" s="550">
        <v>96</v>
      </c>
      <c r="K47" s="549">
        <v>33</v>
      </c>
      <c r="L47" s="380">
        <v>34.375</v>
      </c>
    </row>
    <row r="48" spans="1:12" s="110" customFormat="1" ht="15" customHeight="1" x14ac:dyDescent="0.2">
      <c r="A48" s="381"/>
      <c r="B48" s="385"/>
      <c r="C48" s="366" t="s">
        <v>111</v>
      </c>
      <c r="D48" s="386"/>
      <c r="E48" s="387"/>
      <c r="F48" s="548">
        <v>55</v>
      </c>
      <c r="G48" s="548">
        <v>34</v>
      </c>
      <c r="H48" s="548">
        <v>65</v>
      </c>
      <c r="I48" s="548">
        <v>46</v>
      </c>
      <c r="J48" s="548">
        <v>61</v>
      </c>
      <c r="K48" s="549">
        <v>-6</v>
      </c>
      <c r="L48" s="380">
        <v>-9.8360655737704921</v>
      </c>
    </row>
    <row r="49" spans="1:12" s="110" customFormat="1" ht="15" customHeight="1" x14ac:dyDescent="0.2">
      <c r="A49" s="381"/>
      <c r="B49" s="385"/>
      <c r="C49" s="382" t="s">
        <v>352</v>
      </c>
      <c r="D49" s="385"/>
      <c r="E49" s="383"/>
      <c r="F49" s="548">
        <v>29</v>
      </c>
      <c r="G49" s="548">
        <v>11</v>
      </c>
      <c r="H49" s="548">
        <v>35</v>
      </c>
      <c r="I49" s="548">
        <v>17</v>
      </c>
      <c r="J49" s="548">
        <v>21</v>
      </c>
      <c r="K49" s="549">
        <v>8</v>
      </c>
      <c r="L49" s="380">
        <v>38.095238095238095</v>
      </c>
    </row>
    <row r="50" spans="1:12" s="110" customFormat="1" ht="15" customHeight="1" x14ac:dyDescent="0.2">
      <c r="A50" s="381"/>
      <c r="B50" s="384" t="s">
        <v>113</v>
      </c>
      <c r="C50" s="382" t="s">
        <v>181</v>
      </c>
      <c r="D50" s="385"/>
      <c r="E50" s="383"/>
      <c r="F50" s="548">
        <v>3940</v>
      </c>
      <c r="G50" s="548">
        <v>2591</v>
      </c>
      <c r="H50" s="548">
        <v>3222</v>
      </c>
      <c r="I50" s="548">
        <v>2609</v>
      </c>
      <c r="J50" s="550">
        <v>2966</v>
      </c>
      <c r="K50" s="549">
        <v>974</v>
      </c>
      <c r="L50" s="380">
        <v>32.838840188806472</v>
      </c>
    </row>
    <row r="51" spans="1:12" s="110" customFormat="1" ht="15" customHeight="1" x14ac:dyDescent="0.2">
      <c r="A51" s="381"/>
      <c r="B51" s="385"/>
      <c r="C51" s="382" t="s">
        <v>352</v>
      </c>
      <c r="D51" s="385"/>
      <c r="E51" s="383"/>
      <c r="F51" s="548">
        <v>1100</v>
      </c>
      <c r="G51" s="548">
        <v>886</v>
      </c>
      <c r="H51" s="548">
        <v>1341</v>
      </c>
      <c r="I51" s="548">
        <v>858</v>
      </c>
      <c r="J51" s="548">
        <v>1023</v>
      </c>
      <c r="K51" s="549">
        <v>77</v>
      </c>
      <c r="L51" s="380">
        <v>7.5268817204301079</v>
      </c>
    </row>
    <row r="52" spans="1:12" s="110" customFormat="1" ht="15" customHeight="1" x14ac:dyDescent="0.2">
      <c r="A52" s="381"/>
      <c r="B52" s="384"/>
      <c r="C52" s="382" t="s">
        <v>182</v>
      </c>
      <c r="D52" s="385"/>
      <c r="E52" s="383"/>
      <c r="F52" s="548">
        <v>2591</v>
      </c>
      <c r="G52" s="548">
        <v>2436</v>
      </c>
      <c r="H52" s="548">
        <v>2397</v>
      </c>
      <c r="I52" s="548">
        <v>2194</v>
      </c>
      <c r="J52" s="548">
        <v>2252</v>
      </c>
      <c r="K52" s="549">
        <v>339</v>
      </c>
      <c r="L52" s="380">
        <v>15.053285968028419</v>
      </c>
    </row>
    <row r="53" spans="1:12" s="269" customFormat="1" ht="11.25" customHeight="1" x14ac:dyDescent="0.2">
      <c r="A53" s="381"/>
      <c r="B53" s="385"/>
      <c r="C53" s="382" t="s">
        <v>352</v>
      </c>
      <c r="D53" s="385"/>
      <c r="E53" s="383"/>
      <c r="F53" s="548">
        <v>1096</v>
      </c>
      <c r="G53" s="548">
        <v>1311</v>
      </c>
      <c r="H53" s="548">
        <v>1239</v>
      </c>
      <c r="I53" s="548">
        <v>1068</v>
      </c>
      <c r="J53" s="550">
        <v>1027</v>
      </c>
      <c r="K53" s="549">
        <v>69</v>
      </c>
      <c r="L53" s="380">
        <v>6.7185978578383638</v>
      </c>
    </row>
    <row r="54" spans="1:12" s="151" customFormat="1" ht="12.75" customHeight="1" x14ac:dyDescent="0.2">
      <c r="A54" s="381"/>
      <c r="B54" s="384" t="s">
        <v>113</v>
      </c>
      <c r="C54" s="384" t="s">
        <v>116</v>
      </c>
      <c r="D54" s="385"/>
      <c r="E54" s="383"/>
      <c r="F54" s="548">
        <v>5186</v>
      </c>
      <c r="G54" s="548">
        <v>3774</v>
      </c>
      <c r="H54" s="548">
        <v>4259</v>
      </c>
      <c r="I54" s="548">
        <v>3515</v>
      </c>
      <c r="J54" s="548">
        <v>3897</v>
      </c>
      <c r="K54" s="549">
        <v>1289</v>
      </c>
      <c r="L54" s="380">
        <v>33.076725686425455</v>
      </c>
    </row>
    <row r="55" spans="1:12" ht="11.25" x14ac:dyDescent="0.2">
      <c r="A55" s="381"/>
      <c r="B55" s="385"/>
      <c r="C55" s="382" t="s">
        <v>352</v>
      </c>
      <c r="D55" s="385"/>
      <c r="E55" s="383"/>
      <c r="F55" s="548">
        <v>1681</v>
      </c>
      <c r="G55" s="548">
        <v>1620</v>
      </c>
      <c r="H55" s="548">
        <v>1970</v>
      </c>
      <c r="I55" s="548">
        <v>1402</v>
      </c>
      <c r="J55" s="548">
        <v>1452</v>
      </c>
      <c r="K55" s="549">
        <v>229</v>
      </c>
      <c r="L55" s="380">
        <v>15.771349862258953</v>
      </c>
    </row>
    <row r="56" spans="1:12" ht="14.25" customHeight="1" x14ac:dyDescent="0.2">
      <c r="A56" s="381"/>
      <c r="B56" s="385"/>
      <c r="C56" s="384" t="s">
        <v>117</v>
      </c>
      <c r="D56" s="385"/>
      <c r="E56" s="383"/>
      <c r="F56" s="548">
        <v>1341</v>
      </c>
      <c r="G56" s="548">
        <v>1250</v>
      </c>
      <c r="H56" s="548">
        <v>1357</v>
      </c>
      <c r="I56" s="548">
        <v>1287</v>
      </c>
      <c r="J56" s="548">
        <v>1316</v>
      </c>
      <c r="K56" s="549">
        <v>25</v>
      </c>
      <c r="L56" s="380">
        <v>1.8996960486322187</v>
      </c>
    </row>
    <row r="57" spans="1:12" ht="18.75" customHeight="1" x14ac:dyDescent="0.2">
      <c r="A57" s="388"/>
      <c r="B57" s="389"/>
      <c r="C57" s="390" t="s">
        <v>352</v>
      </c>
      <c r="D57" s="389"/>
      <c r="E57" s="391"/>
      <c r="F57" s="551">
        <v>513</v>
      </c>
      <c r="G57" s="552">
        <v>575</v>
      </c>
      <c r="H57" s="552">
        <v>609</v>
      </c>
      <c r="I57" s="552">
        <v>524</v>
      </c>
      <c r="J57" s="552">
        <v>596</v>
      </c>
      <c r="K57" s="553">
        <f t="shared" ref="K57" si="0">IF(OR(F57=".",J57=".")=TRUE,".",IF(OR(F57="*",J57="*")=TRUE,"*",IF(AND(F57="-",J57="-")=TRUE,"-",IF(AND(ISNUMBER(J57),ISNUMBER(F57))=TRUE,IF(F57-J57=0,0,F57-J57),IF(ISNUMBER(F57)=TRUE,F57,-J57)))))</f>
        <v>-83</v>
      </c>
      <c r="L57" s="392">
        <f t="shared" ref="L57" si="1">IF(K57 =".",".",IF(K57 ="*","*",IF(K57="-","-",IF(K57=0,0,IF(OR(J57="-",J57=".",F57="-",F57=".")=TRUE,"X",IF(J57=0,"0,0",IF(ABS(K57*100/J57)&gt;250,".X",(K57*100/J57))))))))</f>
        <v>-13.926174496644295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7049</v>
      </c>
      <c r="E11" s="114">
        <v>5657</v>
      </c>
      <c r="F11" s="114">
        <v>7612</v>
      </c>
      <c r="G11" s="114">
        <v>5063</v>
      </c>
      <c r="H11" s="140">
        <v>5676</v>
      </c>
      <c r="I11" s="115">
        <v>1373</v>
      </c>
      <c r="J11" s="116">
        <v>24.189570119802678</v>
      </c>
    </row>
    <row r="12" spans="1:15" s="110" customFormat="1" ht="24.95" customHeight="1" x14ac:dyDescent="0.2">
      <c r="A12" s="193" t="s">
        <v>132</v>
      </c>
      <c r="B12" s="194" t="s">
        <v>133</v>
      </c>
      <c r="C12" s="113" t="s">
        <v>513</v>
      </c>
      <c r="D12" s="115" t="s">
        <v>513</v>
      </c>
      <c r="E12" s="114">
        <v>21</v>
      </c>
      <c r="F12" s="114">
        <v>29</v>
      </c>
      <c r="G12" s="114">
        <v>22</v>
      </c>
      <c r="H12" s="140">
        <v>16</v>
      </c>
      <c r="I12" s="115" t="s">
        <v>513</v>
      </c>
      <c r="J12" s="116" t="s">
        <v>513</v>
      </c>
    </row>
    <row r="13" spans="1:15" s="110" customFormat="1" ht="24.95" customHeight="1" x14ac:dyDescent="0.2">
      <c r="A13" s="193" t="s">
        <v>134</v>
      </c>
      <c r="B13" s="199" t="s">
        <v>214</v>
      </c>
      <c r="C13" s="113" t="s">
        <v>513</v>
      </c>
      <c r="D13" s="115" t="s">
        <v>513</v>
      </c>
      <c r="E13" s="114">
        <v>22</v>
      </c>
      <c r="F13" s="114">
        <v>52</v>
      </c>
      <c r="G13" s="114">
        <v>36</v>
      </c>
      <c r="H13" s="140">
        <v>43</v>
      </c>
      <c r="I13" s="115" t="s">
        <v>513</v>
      </c>
      <c r="J13" s="116" t="s">
        <v>513</v>
      </c>
    </row>
    <row r="14" spans="1:15" s="287" customFormat="1" ht="24.95" customHeight="1" x14ac:dyDescent="0.2">
      <c r="A14" s="193" t="s">
        <v>215</v>
      </c>
      <c r="B14" s="199" t="s">
        <v>137</v>
      </c>
      <c r="C14" s="113">
        <v>14.654560930628458</v>
      </c>
      <c r="D14" s="115">
        <v>1033</v>
      </c>
      <c r="E14" s="114">
        <v>820</v>
      </c>
      <c r="F14" s="114">
        <v>1168</v>
      </c>
      <c r="G14" s="114">
        <v>774</v>
      </c>
      <c r="H14" s="140">
        <v>857</v>
      </c>
      <c r="I14" s="115">
        <v>176</v>
      </c>
      <c r="J14" s="116">
        <v>20.536756126021004</v>
      </c>
      <c r="K14" s="110"/>
      <c r="L14" s="110"/>
      <c r="M14" s="110"/>
      <c r="N14" s="110"/>
      <c r="O14" s="110"/>
    </row>
    <row r="15" spans="1:15" s="110" customFormat="1" ht="24.95" customHeight="1" x14ac:dyDescent="0.2">
      <c r="A15" s="193" t="s">
        <v>216</v>
      </c>
      <c r="B15" s="199" t="s">
        <v>217</v>
      </c>
      <c r="C15" s="113">
        <v>4.4403461483898425</v>
      </c>
      <c r="D15" s="115">
        <v>313</v>
      </c>
      <c r="E15" s="114">
        <v>354</v>
      </c>
      <c r="F15" s="114">
        <v>280</v>
      </c>
      <c r="G15" s="114">
        <v>169</v>
      </c>
      <c r="H15" s="140">
        <v>184</v>
      </c>
      <c r="I15" s="115">
        <v>129</v>
      </c>
      <c r="J15" s="116">
        <v>70.108695652173907</v>
      </c>
    </row>
    <row r="16" spans="1:15" s="287" customFormat="1" ht="24.95" customHeight="1" x14ac:dyDescent="0.2">
      <c r="A16" s="193" t="s">
        <v>218</v>
      </c>
      <c r="B16" s="199" t="s">
        <v>141</v>
      </c>
      <c r="C16" s="113">
        <v>8.5827776989643922</v>
      </c>
      <c r="D16" s="115">
        <v>605</v>
      </c>
      <c r="E16" s="114">
        <v>380</v>
      </c>
      <c r="F16" s="114">
        <v>685</v>
      </c>
      <c r="G16" s="114">
        <v>500</v>
      </c>
      <c r="H16" s="140">
        <v>546</v>
      </c>
      <c r="I16" s="115">
        <v>59</v>
      </c>
      <c r="J16" s="116">
        <v>10.805860805860807</v>
      </c>
      <c r="K16" s="110"/>
      <c r="L16" s="110"/>
      <c r="M16" s="110"/>
      <c r="N16" s="110"/>
      <c r="O16" s="110"/>
    </row>
    <row r="17" spans="1:15" s="110" customFormat="1" ht="24.95" customHeight="1" x14ac:dyDescent="0.2">
      <c r="A17" s="193" t="s">
        <v>142</v>
      </c>
      <c r="B17" s="199" t="s">
        <v>220</v>
      </c>
      <c r="C17" s="113">
        <v>1.6314370832742233</v>
      </c>
      <c r="D17" s="115">
        <v>115</v>
      </c>
      <c r="E17" s="114">
        <v>86</v>
      </c>
      <c r="F17" s="114">
        <v>203</v>
      </c>
      <c r="G17" s="114">
        <v>105</v>
      </c>
      <c r="H17" s="140">
        <v>127</v>
      </c>
      <c r="I17" s="115">
        <v>-12</v>
      </c>
      <c r="J17" s="116">
        <v>-9.4488188976377945</v>
      </c>
    </row>
    <row r="18" spans="1:15" s="287" customFormat="1" ht="24.95" customHeight="1" x14ac:dyDescent="0.2">
      <c r="A18" s="201" t="s">
        <v>144</v>
      </c>
      <c r="B18" s="202" t="s">
        <v>145</v>
      </c>
      <c r="C18" s="113">
        <v>5.1212938005390836</v>
      </c>
      <c r="D18" s="115">
        <v>361</v>
      </c>
      <c r="E18" s="114">
        <v>194</v>
      </c>
      <c r="F18" s="114">
        <v>466</v>
      </c>
      <c r="G18" s="114">
        <v>280</v>
      </c>
      <c r="H18" s="140">
        <v>339</v>
      </c>
      <c r="I18" s="115">
        <v>22</v>
      </c>
      <c r="J18" s="116">
        <v>6.4896755162241888</v>
      </c>
      <c r="K18" s="110"/>
      <c r="L18" s="110"/>
      <c r="M18" s="110"/>
      <c r="N18" s="110"/>
      <c r="O18" s="110"/>
    </row>
    <row r="19" spans="1:15" s="110" customFormat="1" ht="24.95" customHeight="1" x14ac:dyDescent="0.2">
      <c r="A19" s="193" t="s">
        <v>146</v>
      </c>
      <c r="B19" s="199" t="s">
        <v>147</v>
      </c>
      <c r="C19" s="113">
        <v>10.455383742374805</v>
      </c>
      <c r="D19" s="115">
        <v>737</v>
      </c>
      <c r="E19" s="114">
        <v>748</v>
      </c>
      <c r="F19" s="114">
        <v>1023</v>
      </c>
      <c r="G19" s="114">
        <v>675</v>
      </c>
      <c r="H19" s="140">
        <v>791</v>
      </c>
      <c r="I19" s="115">
        <v>-54</v>
      </c>
      <c r="J19" s="116">
        <v>-6.826801517067004</v>
      </c>
    </row>
    <row r="20" spans="1:15" s="287" customFormat="1" ht="24.95" customHeight="1" x14ac:dyDescent="0.2">
      <c r="A20" s="193" t="s">
        <v>148</v>
      </c>
      <c r="B20" s="199" t="s">
        <v>149</v>
      </c>
      <c r="C20" s="113">
        <v>2.6670449709178605</v>
      </c>
      <c r="D20" s="115">
        <v>188</v>
      </c>
      <c r="E20" s="114">
        <v>183</v>
      </c>
      <c r="F20" s="114">
        <v>206</v>
      </c>
      <c r="G20" s="114">
        <v>181</v>
      </c>
      <c r="H20" s="140">
        <v>215</v>
      </c>
      <c r="I20" s="115">
        <v>-27</v>
      </c>
      <c r="J20" s="116">
        <v>-12.55813953488372</v>
      </c>
      <c r="K20" s="110"/>
      <c r="L20" s="110"/>
      <c r="M20" s="110"/>
      <c r="N20" s="110"/>
      <c r="O20" s="110"/>
    </row>
    <row r="21" spans="1:15" s="110" customFormat="1" ht="24.95" customHeight="1" x14ac:dyDescent="0.2">
      <c r="A21" s="201" t="s">
        <v>150</v>
      </c>
      <c r="B21" s="202" t="s">
        <v>151</v>
      </c>
      <c r="C21" s="113">
        <v>4.4687189672293943</v>
      </c>
      <c r="D21" s="115">
        <v>315</v>
      </c>
      <c r="E21" s="114">
        <v>337</v>
      </c>
      <c r="F21" s="114">
        <v>425</v>
      </c>
      <c r="G21" s="114">
        <v>353</v>
      </c>
      <c r="H21" s="140">
        <v>343</v>
      </c>
      <c r="I21" s="115">
        <v>-28</v>
      </c>
      <c r="J21" s="116">
        <v>-8.1632653061224492</v>
      </c>
    </row>
    <row r="22" spans="1:15" s="110" customFormat="1" ht="24.95" customHeight="1" x14ac:dyDescent="0.2">
      <c r="A22" s="201" t="s">
        <v>152</v>
      </c>
      <c r="B22" s="199" t="s">
        <v>153</v>
      </c>
      <c r="C22" s="113">
        <v>2.32657114484324</v>
      </c>
      <c r="D22" s="115">
        <v>164</v>
      </c>
      <c r="E22" s="114">
        <v>145</v>
      </c>
      <c r="F22" s="114">
        <v>223</v>
      </c>
      <c r="G22" s="114">
        <v>129</v>
      </c>
      <c r="H22" s="140">
        <v>180</v>
      </c>
      <c r="I22" s="115">
        <v>-16</v>
      </c>
      <c r="J22" s="116">
        <v>-8.8888888888888893</v>
      </c>
    </row>
    <row r="23" spans="1:15" s="110" customFormat="1" ht="24.95" customHeight="1" x14ac:dyDescent="0.2">
      <c r="A23" s="193" t="s">
        <v>154</v>
      </c>
      <c r="B23" s="199" t="s">
        <v>155</v>
      </c>
      <c r="C23" s="113" t="s">
        <v>513</v>
      </c>
      <c r="D23" s="115" t="s">
        <v>513</v>
      </c>
      <c r="E23" s="114">
        <v>35</v>
      </c>
      <c r="F23" s="114">
        <v>81</v>
      </c>
      <c r="G23" s="114">
        <v>30</v>
      </c>
      <c r="H23" s="140">
        <v>45</v>
      </c>
      <c r="I23" s="115" t="s">
        <v>513</v>
      </c>
      <c r="J23" s="116" t="s">
        <v>513</v>
      </c>
    </row>
    <row r="24" spans="1:15" s="110" customFormat="1" ht="24.95" customHeight="1" x14ac:dyDescent="0.2">
      <c r="A24" s="193" t="s">
        <v>156</v>
      </c>
      <c r="B24" s="199" t="s">
        <v>221</v>
      </c>
      <c r="C24" s="113">
        <v>5.7880550432685487</v>
      </c>
      <c r="D24" s="115">
        <v>408</v>
      </c>
      <c r="E24" s="114">
        <v>314</v>
      </c>
      <c r="F24" s="114">
        <v>445</v>
      </c>
      <c r="G24" s="114">
        <v>327</v>
      </c>
      <c r="H24" s="140">
        <v>398</v>
      </c>
      <c r="I24" s="115">
        <v>10</v>
      </c>
      <c r="J24" s="116">
        <v>2.512562814070352</v>
      </c>
    </row>
    <row r="25" spans="1:15" s="110" customFormat="1" ht="24.95" customHeight="1" x14ac:dyDescent="0.2">
      <c r="A25" s="193" t="s">
        <v>222</v>
      </c>
      <c r="B25" s="204" t="s">
        <v>159</v>
      </c>
      <c r="C25" s="113">
        <v>2.6812313803376364</v>
      </c>
      <c r="D25" s="115">
        <v>189</v>
      </c>
      <c r="E25" s="114">
        <v>179</v>
      </c>
      <c r="F25" s="114">
        <v>235</v>
      </c>
      <c r="G25" s="114">
        <v>187</v>
      </c>
      <c r="H25" s="140">
        <v>207</v>
      </c>
      <c r="I25" s="115">
        <v>-18</v>
      </c>
      <c r="J25" s="116">
        <v>-8.695652173913043</v>
      </c>
    </row>
    <row r="26" spans="1:15" s="110" customFormat="1" ht="24.95" customHeight="1" x14ac:dyDescent="0.2">
      <c r="A26" s="201">
        <v>782.78300000000002</v>
      </c>
      <c r="B26" s="203" t="s">
        <v>160</v>
      </c>
      <c r="C26" s="113" t="s">
        <v>513</v>
      </c>
      <c r="D26" s="115" t="s">
        <v>513</v>
      </c>
      <c r="E26" s="114">
        <v>95</v>
      </c>
      <c r="F26" s="114">
        <v>112</v>
      </c>
      <c r="G26" s="114">
        <v>123</v>
      </c>
      <c r="H26" s="140">
        <v>100</v>
      </c>
      <c r="I26" s="115" t="s">
        <v>513</v>
      </c>
      <c r="J26" s="116" t="s">
        <v>513</v>
      </c>
    </row>
    <row r="27" spans="1:15" s="110" customFormat="1" ht="24.95" customHeight="1" x14ac:dyDescent="0.2">
      <c r="A27" s="193" t="s">
        <v>161</v>
      </c>
      <c r="B27" s="199" t="s">
        <v>162</v>
      </c>
      <c r="C27" s="113">
        <v>2.6244857426585333</v>
      </c>
      <c r="D27" s="115">
        <v>185</v>
      </c>
      <c r="E27" s="114">
        <v>189</v>
      </c>
      <c r="F27" s="114">
        <v>343</v>
      </c>
      <c r="G27" s="114">
        <v>190</v>
      </c>
      <c r="H27" s="140">
        <v>164</v>
      </c>
      <c r="I27" s="115">
        <v>21</v>
      </c>
      <c r="J27" s="116">
        <v>12.804878048780488</v>
      </c>
    </row>
    <row r="28" spans="1:15" s="110" customFormat="1" ht="24.95" customHeight="1" x14ac:dyDescent="0.2">
      <c r="A28" s="193" t="s">
        <v>163</v>
      </c>
      <c r="B28" s="199" t="s">
        <v>164</v>
      </c>
      <c r="C28" s="113">
        <v>7.3343736700241173</v>
      </c>
      <c r="D28" s="115">
        <v>517</v>
      </c>
      <c r="E28" s="114">
        <v>725</v>
      </c>
      <c r="F28" s="114">
        <v>907</v>
      </c>
      <c r="G28" s="114">
        <v>493</v>
      </c>
      <c r="H28" s="140">
        <v>542</v>
      </c>
      <c r="I28" s="115">
        <v>-25</v>
      </c>
      <c r="J28" s="116">
        <v>-4.6125461254612548</v>
      </c>
    </row>
    <row r="29" spans="1:15" s="110" customFormat="1" ht="24.95" customHeight="1" x14ac:dyDescent="0.2">
      <c r="A29" s="193">
        <v>86</v>
      </c>
      <c r="B29" s="199" t="s">
        <v>165</v>
      </c>
      <c r="C29" s="113">
        <v>12.682650021279613</v>
      </c>
      <c r="D29" s="115">
        <v>894</v>
      </c>
      <c r="E29" s="114">
        <v>1013</v>
      </c>
      <c r="F29" s="114">
        <v>1028</v>
      </c>
      <c r="G29" s="114">
        <v>757</v>
      </c>
      <c r="H29" s="140">
        <v>899</v>
      </c>
      <c r="I29" s="115">
        <v>-5</v>
      </c>
      <c r="J29" s="116">
        <v>-0.55617352614015569</v>
      </c>
    </row>
    <row r="30" spans="1:15" s="110" customFormat="1" ht="24.95" customHeight="1" x14ac:dyDescent="0.2">
      <c r="A30" s="193">
        <v>87.88</v>
      </c>
      <c r="B30" s="204" t="s">
        <v>166</v>
      </c>
      <c r="C30" s="113">
        <v>4.5680238331678256</v>
      </c>
      <c r="D30" s="115">
        <v>322</v>
      </c>
      <c r="E30" s="114">
        <v>383</v>
      </c>
      <c r="F30" s="114">
        <v>456</v>
      </c>
      <c r="G30" s="114">
        <v>293</v>
      </c>
      <c r="H30" s="140">
        <v>274</v>
      </c>
      <c r="I30" s="115">
        <v>48</v>
      </c>
      <c r="J30" s="116">
        <v>17.518248175182482</v>
      </c>
    </row>
    <row r="31" spans="1:15" s="110" customFormat="1" ht="24.95" customHeight="1" x14ac:dyDescent="0.2">
      <c r="A31" s="193" t="s">
        <v>167</v>
      </c>
      <c r="B31" s="199" t="s">
        <v>168</v>
      </c>
      <c r="C31" s="113">
        <v>3.1351964817704641</v>
      </c>
      <c r="D31" s="115">
        <v>221</v>
      </c>
      <c r="E31" s="114">
        <v>254</v>
      </c>
      <c r="F31" s="114">
        <v>413</v>
      </c>
      <c r="G31" s="114">
        <v>213</v>
      </c>
      <c r="H31" s="140">
        <v>263</v>
      </c>
      <c r="I31" s="115">
        <v>-42</v>
      </c>
      <c r="J31" s="116">
        <v>-15.96958174904943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21</v>
      </c>
      <c r="F34" s="114">
        <v>29</v>
      </c>
      <c r="G34" s="114">
        <v>22</v>
      </c>
      <c r="H34" s="140">
        <v>16</v>
      </c>
      <c r="I34" s="115" t="s">
        <v>513</v>
      </c>
      <c r="J34" s="116" t="s">
        <v>513</v>
      </c>
    </row>
    <row r="35" spans="1:10" s="110" customFormat="1" ht="24.95" customHeight="1" x14ac:dyDescent="0.2">
      <c r="A35" s="292" t="s">
        <v>171</v>
      </c>
      <c r="B35" s="293" t="s">
        <v>172</v>
      </c>
      <c r="C35" s="113" t="s">
        <v>513</v>
      </c>
      <c r="D35" s="115" t="s">
        <v>513</v>
      </c>
      <c r="E35" s="114">
        <v>1036</v>
      </c>
      <c r="F35" s="114">
        <v>1686</v>
      </c>
      <c r="G35" s="114">
        <v>1090</v>
      </c>
      <c r="H35" s="140">
        <v>1239</v>
      </c>
      <c r="I35" s="115" t="s">
        <v>513</v>
      </c>
      <c r="J35" s="116" t="s">
        <v>513</v>
      </c>
    </row>
    <row r="36" spans="1:10" s="110" customFormat="1" ht="24.95" customHeight="1" x14ac:dyDescent="0.2">
      <c r="A36" s="294" t="s">
        <v>173</v>
      </c>
      <c r="B36" s="295" t="s">
        <v>174</v>
      </c>
      <c r="C36" s="125">
        <v>61.058306142715281</v>
      </c>
      <c r="D36" s="143">
        <v>4304</v>
      </c>
      <c r="E36" s="144">
        <v>4600</v>
      </c>
      <c r="F36" s="144">
        <v>5897</v>
      </c>
      <c r="G36" s="144">
        <v>3951</v>
      </c>
      <c r="H36" s="145">
        <v>4421</v>
      </c>
      <c r="I36" s="143">
        <v>-117</v>
      </c>
      <c r="J36" s="146">
        <v>-2.6464600769056776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7049</v>
      </c>
      <c r="F11" s="264">
        <v>5657</v>
      </c>
      <c r="G11" s="264">
        <v>7612</v>
      </c>
      <c r="H11" s="264">
        <v>5063</v>
      </c>
      <c r="I11" s="265">
        <v>5676</v>
      </c>
      <c r="J11" s="263">
        <v>1373</v>
      </c>
      <c r="K11" s="266">
        <v>24.189570119802678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21.634274365158177</v>
      </c>
      <c r="E13" s="115">
        <v>1525</v>
      </c>
      <c r="F13" s="114">
        <v>1199</v>
      </c>
      <c r="G13" s="114">
        <v>1732</v>
      </c>
      <c r="H13" s="114">
        <v>1128</v>
      </c>
      <c r="I13" s="140">
        <v>1156</v>
      </c>
      <c r="J13" s="115">
        <v>369</v>
      </c>
      <c r="K13" s="116">
        <v>31.920415224913494</v>
      </c>
    </row>
    <row r="14" spans="1:15" ht="15.95" customHeight="1" x14ac:dyDescent="0.2">
      <c r="A14" s="306" t="s">
        <v>230</v>
      </c>
      <c r="B14" s="307"/>
      <c r="C14" s="308"/>
      <c r="D14" s="113">
        <v>54.319761668321746</v>
      </c>
      <c r="E14" s="115">
        <v>3829</v>
      </c>
      <c r="F14" s="114">
        <v>2666</v>
      </c>
      <c r="G14" s="114">
        <v>4226</v>
      </c>
      <c r="H14" s="114">
        <v>2559</v>
      </c>
      <c r="I14" s="140">
        <v>3028</v>
      </c>
      <c r="J14" s="115">
        <v>801</v>
      </c>
      <c r="K14" s="116">
        <v>26.453104359313077</v>
      </c>
    </row>
    <row r="15" spans="1:15" ht="15.95" customHeight="1" x14ac:dyDescent="0.2">
      <c r="A15" s="306" t="s">
        <v>231</v>
      </c>
      <c r="B15" s="307"/>
      <c r="C15" s="308"/>
      <c r="D15" s="113">
        <v>8.1997446446304441</v>
      </c>
      <c r="E15" s="115">
        <v>578</v>
      </c>
      <c r="F15" s="114">
        <v>497</v>
      </c>
      <c r="G15" s="114">
        <v>548</v>
      </c>
      <c r="H15" s="114">
        <v>396</v>
      </c>
      <c r="I15" s="140">
        <v>490</v>
      </c>
      <c r="J15" s="115">
        <v>88</v>
      </c>
      <c r="K15" s="116">
        <v>17.959183673469386</v>
      </c>
    </row>
    <row r="16" spans="1:15" ht="15.95" customHeight="1" x14ac:dyDescent="0.2">
      <c r="A16" s="306" t="s">
        <v>232</v>
      </c>
      <c r="B16" s="307"/>
      <c r="C16" s="308"/>
      <c r="D16" s="113">
        <v>15.746914455951199</v>
      </c>
      <c r="E16" s="115">
        <v>1110</v>
      </c>
      <c r="F16" s="114">
        <v>1286</v>
      </c>
      <c r="G16" s="114">
        <v>1081</v>
      </c>
      <c r="H16" s="114">
        <v>949</v>
      </c>
      <c r="I16" s="140">
        <v>993</v>
      </c>
      <c r="J16" s="115">
        <v>117</v>
      </c>
      <c r="K16" s="116">
        <v>11.782477341389727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15.037593984962406</v>
      </c>
      <c r="E18" s="115">
        <v>1060</v>
      </c>
      <c r="F18" s="114">
        <v>19</v>
      </c>
      <c r="G18" s="114">
        <v>47</v>
      </c>
      <c r="H18" s="114">
        <v>23</v>
      </c>
      <c r="I18" s="140">
        <v>35</v>
      </c>
      <c r="J18" s="115">
        <v>1025</v>
      </c>
      <c r="K18" s="116" t="s">
        <v>514</v>
      </c>
    </row>
    <row r="19" spans="1:11" ht="14.1" customHeight="1" x14ac:dyDescent="0.2">
      <c r="A19" s="306" t="s">
        <v>235</v>
      </c>
      <c r="B19" s="307" t="s">
        <v>236</v>
      </c>
      <c r="C19" s="308"/>
      <c r="D19" s="113">
        <v>0.19860973187686196</v>
      </c>
      <c r="E19" s="115">
        <v>14</v>
      </c>
      <c r="F19" s="114">
        <v>13</v>
      </c>
      <c r="G19" s="114">
        <v>21</v>
      </c>
      <c r="H19" s="114">
        <v>12</v>
      </c>
      <c r="I19" s="140">
        <v>10</v>
      </c>
      <c r="J19" s="115">
        <v>4</v>
      </c>
      <c r="K19" s="116">
        <v>40</v>
      </c>
    </row>
    <row r="20" spans="1:11" ht="14.1" customHeight="1" x14ac:dyDescent="0.2">
      <c r="A20" s="306">
        <v>12</v>
      </c>
      <c r="B20" s="307" t="s">
        <v>237</v>
      </c>
      <c r="C20" s="308"/>
      <c r="D20" s="113">
        <v>0.68094765214924102</v>
      </c>
      <c r="E20" s="115">
        <v>48</v>
      </c>
      <c r="F20" s="114">
        <v>40</v>
      </c>
      <c r="G20" s="114">
        <v>53</v>
      </c>
      <c r="H20" s="114">
        <v>52</v>
      </c>
      <c r="I20" s="140">
        <v>51</v>
      </c>
      <c r="J20" s="115">
        <v>-3</v>
      </c>
      <c r="K20" s="116">
        <v>-5.882352941176471</v>
      </c>
    </row>
    <row r="21" spans="1:11" ht="14.1" customHeight="1" x14ac:dyDescent="0.2">
      <c r="A21" s="306">
        <v>21</v>
      </c>
      <c r="B21" s="307" t="s">
        <v>238</v>
      </c>
      <c r="C21" s="308"/>
      <c r="D21" s="113">
        <v>8.5118456518655128E-2</v>
      </c>
      <c r="E21" s="115">
        <v>6</v>
      </c>
      <c r="F21" s="114">
        <v>17</v>
      </c>
      <c r="G21" s="114">
        <v>11</v>
      </c>
      <c r="H21" s="114">
        <v>10</v>
      </c>
      <c r="I21" s="140">
        <v>5</v>
      </c>
      <c r="J21" s="115">
        <v>1</v>
      </c>
      <c r="K21" s="116">
        <v>20</v>
      </c>
    </row>
    <row r="22" spans="1:11" ht="14.1" customHeight="1" x14ac:dyDescent="0.2">
      <c r="A22" s="306">
        <v>22</v>
      </c>
      <c r="B22" s="307" t="s">
        <v>239</v>
      </c>
      <c r="C22" s="308"/>
      <c r="D22" s="113">
        <v>0.85118456518655128</v>
      </c>
      <c r="E22" s="115">
        <v>60</v>
      </c>
      <c r="F22" s="114">
        <v>55</v>
      </c>
      <c r="G22" s="114">
        <v>157</v>
      </c>
      <c r="H22" s="114">
        <v>64</v>
      </c>
      <c r="I22" s="140">
        <v>81</v>
      </c>
      <c r="J22" s="115">
        <v>-21</v>
      </c>
      <c r="K22" s="116">
        <v>-25.925925925925927</v>
      </c>
    </row>
    <row r="23" spans="1:11" ht="14.1" customHeight="1" x14ac:dyDescent="0.2">
      <c r="A23" s="306">
        <v>23</v>
      </c>
      <c r="B23" s="307" t="s">
        <v>240</v>
      </c>
      <c r="C23" s="308"/>
      <c r="D23" s="113">
        <v>0.4114058731734998</v>
      </c>
      <c r="E23" s="115">
        <v>29</v>
      </c>
      <c r="F23" s="114">
        <v>28</v>
      </c>
      <c r="G23" s="114">
        <v>53</v>
      </c>
      <c r="H23" s="114">
        <v>31</v>
      </c>
      <c r="I23" s="140">
        <v>50</v>
      </c>
      <c r="J23" s="115">
        <v>-21</v>
      </c>
      <c r="K23" s="116">
        <v>-42</v>
      </c>
    </row>
    <row r="24" spans="1:11" ht="14.1" customHeight="1" x14ac:dyDescent="0.2">
      <c r="A24" s="306">
        <v>24</v>
      </c>
      <c r="B24" s="307" t="s">
        <v>241</v>
      </c>
      <c r="C24" s="308"/>
      <c r="D24" s="113">
        <v>1.9151652716697405</v>
      </c>
      <c r="E24" s="115">
        <v>135</v>
      </c>
      <c r="F24" s="114">
        <v>62</v>
      </c>
      <c r="G24" s="114">
        <v>140</v>
      </c>
      <c r="H24" s="114">
        <v>142</v>
      </c>
      <c r="I24" s="140">
        <v>151</v>
      </c>
      <c r="J24" s="115">
        <v>-16</v>
      </c>
      <c r="K24" s="116">
        <v>-10.596026490066226</v>
      </c>
    </row>
    <row r="25" spans="1:11" ht="14.1" customHeight="1" x14ac:dyDescent="0.2">
      <c r="A25" s="306">
        <v>25</v>
      </c>
      <c r="B25" s="307" t="s">
        <v>242</v>
      </c>
      <c r="C25" s="308"/>
      <c r="D25" s="113">
        <v>3.6459072208823948</v>
      </c>
      <c r="E25" s="115">
        <v>257</v>
      </c>
      <c r="F25" s="114">
        <v>177</v>
      </c>
      <c r="G25" s="114">
        <v>344</v>
      </c>
      <c r="H25" s="114">
        <v>209</v>
      </c>
      <c r="I25" s="140">
        <v>276</v>
      </c>
      <c r="J25" s="115">
        <v>-19</v>
      </c>
      <c r="K25" s="116">
        <v>-6.8840579710144931</v>
      </c>
    </row>
    <row r="26" spans="1:11" ht="14.1" customHeight="1" x14ac:dyDescent="0.2">
      <c r="A26" s="306">
        <v>26</v>
      </c>
      <c r="B26" s="307" t="s">
        <v>243</v>
      </c>
      <c r="C26" s="308"/>
      <c r="D26" s="113">
        <v>1.8726060434104128</v>
      </c>
      <c r="E26" s="115">
        <v>132</v>
      </c>
      <c r="F26" s="114">
        <v>69</v>
      </c>
      <c r="G26" s="114">
        <v>136</v>
      </c>
      <c r="H26" s="114">
        <v>66</v>
      </c>
      <c r="I26" s="140">
        <v>101</v>
      </c>
      <c r="J26" s="115">
        <v>31</v>
      </c>
      <c r="K26" s="116">
        <v>30.693069306930692</v>
      </c>
    </row>
    <row r="27" spans="1:11" ht="14.1" customHeight="1" x14ac:dyDescent="0.2">
      <c r="A27" s="306">
        <v>27</v>
      </c>
      <c r="B27" s="307" t="s">
        <v>244</v>
      </c>
      <c r="C27" s="308"/>
      <c r="D27" s="113">
        <v>1.7874875868917577</v>
      </c>
      <c r="E27" s="115">
        <v>126</v>
      </c>
      <c r="F27" s="114">
        <v>134</v>
      </c>
      <c r="G27" s="114">
        <v>115</v>
      </c>
      <c r="H27" s="114">
        <v>114</v>
      </c>
      <c r="I27" s="140">
        <v>144</v>
      </c>
      <c r="J27" s="115">
        <v>-18</v>
      </c>
      <c r="K27" s="116">
        <v>-12.5</v>
      </c>
    </row>
    <row r="28" spans="1:11" ht="14.1" customHeight="1" x14ac:dyDescent="0.2">
      <c r="A28" s="306">
        <v>28</v>
      </c>
      <c r="B28" s="307" t="s">
        <v>245</v>
      </c>
      <c r="C28" s="308"/>
      <c r="D28" s="113">
        <v>0.72350688040856859</v>
      </c>
      <c r="E28" s="115">
        <v>51</v>
      </c>
      <c r="F28" s="114">
        <v>36</v>
      </c>
      <c r="G28" s="114">
        <v>55</v>
      </c>
      <c r="H28" s="114">
        <v>32</v>
      </c>
      <c r="I28" s="140">
        <v>36</v>
      </c>
      <c r="J28" s="115">
        <v>15</v>
      </c>
      <c r="K28" s="116">
        <v>41.666666666666664</v>
      </c>
    </row>
    <row r="29" spans="1:11" ht="14.1" customHeight="1" x14ac:dyDescent="0.2">
      <c r="A29" s="306">
        <v>29</v>
      </c>
      <c r="B29" s="307" t="s">
        <v>246</v>
      </c>
      <c r="C29" s="308"/>
      <c r="D29" s="113">
        <v>2.7947226556958435</v>
      </c>
      <c r="E29" s="115">
        <v>197</v>
      </c>
      <c r="F29" s="114">
        <v>189</v>
      </c>
      <c r="G29" s="114">
        <v>200</v>
      </c>
      <c r="H29" s="114">
        <v>164</v>
      </c>
      <c r="I29" s="140">
        <v>168</v>
      </c>
      <c r="J29" s="115">
        <v>29</v>
      </c>
      <c r="K29" s="116">
        <v>17.261904761904763</v>
      </c>
    </row>
    <row r="30" spans="1:11" ht="14.1" customHeight="1" x14ac:dyDescent="0.2">
      <c r="A30" s="306" t="s">
        <v>247</v>
      </c>
      <c r="B30" s="307" t="s">
        <v>248</v>
      </c>
      <c r="C30" s="308"/>
      <c r="D30" s="113" t="s">
        <v>513</v>
      </c>
      <c r="E30" s="115" t="s">
        <v>513</v>
      </c>
      <c r="F30" s="114" t="s">
        <v>513</v>
      </c>
      <c r="G30" s="114">
        <v>53</v>
      </c>
      <c r="H30" s="114" t="s">
        <v>513</v>
      </c>
      <c r="I30" s="140">
        <v>43</v>
      </c>
      <c r="J30" s="115" t="s">
        <v>513</v>
      </c>
      <c r="K30" s="116" t="s">
        <v>513</v>
      </c>
    </row>
    <row r="31" spans="1:11" ht="14.1" customHeight="1" x14ac:dyDescent="0.2">
      <c r="A31" s="306" t="s">
        <v>249</v>
      </c>
      <c r="B31" s="307" t="s">
        <v>250</v>
      </c>
      <c r="C31" s="308"/>
      <c r="D31" s="113">
        <v>1.8016739963115336</v>
      </c>
      <c r="E31" s="115">
        <v>127</v>
      </c>
      <c r="F31" s="114">
        <v>140</v>
      </c>
      <c r="G31" s="114">
        <v>143</v>
      </c>
      <c r="H31" s="114">
        <v>123</v>
      </c>
      <c r="I31" s="140">
        <v>125</v>
      </c>
      <c r="J31" s="115">
        <v>2</v>
      </c>
      <c r="K31" s="116">
        <v>1.6</v>
      </c>
    </row>
    <row r="32" spans="1:11" ht="14.1" customHeight="1" x14ac:dyDescent="0.2">
      <c r="A32" s="306">
        <v>31</v>
      </c>
      <c r="B32" s="307" t="s">
        <v>251</v>
      </c>
      <c r="C32" s="308"/>
      <c r="D32" s="113">
        <v>0.58164278621081</v>
      </c>
      <c r="E32" s="115">
        <v>41</v>
      </c>
      <c r="F32" s="114">
        <v>24</v>
      </c>
      <c r="G32" s="114">
        <v>38</v>
      </c>
      <c r="H32" s="114">
        <v>37</v>
      </c>
      <c r="I32" s="140">
        <v>32</v>
      </c>
      <c r="J32" s="115">
        <v>9</v>
      </c>
      <c r="K32" s="116">
        <v>28.125</v>
      </c>
    </row>
    <row r="33" spans="1:11" ht="14.1" customHeight="1" x14ac:dyDescent="0.2">
      <c r="A33" s="306">
        <v>32</v>
      </c>
      <c r="B33" s="307" t="s">
        <v>252</v>
      </c>
      <c r="C33" s="308"/>
      <c r="D33" s="113">
        <v>1.8300468151510854</v>
      </c>
      <c r="E33" s="115">
        <v>129</v>
      </c>
      <c r="F33" s="114">
        <v>81</v>
      </c>
      <c r="G33" s="114">
        <v>156</v>
      </c>
      <c r="H33" s="114">
        <v>131</v>
      </c>
      <c r="I33" s="140">
        <v>158</v>
      </c>
      <c r="J33" s="115">
        <v>-29</v>
      </c>
      <c r="K33" s="116">
        <v>-18.354430379746834</v>
      </c>
    </row>
    <row r="34" spans="1:11" ht="14.1" customHeight="1" x14ac:dyDescent="0.2">
      <c r="A34" s="306">
        <v>33</v>
      </c>
      <c r="B34" s="307" t="s">
        <v>253</v>
      </c>
      <c r="C34" s="308"/>
      <c r="D34" s="113">
        <v>1.3335224854589303</v>
      </c>
      <c r="E34" s="115">
        <v>94</v>
      </c>
      <c r="F34" s="114">
        <v>52</v>
      </c>
      <c r="G34" s="114">
        <v>141</v>
      </c>
      <c r="H34" s="114">
        <v>93</v>
      </c>
      <c r="I34" s="140">
        <v>93</v>
      </c>
      <c r="J34" s="115">
        <v>1</v>
      </c>
      <c r="K34" s="116">
        <v>1.075268817204301</v>
      </c>
    </row>
    <row r="35" spans="1:11" ht="14.1" customHeight="1" x14ac:dyDescent="0.2">
      <c r="A35" s="306">
        <v>34</v>
      </c>
      <c r="B35" s="307" t="s">
        <v>254</v>
      </c>
      <c r="C35" s="308"/>
      <c r="D35" s="113">
        <v>0.92211661228543051</v>
      </c>
      <c r="E35" s="115">
        <v>65</v>
      </c>
      <c r="F35" s="114">
        <v>48</v>
      </c>
      <c r="G35" s="114">
        <v>114</v>
      </c>
      <c r="H35" s="114">
        <v>66</v>
      </c>
      <c r="I35" s="140">
        <v>95</v>
      </c>
      <c r="J35" s="115">
        <v>-30</v>
      </c>
      <c r="K35" s="116">
        <v>-31.578947368421051</v>
      </c>
    </row>
    <row r="36" spans="1:11" ht="14.1" customHeight="1" x14ac:dyDescent="0.2">
      <c r="A36" s="306">
        <v>41</v>
      </c>
      <c r="B36" s="307" t="s">
        <v>255</v>
      </c>
      <c r="C36" s="308"/>
      <c r="D36" s="113">
        <v>1.4044545325578097</v>
      </c>
      <c r="E36" s="115">
        <v>99</v>
      </c>
      <c r="F36" s="114">
        <v>159</v>
      </c>
      <c r="G36" s="114">
        <v>114</v>
      </c>
      <c r="H36" s="114">
        <v>57</v>
      </c>
      <c r="I36" s="140">
        <v>67</v>
      </c>
      <c r="J36" s="115">
        <v>32</v>
      </c>
      <c r="K36" s="116">
        <v>47.761194029850749</v>
      </c>
    </row>
    <row r="37" spans="1:11" ht="14.1" customHeight="1" x14ac:dyDescent="0.2">
      <c r="A37" s="306">
        <v>42</v>
      </c>
      <c r="B37" s="307" t="s">
        <v>256</v>
      </c>
      <c r="C37" s="308"/>
      <c r="D37" s="113">
        <v>0.14186409419775856</v>
      </c>
      <c r="E37" s="115">
        <v>10</v>
      </c>
      <c r="F37" s="114" t="s">
        <v>513</v>
      </c>
      <c r="G37" s="114">
        <v>15</v>
      </c>
      <c r="H37" s="114">
        <v>10</v>
      </c>
      <c r="I37" s="140">
        <v>13</v>
      </c>
      <c r="J37" s="115">
        <v>-3</v>
      </c>
      <c r="K37" s="116">
        <v>-23.076923076923077</v>
      </c>
    </row>
    <row r="38" spans="1:11" ht="14.1" customHeight="1" x14ac:dyDescent="0.2">
      <c r="A38" s="306">
        <v>43</v>
      </c>
      <c r="B38" s="307" t="s">
        <v>257</v>
      </c>
      <c r="C38" s="308"/>
      <c r="D38" s="113">
        <v>1.5179458079160164</v>
      </c>
      <c r="E38" s="115">
        <v>107</v>
      </c>
      <c r="F38" s="114">
        <v>89</v>
      </c>
      <c r="G38" s="114">
        <v>168</v>
      </c>
      <c r="H38" s="114">
        <v>89</v>
      </c>
      <c r="I38" s="140">
        <v>106</v>
      </c>
      <c r="J38" s="115">
        <v>1</v>
      </c>
      <c r="K38" s="116">
        <v>0.94339622641509435</v>
      </c>
    </row>
    <row r="39" spans="1:11" ht="14.1" customHeight="1" x14ac:dyDescent="0.2">
      <c r="A39" s="306">
        <v>51</v>
      </c>
      <c r="B39" s="307" t="s">
        <v>258</v>
      </c>
      <c r="C39" s="308"/>
      <c r="D39" s="113">
        <v>4.7808199744644631</v>
      </c>
      <c r="E39" s="115">
        <v>337</v>
      </c>
      <c r="F39" s="114">
        <v>337</v>
      </c>
      <c r="G39" s="114">
        <v>448</v>
      </c>
      <c r="H39" s="114">
        <v>321</v>
      </c>
      <c r="I39" s="140">
        <v>318</v>
      </c>
      <c r="J39" s="115">
        <v>19</v>
      </c>
      <c r="K39" s="116">
        <v>5.9748427672955975</v>
      </c>
    </row>
    <row r="40" spans="1:11" ht="14.1" customHeight="1" x14ac:dyDescent="0.2">
      <c r="A40" s="306" t="s">
        <v>259</v>
      </c>
      <c r="B40" s="307" t="s">
        <v>260</v>
      </c>
      <c r="C40" s="308"/>
      <c r="D40" s="113">
        <v>4.5963966520073773</v>
      </c>
      <c r="E40" s="115">
        <v>324</v>
      </c>
      <c r="F40" s="114">
        <v>320</v>
      </c>
      <c r="G40" s="114">
        <v>411</v>
      </c>
      <c r="H40" s="114">
        <v>298</v>
      </c>
      <c r="I40" s="140">
        <v>300</v>
      </c>
      <c r="J40" s="115">
        <v>24</v>
      </c>
      <c r="K40" s="116">
        <v>8</v>
      </c>
    </row>
    <row r="41" spans="1:11" ht="14.1" customHeight="1" x14ac:dyDescent="0.2">
      <c r="A41" s="306"/>
      <c r="B41" s="307" t="s">
        <v>261</v>
      </c>
      <c r="C41" s="308"/>
      <c r="D41" s="113">
        <v>3.702652858561498</v>
      </c>
      <c r="E41" s="115">
        <v>261</v>
      </c>
      <c r="F41" s="114">
        <v>234</v>
      </c>
      <c r="G41" s="114">
        <v>331</v>
      </c>
      <c r="H41" s="114">
        <v>214</v>
      </c>
      <c r="I41" s="140">
        <v>223</v>
      </c>
      <c r="J41" s="115">
        <v>38</v>
      </c>
      <c r="K41" s="116">
        <v>17.04035874439462</v>
      </c>
    </row>
    <row r="42" spans="1:11" ht="14.1" customHeight="1" x14ac:dyDescent="0.2">
      <c r="A42" s="306">
        <v>52</v>
      </c>
      <c r="B42" s="307" t="s">
        <v>262</v>
      </c>
      <c r="C42" s="308"/>
      <c r="D42" s="113">
        <v>2.6386721520783092</v>
      </c>
      <c r="E42" s="115">
        <v>186</v>
      </c>
      <c r="F42" s="114">
        <v>122</v>
      </c>
      <c r="G42" s="114">
        <v>131</v>
      </c>
      <c r="H42" s="114">
        <v>120</v>
      </c>
      <c r="I42" s="140">
        <v>158</v>
      </c>
      <c r="J42" s="115">
        <v>28</v>
      </c>
      <c r="K42" s="116">
        <v>17.721518987341771</v>
      </c>
    </row>
    <row r="43" spans="1:11" ht="14.1" customHeight="1" x14ac:dyDescent="0.2">
      <c r="A43" s="306" t="s">
        <v>263</v>
      </c>
      <c r="B43" s="307" t="s">
        <v>264</v>
      </c>
      <c r="C43" s="308"/>
      <c r="D43" s="113">
        <v>2.0002837281883954</v>
      </c>
      <c r="E43" s="115">
        <v>141</v>
      </c>
      <c r="F43" s="114">
        <v>112</v>
      </c>
      <c r="G43" s="114">
        <v>125</v>
      </c>
      <c r="H43" s="114">
        <v>113</v>
      </c>
      <c r="I43" s="140">
        <v>152</v>
      </c>
      <c r="J43" s="115">
        <v>-11</v>
      </c>
      <c r="K43" s="116">
        <v>-7.2368421052631575</v>
      </c>
    </row>
    <row r="44" spans="1:11" ht="14.1" customHeight="1" x14ac:dyDescent="0.2">
      <c r="A44" s="306">
        <v>53</v>
      </c>
      <c r="B44" s="307" t="s">
        <v>265</v>
      </c>
      <c r="C44" s="308"/>
      <c r="D44" s="113">
        <v>0.56745637679103422</v>
      </c>
      <c r="E44" s="115">
        <v>40</v>
      </c>
      <c r="F44" s="114">
        <v>42</v>
      </c>
      <c r="G44" s="114">
        <v>42</v>
      </c>
      <c r="H44" s="114">
        <v>41</v>
      </c>
      <c r="I44" s="140">
        <v>28</v>
      </c>
      <c r="J44" s="115">
        <v>12</v>
      </c>
      <c r="K44" s="116">
        <v>42.857142857142854</v>
      </c>
    </row>
    <row r="45" spans="1:11" ht="14.1" customHeight="1" x14ac:dyDescent="0.2">
      <c r="A45" s="306" t="s">
        <v>266</v>
      </c>
      <c r="B45" s="307" t="s">
        <v>267</v>
      </c>
      <c r="C45" s="308"/>
      <c r="D45" s="113">
        <v>0.49652432969215493</v>
      </c>
      <c r="E45" s="115">
        <v>35</v>
      </c>
      <c r="F45" s="114">
        <v>39</v>
      </c>
      <c r="G45" s="114">
        <v>36</v>
      </c>
      <c r="H45" s="114">
        <v>37</v>
      </c>
      <c r="I45" s="140">
        <v>24</v>
      </c>
      <c r="J45" s="115">
        <v>11</v>
      </c>
      <c r="K45" s="116">
        <v>45.833333333333336</v>
      </c>
    </row>
    <row r="46" spans="1:11" ht="14.1" customHeight="1" x14ac:dyDescent="0.2">
      <c r="A46" s="306">
        <v>54</v>
      </c>
      <c r="B46" s="307" t="s">
        <v>268</v>
      </c>
      <c r="C46" s="308"/>
      <c r="D46" s="113">
        <v>2.3407575542630159</v>
      </c>
      <c r="E46" s="115">
        <v>165</v>
      </c>
      <c r="F46" s="114">
        <v>139</v>
      </c>
      <c r="G46" s="114">
        <v>174</v>
      </c>
      <c r="H46" s="114">
        <v>128</v>
      </c>
      <c r="I46" s="140">
        <v>149</v>
      </c>
      <c r="J46" s="115">
        <v>16</v>
      </c>
      <c r="K46" s="116">
        <v>10.738255033557047</v>
      </c>
    </row>
    <row r="47" spans="1:11" ht="14.1" customHeight="1" x14ac:dyDescent="0.2">
      <c r="A47" s="306">
        <v>61</v>
      </c>
      <c r="B47" s="307" t="s">
        <v>269</v>
      </c>
      <c r="C47" s="308"/>
      <c r="D47" s="113">
        <v>1.6881827209533267</v>
      </c>
      <c r="E47" s="115">
        <v>119</v>
      </c>
      <c r="F47" s="114">
        <v>92</v>
      </c>
      <c r="G47" s="114">
        <v>172</v>
      </c>
      <c r="H47" s="114">
        <v>89</v>
      </c>
      <c r="I47" s="140">
        <v>123</v>
      </c>
      <c r="J47" s="115">
        <v>-4</v>
      </c>
      <c r="K47" s="116">
        <v>-3.2520325203252032</v>
      </c>
    </row>
    <row r="48" spans="1:11" ht="14.1" customHeight="1" x14ac:dyDescent="0.2">
      <c r="A48" s="306">
        <v>62</v>
      </c>
      <c r="B48" s="307" t="s">
        <v>270</v>
      </c>
      <c r="C48" s="308"/>
      <c r="D48" s="113">
        <v>6.6250531990353245</v>
      </c>
      <c r="E48" s="115">
        <v>467</v>
      </c>
      <c r="F48" s="114">
        <v>447</v>
      </c>
      <c r="G48" s="114">
        <v>598</v>
      </c>
      <c r="H48" s="114">
        <v>458</v>
      </c>
      <c r="I48" s="140">
        <v>404</v>
      </c>
      <c r="J48" s="115">
        <v>63</v>
      </c>
      <c r="K48" s="116">
        <v>15.594059405940595</v>
      </c>
    </row>
    <row r="49" spans="1:11" ht="14.1" customHeight="1" x14ac:dyDescent="0.2">
      <c r="A49" s="306">
        <v>63</v>
      </c>
      <c r="B49" s="307" t="s">
        <v>271</v>
      </c>
      <c r="C49" s="308"/>
      <c r="D49" s="113">
        <v>2.936586749893602</v>
      </c>
      <c r="E49" s="115">
        <v>207</v>
      </c>
      <c r="F49" s="114">
        <v>232</v>
      </c>
      <c r="G49" s="114">
        <v>312</v>
      </c>
      <c r="H49" s="114">
        <v>235</v>
      </c>
      <c r="I49" s="140">
        <v>234</v>
      </c>
      <c r="J49" s="115">
        <v>-27</v>
      </c>
      <c r="K49" s="116">
        <v>-11.538461538461538</v>
      </c>
    </row>
    <row r="50" spans="1:11" ht="14.1" customHeight="1" x14ac:dyDescent="0.2">
      <c r="A50" s="306" t="s">
        <v>272</v>
      </c>
      <c r="B50" s="307" t="s">
        <v>273</v>
      </c>
      <c r="C50" s="308"/>
      <c r="D50" s="113">
        <v>0.38303305433394808</v>
      </c>
      <c r="E50" s="115">
        <v>27</v>
      </c>
      <c r="F50" s="114">
        <v>21</v>
      </c>
      <c r="G50" s="114">
        <v>32</v>
      </c>
      <c r="H50" s="114">
        <v>22</v>
      </c>
      <c r="I50" s="140">
        <v>24</v>
      </c>
      <c r="J50" s="115">
        <v>3</v>
      </c>
      <c r="K50" s="116">
        <v>12.5</v>
      </c>
    </row>
    <row r="51" spans="1:11" ht="14.1" customHeight="1" x14ac:dyDescent="0.2">
      <c r="A51" s="306" t="s">
        <v>274</v>
      </c>
      <c r="B51" s="307" t="s">
        <v>275</v>
      </c>
      <c r="C51" s="308"/>
      <c r="D51" s="113">
        <v>2.3975031919421195</v>
      </c>
      <c r="E51" s="115">
        <v>169</v>
      </c>
      <c r="F51" s="114">
        <v>197</v>
      </c>
      <c r="G51" s="114">
        <v>250</v>
      </c>
      <c r="H51" s="114">
        <v>206</v>
      </c>
      <c r="I51" s="140">
        <v>194</v>
      </c>
      <c r="J51" s="115">
        <v>-25</v>
      </c>
      <c r="K51" s="116">
        <v>-12.88659793814433</v>
      </c>
    </row>
    <row r="52" spans="1:11" ht="14.1" customHeight="1" x14ac:dyDescent="0.2">
      <c r="A52" s="306">
        <v>71</v>
      </c>
      <c r="B52" s="307" t="s">
        <v>276</v>
      </c>
      <c r="C52" s="308"/>
      <c r="D52" s="113">
        <v>8.3699815576677548</v>
      </c>
      <c r="E52" s="115">
        <v>590</v>
      </c>
      <c r="F52" s="114">
        <v>468</v>
      </c>
      <c r="G52" s="114">
        <v>682</v>
      </c>
      <c r="H52" s="114">
        <v>472</v>
      </c>
      <c r="I52" s="140">
        <v>535</v>
      </c>
      <c r="J52" s="115">
        <v>55</v>
      </c>
      <c r="K52" s="116">
        <v>10.280373831775702</v>
      </c>
    </row>
    <row r="53" spans="1:11" ht="14.1" customHeight="1" x14ac:dyDescent="0.2">
      <c r="A53" s="306" t="s">
        <v>277</v>
      </c>
      <c r="B53" s="307" t="s">
        <v>278</v>
      </c>
      <c r="C53" s="308"/>
      <c r="D53" s="113">
        <v>2.936586749893602</v>
      </c>
      <c r="E53" s="115">
        <v>207</v>
      </c>
      <c r="F53" s="114">
        <v>160</v>
      </c>
      <c r="G53" s="114">
        <v>259</v>
      </c>
      <c r="H53" s="114">
        <v>153</v>
      </c>
      <c r="I53" s="140">
        <v>204</v>
      </c>
      <c r="J53" s="115">
        <v>3</v>
      </c>
      <c r="K53" s="116">
        <v>1.4705882352941178</v>
      </c>
    </row>
    <row r="54" spans="1:11" ht="14.1" customHeight="1" x14ac:dyDescent="0.2">
      <c r="A54" s="306" t="s">
        <v>279</v>
      </c>
      <c r="B54" s="307" t="s">
        <v>280</v>
      </c>
      <c r="C54" s="308"/>
      <c r="D54" s="113">
        <v>4.7666335650446872</v>
      </c>
      <c r="E54" s="115">
        <v>336</v>
      </c>
      <c r="F54" s="114">
        <v>275</v>
      </c>
      <c r="G54" s="114">
        <v>384</v>
      </c>
      <c r="H54" s="114">
        <v>287</v>
      </c>
      <c r="I54" s="140">
        <v>295</v>
      </c>
      <c r="J54" s="115">
        <v>41</v>
      </c>
      <c r="K54" s="116">
        <v>13.898305084745763</v>
      </c>
    </row>
    <row r="55" spans="1:11" ht="14.1" customHeight="1" x14ac:dyDescent="0.2">
      <c r="A55" s="306">
        <v>72</v>
      </c>
      <c r="B55" s="307" t="s">
        <v>281</v>
      </c>
      <c r="C55" s="308"/>
      <c r="D55" s="113">
        <v>1.361895304298482</v>
      </c>
      <c r="E55" s="115">
        <v>96</v>
      </c>
      <c r="F55" s="114">
        <v>81</v>
      </c>
      <c r="G55" s="114">
        <v>104</v>
      </c>
      <c r="H55" s="114">
        <v>57</v>
      </c>
      <c r="I55" s="140">
        <v>88</v>
      </c>
      <c r="J55" s="115">
        <v>8</v>
      </c>
      <c r="K55" s="116">
        <v>9.0909090909090917</v>
      </c>
    </row>
    <row r="56" spans="1:11" ht="14.1" customHeight="1" x14ac:dyDescent="0.2">
      <c r="A56" s="306" t="s">
        <v>282</v>
      </c>
      <c r="B56" s="307" t="s">
        <v>283</v>
      </c>
      <c r="C56" s="308"/>
      <c r="D56" s="113">
        <v>0.4681515108526032</v>
      </c>
      <c r="E56" s="115">
        <v>33</v>
      </c>
      <c r="F56" s="114">
        <v>28</v>
      </c>
      <c r="G56" s="114">
        <v>63</v>
      </c>
      <c r="H56" s="114">
        <v>17</v>
      </c>
      <c r="I56" s="140">
        <v>33</v>
      </c>
      <c r="J56" s="115">
        <v>0</v>
      </c>
      <c r="K56" s="116">
        <v>0</v>
      </c>
    </row>
    <row r="57" spans="1:11" ht="14.1" customHeight="1" x14ac:dyDescent="0.2">
      <c r="A57" s="306" t="s">
        <v>284</v>
      </c>
      <c r="B57" s="307" t="s">
        <v>285</v>
      </c>
      <c r="C57" s="308"/>
      <c r="D57" s="113">
        <v>0.61001560505036179</v>
      </c>
      <c r="E57" s="115">
        <v>43</v>
      </c>
      <c r="F57" s="114">
        <v>34</v>
      </c>
      <c r="G57" s="114">
        <v>22</v>
      </c>
      <c r="H57" s="114">
        <v>32</v>
      </c>
      <c r="I57" s="140">
        <v>42</v>
      </c>
      <c r="J57" s="115">
        <v>1</v>
      </c>
      <c r="K57" s="116">
        <v>2.3809523809523809</v>
      </c>
    </row>
    <row r="58" spans="1:11" ht="14.1" customHeight="1" x14ac:dyDescent="0.2">
      <c r="A58" s="306">
        <v>73</v>
      </c>
      <c r="B58" s="307" t="s">
        <v>286</v>
      </c>
      <c r="C58" s="308"/>
      <c r="D58" s="113">
        <v>4.4829053766491702</v>
      </c>
      <c r="E58" s="115">
        <v>316</v>
      </c>
      <c r="F58" s="114">
        <v>165</v>
      </c>
      <c r="G58" s="114">
        <v>241</v>
      </c>
      <c r="H58" s="114">
        <v>177</v>
      </c>
      <c r="I58" s="140">
        <v>154</v>
      </c>
      <c r="J58" s="115">
        <v>162</v>
      </c>
      <c r="K58" s="116">
        <v>105.1948051948052</v>
      </c>
    </row>
    <row r="59" spans="1:11" ht="14.1" customHeight="1" x14ac:dyDescent="0.2">
      <c r="A59" s="306" t="s">
        <v>287</v>
      </c>
      <c r="B59" s="307" t="s">
        <v>288</v>
      </c>
      <c r="C59" s="308"/>
      <c r="D59" s="113">
        <v>3.9721946375372394</v>
      </c>
      <c r="E59" s="115">
        <v>280</v>
      </c>
      <c r="F59" s="114">
        <v>109</v>
      </c>
      <c r="G59" s="114">
        <v>190</v>
      </c>
      <c r="H59" s="114">
        <v>114</v>
      </c>
      <c r="I59" s="140">
        <v>125</v>
      </c>
      <c r="J59" s="115">
        <v>155</v>
      </c>
      <c r="K59" s="116">
        <v>124</v>
      </c>
    </row>
    <row r="60" spans="1:11" ht="14.1" customHeight="1" x14ac:dyDescent="0.2">
      <c r="A60" s="306">
        <v>81</v>
      </c>
      <c r="B60" s="307" t="s">
        <v>289</v>
      </c>
      <c r="C60" s="308"/>
      <c r="D60" s="113">
        <v>9.7886224996453404</v>
      </c>
      <c r="E60" s="115">
        <v>690</v>
      </c>
      <c r="F60" s="114">
        <v>799</v>
      </c>
      <c r="G60" s="114">
        <v>960</v>
      </c>
      <c r="H60" s="114">
        <v>605</v>
      </c>
      <c r="I60" s="140">
        <v>745</v>
      </c>
      <c r="J60" s="115">
        <v>-55</v>
      </c>
      <c r="K60" s="116">
        <v>-7.3825503355704694</v>
      </c>
    </row>
    <row r="61" spans="1:11" ht="14.1" customHeight="1" x14ac:dyDescent="0.2">
      <c r="A61" s="306" t="s">
        <v>290</v>
      </c>
      <c r="B61" s="307" t="s">
        <v>291</v>
      </c>
      <c r="C61" s="308"/>
      <c r="D61" s="113">
        <v>2.0144701376081713</v>
      </c>
      <c r="E61" s="115">
        <v>142</v>
      </c>
      <c r="F61" s="114">
        <v>90</v>
      </c>
      <c r="G61" s="114">
        <v>231</v>
      </c>
      <c r="H61" s="114">
        <v>104</v>
      </c>
      <c r="I61" s="140">
        <v>133</v>
      </c>
      <c r="J61" s="115">
        <v>9</v>
      </c>
      <c r="K61" s="116">
        <v>6.7669172932330826</v>
      </c>
    </row>
    <row r="62" spans="1:11" ht="14.1" customHeight="1" x14ac:dyDescent="0.2">
      <c r="A62" s="306" t="s">
        <v>292</v>
      </c>
      <c r="B62" s="307" t="s">
        <v>293</v>
      </c>
      <c r="C62" s="308"/>
      <c r="D62" s="113">
        <v>4.2133635976734292</v>
      </c>
      <c r="E62" s="115">
        <v>297</v>
      </c>
      <c r="F62" s="114">
        <v>457</v>
      </c>
      <c r="G62" s="114">
        <v>527</v>
      </c>
      <c r="H62" s="114">
        <v>306</v>
      </c>
      <c r="I62" s="140">
        <v>251</v>
      </c>
      <c r="J62" s="115">
        <v>46</v>
      </c>
      <c r="K62" s="116">
        <v>18.326693227091635</v>
      </c>
    </row>
    <row r="63" spans="1:11" ht="14.1" customHeight="1" x14ac:dyDescent="0.2">
      <c r="A63" s="306"/>
      <c r="B63" s="307" t="s">
        <v>294</v>
      </c>
      <c r="C63" s="308"/>
      <c r="D63" s="113">
        <v>3.8870761810185841</v>
      </c>
      <c r="E63" s="115">
        <v>274</v>
      </c>
      <c r="F63" s="114">
        <v>358</v>
      </c>
      <c r="G63" s="114">
        <v>503</v>
      </c>
      <c r="H63" s="114">
        <v>272</v>
      </c>
      <c r="I63" s="140">
        <v>233</v>
      </c>
      <c r="J63" s="115">
        <v>41</v>
      </c>
      <c r="K63" s="116">
        <v>17.596566523605151</v>
      </c>
    </row>
    <row r="64" spans="1:11" ht="14.1" customHeight="1" x14ac:dyDescent="0.2">
      <c r="A64" s="306" t="s">
        <v>295</v>
      </c>
      <c r="B64" s="307" t="s">
        <v>296</v>
      </c>
      <c r="C64" s="308"/>
      <c r="D64" s="113">
        <v>1.6598099021137751</v>
      </c>
      <c r="E64" s="115">
        <v>117</v>
      </c>
      <c r="F64" s="114">
        <v>82</v>
      </c>
      <c r="G64" s="114">
        <v>96</v>
      </c>
      <c r="H64" s="114">
        <v>66</v>
      </c>
      <c r="I64" s="140">
        <v>91</v>
      </c>
      <c r="J64" s="115">
        <v>26</v>
      </c>
      <c r="K64" s="116">
        <v>28.571428571428573</v>
      </c>
    </row>
    <row r="65" spans="1:11" ht="14.1" customHeight="1" x14ac:dyDescent="0.2">
      <c r="A65" s="306" t="s">
        <v>297</v>
      </c>
      <c r="B65" s="307" t="s">
        <v>298</v>
      </c>
      <c r="C65" s="308"/>
      <c r="D65" s="113">
        <v>0.75187969924812026</v>
      </c>
      <c r="E65" s="115">
        <v>53</v>
      </c>
      <c r="F65" s="114">
        <v>52</v>
      </c>
      <c r="G65" s="114">
        <v>40</v>
      </c>
      <c r="H65" s="114">
        <v>39</v>
      </c>
      <c r="I65" s="140">
        <v>58</v>
      </c>
      <c r="J65" s="115">
        <v>-5</v>
      </c>
      <c r="K65" s="116">
        <v>-8.6206896551724146</v>
      </c>
    </row>
    <row r="66" spans="1:11" ht="14.1" customHeight="1" x14ac:dyDescent="0.2">
      <c r="A66" s="306">
        <v>82</v>
      </c>
      <c r="B66" s="307" t="s">
        <v>299</v>
      </c>
      <c r="C66" s="308"/>
      <c r="D66" s="113">
        <v>2.2130798694850333</v>
      </c>
      <c r="E66" s="115">
        <v>156</v>
      </c>
      <c r="F66" s="114">
        <v>220</v>
      </c>
      <c r="G66" s="114">
        <v>231</v>
      </c>
      <c r="H66" s="114">
        <v>137</v>
      </c>
      <c r="I66" s="140">
        <v>141</v>
      </c>
      <c r="J66" s="115">
        <v>15</v>
      </c>
      <c r="K66" s="116">
        <v>10.638297872340425</v>
      </c>
    </row>
    <row r="67" spans="1:11" ht="14.1" customHeight="1" x14ac:dyDescent="0.2">
      <c r="A67" s="306" t="s">
        <v>300</v>
      </c>
      <c r="B67" s="307" t="s">
        <v>301</v>
      </c>
      <c r="C67" s="308"/>
      <c r="D67" s="113">
        <v>1.4044545325578097</v>
      </c>
      <c r="E67" s="115">
        <v>99</v>
      </c>
      <c r="F67" s="114">
        <v>148</v>
      </c>
      <c r="G67" s="114">
        <v>114</v>
      </c>
      <c r="H67" s="114">
        <v>103</v>
      </c>
      <c r="I67" s="140">
        <v>73</v>
      </c>
      <c r="J67" s="115">
        <v>26</v>
      </c>
      <c r="K67" s="116">
        <v>35.61643835616438</v>
      </c>
    </row>
    <row r="68" spans="1:11" ht="14.1" customHeight="1" x14ac:dyDescent="0.2">
      <c r="A68" s="306" t="s">
        <v>302</v>
      </c>
      <c r="B68" s="307" t="s">
        <v>303</v>
      </c>
      <c r="C68" s="308"/>
      <c r="D68" s="113">
        <v>0.31210100723506878</v>
      </c>
      <c r="E68" s="115">
        <v>22</v>
      </c>
      <c r="F68" s="114">
        <v>35</v>
      </c>
      <c r="G68" s="114">
        <v>61</v>
      </c>
      <c r="H68" s="114">
        <v>20</v>
      </c>
      <c r="I68" s="140">
        <v>37</v>
      </c>
      <c r="J68" s="115">
        <v>-15</v>
      </c>
      <c r="K68" s="116">
        <v>-40.54054054054054</v>
      </c>
    </row>
    <row r="69" spans="1:11" ht="14.1" customHeight="1" x14ac:dyDescent="0.2">
      <c r="A69" s="306">
        <v>83</v>
      </c>
      <c r="B69" s="307" t="s">
        <v>304</v>
      </c>
      <c r="C69" s="308"/>
      <c r="D69" s="113">
        <v>5.6461909490707898</v>
      </c>
      <c r="E69" s="115">
        <v>398</v>
      </c>
      <c r="F69" s="114">
        <v>382</v>
      </c>
      <c r="G69" s="114">
        <v>702</v>
      </c>
      <c r="H69" s="114">
        <v>247</v>
      </c>
      <c r="I69" s="140">
        <v>349</v>
      </c>
      <c r="J69" s="115">
        <v>49</v>
      </c>
      <c r="K69" s="116">
        <v>14.040114613180515</v>
      </c>
    </row>
    <row r="70" spans="1:11" ht="14.1" customHeight="1" x14ac:dyDescent="0.2">
      <c r="A70" s="306" t="s">
        <v>305</v>
      </c>
      <c r="B70" s="307" t="s">
        <v>306</v>
      </c>
      <c r="C70" s="308"/>
      <c r="D70" s="113">
        <v>4.2701092353525318</v>
      </c>
      <c r="E70" s="115">
        <v>301</v>
      </c>
      <c r="F70" s="114">
        <v>319</v>
      </c>
      <c r="G70" s="114">
        <v>616</v>
      </c>
      <c r="H70" s="114">
        <v>188</v>
      </c>
      <c r="I70" s="140">
        <v>275</v>
      </c>
      <c r="J70" s="115">
        <v>26</v>
      </c>
      <c r="K70" s="116">
        <v>9.454545454545455</v>
      </c>
    </row>
    <row r="71" spans="1:11" ht="14.1" customHeight="1" x14ac:dyDescent="0.2">
      <c r="A71" s="306"/>
      <c r="B71" s="307" t="s">
        <v>307</v>
      </c>
      <c r="C71" s="308"/>
      <c r="D71" s="113">
        <v>2.4684352390409989</v>
      </c>
      <c r="E71" s="115">
        <v>174</v>
      </c>
      <c r="F71" s="114">
        <v>186</v>
      </c>
      <c r="G71" s="114">
        <v>414</v>
      </c>
      <c r="H71" s="114">
        <v>118</v>
      </c>
      <c r="I71" s="140">
        <v>160</v>
      </c>
      <c r="J71" s="115">
        <v>14</v>
      </c>
      <c r="K71" s="116">
        <v>8.75</v>
      </c>
    </row>
    <row r="72" spans="1:11" ht="14.1" customHeight="1" x14ac:dyDescent="0.2">
      <c r="A72" s="306">
        <v>84</v>
      </c>
      <c r="B72" s="307" t="s">
        <v>308</v>
      </c>
      <c r="C72" s="308"/>
      <c r="D72" s="113">
        <v>7.3769328982834441</v>
      </c>
      <c r="E72" s="115">
        <v>520</v>
      </c>
      <c r="F72" s="114">
        <v>720</v>
      </c>
      <c r="G72" s="114">
        <v>584</v>
      </c>
      <c r="H72" s="114">
        <v>470</v>
      </c>
      <c r="I72" s="140">
        <v>459</v>
      </c>
      <c r="J72" s="115">
        <v>61</v>
      </c>
      <c r="K72" s="116">
        <v>13.289760348583878</v>
      </c>
    </row>
    <row r="73" spans="1:11" ht="14.1" customHeight="1" x14ac:dyDescent="0.2">
      <c r="A73" s="306" t="s">
        <v>309</v>
      </c>
      <c r="B73" s="307" t="s">
        <v>310</v>
      </c>
      <c r="C73" s="308"/>
      <c r="D73" s="113">
        <v>0.24116896013618952</v>
      </c>
      <c r="E73" s="115">
        <v>17</v>
      </c>
      <c r="F73" s="114">
        <v>10</v>
      </c>
      <c r="G73" s="114">
        <v>83</v>
      </c>
      <c r="H73" s="114">
        <v>8</v>
      </c>
      <c r="I73" s="140">
        <v>20</v>
      </c>
      <c r="J73" s="115">
        <v>-3</v>
      </c>
      <c r="K73" s="116">
        <v>-15</v>
      </c>
    </row>
    <row r="74" spans="1:11" ht="14.1" customHeight="1" x14ac:dyDescent="0.2">
      <c r="A74" s="306" t="s">
        <v>311</v>
      </c>
      <c r="B74" s="307" t="s">
        <v>312</v>
      </c>
      <c r="C74" s="308"/>
      <c r="D74" s="113">
        <v>0.14186409419775856</v>
      </c>
      <c r="E74" s="115">
        <v>10</v>
      </c>
      <c r="F74" s="114">
        <v>12</v>
      </c>
      <c r="G74" s="114">
        <v>40</v>
      </c>
      <c r="H74" s="114">
        <v>3</v>
      </c>
      <c r="I74" s="140">
        <v>10</v>
      </c>
      <c r="J74" s="115">
        <v>0</v>
      </c>
      <c r="K74" s="116">
        <v>0</v>
      </c>
    </row>
    <row r="75" spans="1:11" ht="14.1" customHeight="1" x14ac:dyDescent="0.2">
      <c r="A75" s="306" t="s">
        <v>313</v>
      </c>
      <c r="B75" s="307" t="s">
        <v>314</v>
      </c>
      <c r="C75" s="308"/>
      <c r="D75" s="113">
        <v>6.4973755142573415</v>
      </c>
      <c r="E75" s="115">
        <v>458</v>
      </c>
      <c r="F75" s="114">
        <v>674</v>
      </c>
      <c r="G75" s="114">
        <v>398</v>
      </c>
      <c r="H75" s="114">
        <v>433</v>
      </c>
      <c r="I75" s="140">
        <v>392</v>
      </c>
      <c r="J75" s="115">
        <v>66</v>
      </c>
      <c r="K75" s="116">
        <v>16.836734693877553</v>
      </c>
    </row>
    <row r="76" spans="1:11" ht="14.1" customHeight="1" x14ac:dyDescent="0.2">
      <c r="A76" s="306">
        <v>91</v>
      </c>
      <c r="B76" s="307" t="s">
        <v>315</v>
      </c>
      <c r="C76" s="308"/>
      <c r="D76" s="113">
        <v>0.25535536955596538</v>
      </c>
      <c r="E76" s="115">
        <v>18</v>
      </c>
      <c r="F76" s="114">
        <v>13</v>
      </c>
      <c r="G76" s="114">
        <v>12</v>
      </c>
      <c r="H76" s="114">
        <v>13</v>
      </c>
      <c r="I76" s="140">
        <v>14</v>
      </c>
      <c r="J76" s="115">
        <v>4</v>
      </c>
      <c r="K76" s="116">
        <v>28.571428571428573</v>
      </c>
    </row>
    <row r="77" spans="1:11" ht="14.1" customHeight="1" x14ac:dyDescent="0.2">
      <c r="A77" s="306">
        <v>92</v>
      </c>
      <c r="B77" s="307" t="s">
        <v>316</v>
      </c>
      <c r="C77" s="308"/>
      <c r="D77" s="113">
        <v>0.93630302170520641</v>
      </c>
      <c r="E77" s="115">
        <v>66</v>
      </c>
      <c r="F77" s="114">
        <v>70</v>
      </c>
      <c r="G77" s="114">
        <v>70</v>
      </c>
      <c r="H77" s="114">
        <v>46</v>
      </c>
      <c r="I77" s="140">
        <v>67</v>
      </c>
      <c r="J77" s="115">
        <v>-1</v>
      </c>
      <c r="K77" s="116">
        <v>-1.4925373134328359</v>
      </c>
    </row>
    <row r="78" spans="1:11" ht="14.1" customHeight="1" x14ac:dyDescent="0.2">
      <c r="A78" s="306">
        <v>93</v>
      </c>
      <c r="B78" s="307" t="s">
        <v>317</v>
      </c>
      <c r="C78" s="308"/>
      <c r="D78" s="113">
        <v>0.14186409419775856</v>
      </c>
      <c r="E78" s="115">
        <v>10</v>
      </c>
      <c r="F78" s="114" t="s">
        <v>513</v>
      </c>
      <c r="G78" s="114">
        <v>18</v>
      </c>
      <c r="H78" s="114">
        <v>7</v>
      </c>
      <c r="I78" s="140">
        <v>12</v>
      </c>
      <c r="J78" s="115">
        <v>-2</v>
      </c>
      <c r="K78" s="116">
        <v>-16.666666666666668</v>
      </c>
    </row>
    <row r="79" spans="1:11" ht="14.1" customHeight="1" x14ac:dyDescent="0.2">
      <c r="A79" s="306">
        <v>94</v>
      </c>
      <c r="B79" s="307" t="s">
        <v>318</v>
      </c>
      <c r="C79" s="308"/>
      <c r="D79" s="113">
        <v>0.21279614129663782</v>
      </c>
      <c r="E79" s="115">
        <v>15</v>
      </c>
      <c r="F79" s="114">
        <v>30</v>
      </c>
      <c r="G79" s="114">
        <v>49</v>
      </c>
      <c r="H79" s="114">
        <v>19</v>
      </c>
      <c r="I79" s="140">
        <v>27</v>
      </c>
      <c r="J79" s="115">
        <v>-12</v>
      </c>
      <c r="K79" s="116">
        <v>-44.444444444444443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9.9304865938430978E-2</v>
      </c>
      <c r="E81" s="143">
        <v>7</v>
      </c>
      <c r="F81" s="144">
        <v>9</v>
      </c>
      <c r="G81" s="144">
        <v>25</v>
      </c>
      <c r="H81" s="144">
        <v>31</v>
      </c>
      <c r="I81" s="145">
        <v>9</v>
      </c>
      <c r="J81" s="143">
        <v>-2</v>
      </c>
      <c r="K81" s="146">
        <v>-22.222222222222221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6183</v>
      </c>
      <c r="E11" s="114">
        <v>5020</v>
      </c>
      <c r="F11" s="114">
        <v>7002</v>
      </c>
      <c r="G11" s="114">
        <v>4937</v>
      </c>
      <c r="H11" s="140">
        <v>5919</v>
      </c>
      <c r="I11" s="115">
        <v>264</v>
      </c>
      <c r="J11" s="116">
        <v>4.460212873796249</v>
      </c>
    </row>
    <row r="12" spans="1:15" s="110" customFormat="1" ht="24.95" customHeight="1" x14ac:dyDescent="0.2">
      <c r="A12" s="193" t="s">
        <v>132</v>
      </c>
      <c r="B12" s="194" t="s">
        <v>133</v>
      </c>
      <c r="C12" s="113" t="s">
        <v>513</v>
      </c>
      <c r="D12" s="115" t="s">
        <v>513</v>
      </c>
      <c r="E12" s="114">
        <v>18</v>
      </c>
      <c r="F12" s="114">
        <v>23</v>
      </c>
      <c r="G12" s="114">
        <v>24</v>
      </c>
      <c r="H12" s="140">
        <v>23</v>
      </c>
      <c r="I12" s="115" t="s">
        <v>513</v>
      </c>
      <c r="J12" s="116" t="s">
        <v>513</v>
      </c>
    </row>
    <row r="13" spans="1:15" s="110" customFormat="1" ht="24.95" customHeight="1" x14ac:dyDescent="0.2">
      <c r="A13" s="193" t="s">
        <v>134</v>
      </c>
      <c r="B13" s="199" t="s">
        <v>214</v>
      </c>
      <c r="C13" s="113" t="s">
        <v>513</v>
      </c>
      <c r="D13" s="115" t="s">
        <v>513</v>
      </c>
      <c r="E13" s="114">
        <v>31</v>
      </c>
      <c r="F13" s="114">
        <v>46</v>
      </c>
      <c r="G13" s="114">
        <v>31</v>
      </c>
      <c r="H13" s="140">
        <v>43</v>
      </c>
      <c r="I13" s="115" t="s">
        <v>513</v>
      </c>
      <c r="J13" s="116" t="s">
        <v>513</v>
      </c>
    </row>
    <row r="14" spans="1:15" s="287" customFormat="1" ht="24.95" customHeight="1" x14ac:dyDescent="0.2">
      <c r="A14" s="193" t="s">
        <v>215</v>
      </c>
      <c r="B14" s="199" t="s">
        <v>137</v>
      </c>
      <c r="C14" s="113">
        <v>17.45107552967815</v>
      </c>
      <c r="D14" s="115">
        <v>1079</v>
      </c>
      <c r="E14" s="114">
        <v>648</v>
      </c>
      <c r="F14" s="114">
        <v>1043</v>
      </c>
      <c r="G14" s="114">
        <v>758</v>
      </c>
      <c r="H14" s="140">
        <v>878</v>
      </c>
      <c r="I14" s="115">
        <v>201</v>
      </c>
      <c r="J14" s="116">
        <v>22.892938496583145</v>
      </c>
      <c r="K14" s="110"/>
      <c r="L14" s="110"/>
      <c r="M14" s="110"/>
      <c r="N14" s="110"/>
      <c r="O14" s="110"/>
    </row>
    <row r="15" spans="1:15" s="110" customFormat="1" ht="24.95" customHeight="1" x14ac:dyDescent="0.2">
      <c r="A15" s="193" t="s">
        <v>216</v>
      </c>
      <c r="B15" s="199" t="s">
        <v>217</v>
      </c>
      <c r="C15" s="113">
        <v>5.4019084586770179</v>
      </c>
      <c r="D15" s="115">
        <v>334</v>
      </c>
      <c r="E15" s="114">
        <v>185</v>
      </c>
      <c r="F15" s="114">
        <v>274</v>
      </c>
      <c r="G15" s="114">
        <v>180</v>
      </c>
      <c r="H15" s="140">
        <v>239</v>
      </c>
      <c r="I15" s="115">
        <v>95</v>
      </c>
      <c r="J15" s="116">
        <v>39.7489539748954</v>
      </c>
    </row>
    <row r="16" spans="1:15" s="287" customFormat="1" ht="24.95" customHeight="1" x14ac:dyDescent="0.2">
      <c r="A16" s="193" t="s">
        <v>218</v>
      </c>
      <c r="B16" s="199" t="s">
        <v>141</v>
      </c>
      <c r="C16" s="113">
        <v>10.17305515122109</v>
      </c>
      <c r="D16" s="115">
        <v>629</v>
      </c>
      <c r="E16" s="114">
        <v>349</v>
      </c>
      <c r="F16" s="114">
        <v>569</v>
      </c>
      <c r="G16" s="114">
        <v>476</v>
      </c>
      <c r="H16" s="140">
        <v>495</v>
      </c>
      <c r="I16" s="115">
        <v>134</v>
      </c>
      <c r="J16" s="116">
        <v>27.070707070707069</v>
      </c>
      <c r="K16" s="110"/>
      <c r="L16" s="110"/>
      <c r="M16" s="110"/>
      <c r="N16" s="110"/>
      <c r="O16" s="110"/>
    </row>
    <row r="17" spans="1:15" s="110" customFormat="1" ht="24.95" customHeight="1" x14ac:dyDescent="0.2">
      <c r="A17" s="193" t="s">
        <v>142</v>
      </c>
      <c r="B17" s="199" t="s">
        <v>220</v>
      </c>
      <c r="C17" s="113">
        <v>1.876111919780042</v>
      </c>
      <c r="D17" s="115">
        <v>116</v>
      </c>
      <c r="E17" s="114">
        <v>114</v>
      </c>
      <c r="F17" s="114">
        <v>200</v>
      </c>
      <c r="G17" s="114">
        <v>102</v>
      </c>
      <c r="H17" s="140">
        <v>144</v>
      </c>
      <c r="I17" s="115">
        <v>-28</v>
      </c>
      <c r="J17" s="116">
        <v>-19.444444444444443</v>
      </c>
    </row>
    <row r="18" spans="1:15" s="287" customFormat="1" ht="24.95" customHeight="1" x14ac:dyDescent="0.2">
      <c r="A18" s="201" t="s">
        <v>144</v>
      </c>
      <c r="B18" s="202" t="s">
        <v>145</v>
      </c>
      <c r="C18" s="113">
        <v>5.8062429241468543</v>
      </c>
      <c r="D18" s="115">
        <v>359</v>
      </c>
      <c r="E18" s="114">
        <v>239</v>
      </c>
      <c r="F18" s="114">
        <v>374</v>
      </c>
      <c r="G18" s="114">
        <v>274</v>
      </c>
      <c r="H18" s="140">
        <v>367</v>
      </c>
      <c r="I18" s="115">
        <v>-8</v>
      </c>
      <c r="J18" s="116">
        <v>-2.1798365122615806</v>
      </c>
      <c r="K18" s="110"/>
      <c r="L18" s="110"/>
      <c r="M18" s="110"/>
      <c r="N18" s="110"/>
      <c r="O18" s="110"/>
    </row>
    <row r="19" spans="1:15" s="110" customFormat="1" ht="24.95" customHeight="1" x14ac:dyDescent="0.2">
      <c r="A19" s="193" t="s">
        <v>146</v>
      </c>
      <c r="B19" s="199" t="s">
        <v>147</v>
      </c>
      <c r="C19" s="113">
        <v>12.890182759178392</v>
      </c>
      <c r="D19" s="115">
        <v>797</v>
      </c>
      <c r="E19" s="114">
        <v>697</v>
      </c>
      <c r="F19" s="114">
        <v>921</v>
      </c>
      <c r="G19" s="114">
        <v>716</v>
      </c>
      <c r="H19" s="140">
        <v>818</v>
      </c>
      <c r="I19" s="115">
        <v>-21</v>
      </c>
      <c r="J19" s="116">
        <v>-2.5672371638141809</v>
      </c>
    </row>
    <row r="20" spans="1:15" s="287" customFormat="1" ht="24.95" customHeight="1" x14ac:dyDescent="0.2">
      <c r="A20" s="193" t="s">
        <v>148</v>
      </c>
      <c r="B20" s="199" t="s">
        <v>149</v>
      </c>
      <c r="C20" s="113">
        <v>3.3802361313278344</v>
      </c>
      <c r="D20" s="115">
        <v>209</v>
      </c>
      <c r="E20" s="114">
        <v>172</v>
      </c>
      <c r="F20" s="114">
        <v>196</v>
      </c>
      <c r="G20" s="114">
        <v>167</v>
      </c>
      <c r="H20" s="140">
        <v>272</v>
      </c>
      <c r="I20" s="115">
        <v>-63</v>
      </c>
      <c r="J20" s="116">
        <v>-23.161764705882351</v>
      </c>
      <c r="K20" s="110"/>
      <c r="L20" s="110"/>
      <c r="M20" s="110"/>
      <c r="N20" s="110"/>
      <c r="O20" s="110"/>
    </row>
    <row r="21" spans="1:15" s="110" customFormat="1" ht="24.95" customHeight="1" x14ac:dyDescent="0.2">
      <c r="A21" s="201" t="s">
        <v>150</v>
      </c>
      <c r="B21" s="202" t="s">
        <v>151</v>
      </c>
      <c r="C21" s="113">
        <v>6.5987384764677337</v>
      </c>
      <c r="D21" s="115">
        <v>408</v>
      </c>
      <c r="E21" s="114">
        <v>361</v>
      </c>
      <c r="F21" s="114">
        <v>417</v>
      </c>
      <c r="G21" s="114">
        <v>333</v>
      </c>
      <c r="H21" s="140">
        <v>354</v>
      </c>
      <c r="I21" s="115">
        <v>54</v>
      </c>
      <c r="J21" s="116">
        <v>15.254237288135593</v>
      </c>
    </row>
    <row r="22" spans="1:15" s="110" customFormat="1" ht="24.95" customHeight="1" x14ac:dyDescent="0.2">
      <c r="A22" s="201" t="s">
        <v>152</v>
      </c>
      <c r="B22" s="199" t="s">
        <v>153</v>
      </c>
      <c r="C22" s="113">
        <v>2.4421801714378133</v>
      </c>
      <c r="D22" s="115">
        <v>151</v>
      </c>
      <c r="E22" s="114">
        <v>112</v>
      </c>
      <c r="F22" s="114">
        <v>174</v>
      </c>
      <c r="G22" s="114">
        <v>128</v>
      </c>
      <c r="H22" s="140">
        <v>149</v>
      </c>
      <c r="I22" s="115">
        <v>2</v>
      </c>
      <c r="J22" s="116">
        <v>1.3422818791946309</v>
      </c>
    </row>
    <row r="23" spans="1:15" s="110" customFormat="1" ht="24.95" customHeight="1" x14ac:dyDescent="0.2">
      <c r="A23" s="193" t="s">
        <v>154</v>
      </c>
      <c r="B23" s="199" t="s">
        <v>155</v>
      </c>
      <c r="C23" s="113" t="s">
        <v>513</v>
      </c>
      <c r="D23" s="115" t="s">
        <v>513</v>
      </c>
      <c r="E23" s="114">
        <v>46</v>
      </c>
      <c r="F23" s="114">
        <v>82</v>
      </c>
      <c r="G23" s="114">
        <v>64</v>
      </c>
      <c r="H23" s="140">
        <v>59</v>
      </c>
      <c r="I23" s="115" t="s">
        <v>513</v>
      </c>
      <c r="J23" s="116" t="s">
        <v>513</v>
      </c>
    </row>
    <row r="24" spans="1:15" s="110" customFormat="1" ht="24.95" customHeight="1" x14ac:dyDescent="0.2">
      <c r="A24" s="193" t="s">
        <v>156</v>
      </c>
      <c r="B24" s="199" t="s">
        <v>221</v>
      </c>
      <c r="C24" s="113">
        <v>6.9868995633187776</v>
      </c>
      <c r="D24" s="115">
        <v>432</v>
      </c>
      <c r="E24" s="114">
        <v>441</v>
      </c>
      <c r="F24" s="114">
        <v>429</v>
      </c>
      <c r="G24" s="114">
        <v>294</v>
      </c>
      <c r="H24" s="140">
        <v>409</v>
      </c>
      <c r="I24" s="115">
        <v>23</v>
      </c>
      <c r="J24" s="116">
        <v>5.6234718826405867</v>
      </c>
    </row>
    <row r="25" spans="1:15" s="110" customFormat="1" ht="24.95" customHeight="1" x14ac:dyDescent="0.2">
      <c r="A25" s="193" t="s">
        <v>222</v>
      </c>
      <c r="B25" s="204" t="s">
        <v>159</v>
      </c>
      <c r="C25" s="113">
        <v>3.8330907326540515</v>
      </c>
      <c r="D25" s="115">
        <v>237</v>
      </c>
      <c r="E25" s="114">
        <v>196</v>
      </c>
      <c r="F25" s="114">
        <v>211</v>
      </c>
      <c r="G25" s="114">
        <v>186</v>
      </c>
      <c r="H25" s="140">
        <v>196</v>
      </c>
      <c r="I25" s="115">
        <v>41</v>
      </c>
      <c r="J25" s="116">
        <v>20.918367346938776</v>
      </c>
    </row>
    <row r="26" spans="1:15" s="110" customFormat="1" ht="24.95" customHeight="1" x14ac:dyDescent="0.2">
      <c r="A26" s="201">
        <v>782.78300000000002</v>
      </c>
      <c r="B26" s="203" t="s">
        <v>160</v>
      </c>
      <c r="C26" s="113" t="s">
        <v>513</v>
      </c>
      <c r="D26" s="115" t="s">
        <v>513</v>
      </c>
      <c r="E26" s="114">
        <v>111</v>
      </c>
      <c r="F26" s="114">
        <v>179</v>
      </c>
      <c r="G26" s="114">
        <v>128</v>
      </c>
      <c r="H26" s="140">
        <v>133</v>
      </c>
      <c r="I26" s="115" t="s">
        <v>513</v>
      </c>
      <c r="J26" s="116" t="s">
        <v>513</v>
      </c>
    </row>
    <row r="27" spans="1:15" s="110" customFormat="1" ht="24.95" customHeight="1" x14ac:dyDescent="0.2">
      <c r="A27" s="193" t="s">
        <v>161</v>
      </c>
      <c r="B27" s="199" t="s">
        <v>162</v>
      </c>
      <c r="C27" s="113">
        <v>4.3344654698366485</v>
      </c>
      <c r="D27" s="115">
        <v>268</v>
      </c>
      <c r="E27" s="114">
        <v>162</v>
      </c>
      <c r="F27" s="114">
        <v>251</v>
      </c>
      <c r="G27" s="114">
        <v>143</v>
      </c>
      <c r="H27" s="140">
        <v>156</v>
      </c>
      <c r="I27" s="115">
        <v>112</v>
      </c>
      <c r="J27" s="116">
        <v>71.794871794871796</v>
      </c>
    </row>
    <row r="28" spans="1:15" s="110" customFormat="1" ht="24.95" customHeight="1" x14ac:dyDescent="0.2">
      <c r="A28" s="193" t="s">
        <v>163</v>
      </c>
      <c r="B28" s="199" t="s">
        <v>164</v>
      </c>
      <c r="C28" s="113">
        <v>10.334788937409025</v>
      </c>
      <c r="D28" s="115">
        <v>639</v>
      </c>
      <c r="E28" s="114">
        <v>515</v>
      </c>
      <c r="F28" s="114">
        <v>952</v>
      </c>
      <c r="G28" s="114">
        <v>480</v>
      </c>
      <c r="H28" s="140">
        <v>644</v>
      </c>
      <c r="I28" s="115">
        <v>-5</v>
      </c>
      <c r="J28" s="116">
        <v>-0.77639751552795033</v>
      </c>
    </row>
    <row r="29" spans="1:15" s="110" customFormat="1" ht="24.95" customHeight="1" x14ac:dyDescent="0.2">
      <c r="A29" s="193">
        <v>86</v>
      </c>
      <c r="B29" s="199" t="s">
        <v>165</v>
      </c>
      <c r="C29" s="113">
        <v>13.165130195697881</v>
      </c>
      <c r="D29" s="115">
        <v>814</v>
      </c>
      <c r="E29" s="114">
        <v>759</v>
      </c>
      <c r="F29" s="114">
        <v>905</v>
      </c>
      <c r="G29" s="114">
        <v>744</v>
      </c>
      <c r="H29" s="140">
        <v>874</v>
      </c>
      <c r="I29" s="115">
        <v>-60</v>
      </c>
      <c r="J29" s="116">
        <v>-6.8649885583524028</v>
      </c>
    </row>
    <row r="30" spans="1:15" s="110" customFormat="1" ht="24.95" customHeight="1" x14ac:dyDescent="0.2">
      <c r="A30" s="193">
        <v>87.88</v>
      </c>
      <c r="B30" s="204" t="s">
        <v>166</v>
      </c>
      <c r="C30" s="113">
        <v>4.9814006145883871</v>
      </c>
      <c r="D30" s="115">
        <v>308</v>
      </c>
      <c r="E30" s="114">
        <v>328</v>
      </c>
      <c r="F30" s="114">
        <v>443</v>
      </c>
      <c r="G30" s="114">
        <v>267</v>
      </c>
      <c r="H30" s="140">
        <v>299</v>
      </c>
      <c r="I30" s="115">
        <v>9</v>
      </c>
      <c r="J30" s="116">
        <v>3.0100334448160537</v>
      </c>
    </row>
    <row r="31" spans="1:15" s="110" customFormat="1" ht="24.95" customHeight="1" x14ac:dyDescent="0.2">
      <c r="A31" s="193" t="s">
        <v>167</v>
      </c>
      <c r="B31" s="199" t="s">
        <v>168</v>
      </c>
      <c r="C31" s="113">
        <v>3.6228368106097362</v>
      </c>
      <c r="D31" s="115">
        <v>224</v>
      </c>
      <c r="E31" s="114">
        <v>184</v>
      </c>
      <c r="F31" s="114">
        <v>356</v>
      </c>
      <c r="G31" s="114">
        <v>200</v>
      </c>
      <c r="H31" s="140">
        <v>245</v>
      </c>
      <c r="I31" s="115">
        <v>-21</v>
      </c>
      <c r="J31" s="116">
        <v>-8.5714285714285712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18</v>
      </c>
      <c r="F34" s="114">
        <v>23</v>
      </c>
      <c r="G34" s="114">
        <v>24</v>
      </c>
      <c r="H34" s="140">
        <v>23</v>
      </c>
      <c r="I34" s="115" t="s">
        <v>513</v>
      </c>
      <c r="J34" s="116" t="s">
        <v>513</v>
      </c>
    </row>
    <row r="35" spans="1:10" s="110" customFormat="1" ht="24.95" customHeight="1" x14ac:dyDescent="0.2">
      <c r="A35" s="292" t="s">
        <v>171</v>
      </c>
      <c r="B35" s="293" t="s">
        <v>172</v>
      </c>
      <c r="C35" s="113" t="s">
        <v>513</v>
      </c>
      <c r="D35" s="115" t="s">
        <v>513</v>
      </c>
      <c r="E35" s="114">
        <v>918</v>
      </c>
      <c r="F35" s="114">
        <v>1463</v>
      </c>
      <c r="G35" s="114">
        <v>1063</v>
      </c>
      <c r="H35" s="140">
        <v>1288</v>
      </c>
      <c r="I35" s="115" t="s">
        <v>513</v>
      </c>
      <c r="J35" s="116" t="s">
        <v>513</v>
      </c>
    </row>
    <row r="36" spans="1:10" s="110" customFormat="1" ht="24.95" customHeight="1" x14ac:dyDescent="0.2">
      <c r="A36" s="294" t="s">
        <v>173</v>
      </c>
      <c r="B36" s="295" t="s">
        <v>174</v>
      </c>
      <c r="C36" s="125">
        <v>75.416464499433928</v>
      </c>
      <c r="D36" s="143">
        <v>4663</v>
      </c>
      <c r="E36" s="144">
        <v>4084</v>
      </c>
      <c r="F36" s="144">
        <v>5516</v>
      </c>
      <c r="G36" s="144">
        <v>3850</v>
      </c>
      <c r="H36" s="145">
        <v>4608</v>
      </c>
      <c r="I36" s="143">
        <v>55</v>
      </c>
      <c r="J36" s="146">
        <v>1.1935763888888888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6183</v>
      </c>
      <c r="F11" s="264">
        <v>5020</v>
      </c>
      <c r="G11" s="264">
        <v>7002</v>
      </c>
      <c r="H11" s="264">
        <v>4937</v>
      </c>
      <c r="I11" s="265">
        <v>5919</v>
      </c>
      <c r="J11" s="263">
        <v>264</v>
      </c>
      <c r="K11" s="266">
        <v>4.460212873796249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19.666828400452854</v>
      </c>
      <c r="E13" s="115">
        <v>1216</v>
      </c>
      <c r="F13" s="114">
        <v>1092</v>
      </c>
      <c r="G13" s="114">
        <v>1820</v>
      </c>
      <c r="H13" s="114">
        <v>1079</v>
      </c>
      <c r="I13" s="140">
        <v>1137</v>
      </c>
      <c r="J13" s="115">
        <v>79</v>
      </c>
      <c r="K13" s="116">
        <v>6.9481090589270007</v>
      </c>
    </row>
    <row r="14" spans="1:17" ht="15.95" customHeight="1" x14ac:dyDescent="0.2">
      <c r="A14" s="306" t="s">
        <v>230</v>
      </c>
      <c r="B14" s="307"/>
      <c r="C14" s="308"/>
      <c r="D14" s="113">
        <v>54.32637878052725</v>
      </c>
      <c r="E14" s="115">
        <v>3359</v>
      </c>
      <c r="F14" s="114">
        <v>2518</v>
      </c>
      <c r="G14" s="114">
        <v>3594</v>
      </c>
      <c r="H14" s="114">
        <v>2556</v>
      </c>
      <c r="I14" s="140">
        <v>3193</v>
      </c>
      <c r="J14" s="115">
        <v>166</v>
      </c>
      <c r="K14" s="116">
        <v>5.1988725336673971</v>
      </c>
    </row>
    <row r="15" spans="1:17" ht="15.95" customHeight="1" x14ac:dyDescent="0.2">
      <c r="A15" s="306" t="s">
        <v>231</v>
      </c>
      <c r="B15" s="307"/>
      <c r="C15" s="308"/>
      <c r="D15" s="113">
        <v>8.717451075529679</v>
      </c>
      <c r="E15" s="115">
        <v>539</v>
      </c>
      <c r="F15" s="114">
        <v>437</v>
      </c>
      <c r="G15" s="114">
        <v>467</v>
      </c>
      <c r="H15" s="114">
        <v>417</v>
      </c>
      <c r="I15" s="140">
        <v>543</v>
      </c>
      <c r="J15" s="115">
        <v>-4</v>
      </c>
      <c r="K15" s="116">
        <v>-0.73664825046040516</v>
      </c>
    </row>
    <row r="16" spans="1:17" ht="15.95" customHeight="1" x14ac:dyDescent="0.2">
      <c r="A16" s="306" t="s">
        <v>232</v>
      </c>
      <c r="B16" s="307"/>
      <c r="C16" s="308"/>
      <c r="D16" s="113">
        <v>17.143781335921073</v>
      </c>
      <c r="E16" s="115">
        <v>1060</v>
      </c>
      <c r="F16" s="114">
        <v>968</v>
      </c>
      <c r="G16" s="114">
        <v>1110</v>
      </c>
      <c r="H16" s="114">
        <v>878</v>
      </c>
      <c r="I16" s="140">
        <v>1036</v>
      </c>
      <c r="J16" s="115">
        <v>24</v>
      </c>
      <c r="K16" s="116">
        <v>2.3166023166023164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1.4394306970726185</v>
      </c>
      <c r="E18" s="115">
        <v>89</v>
      </c>
      <c r="F18" s="114">
        <v>26</v>
      </c>
      <c r="G18" s="114">
        <v>39</v>
      </c>
      <c r="H18" s="114">
        <v>31</v>
      </c>
      <c r="I18" s="140">
        <v>33</v>
      </c>
      <c r="J18" s="115">
        <v>56</v>
      </c>
      <c r="K18" s="116">
        <v>169.69696969696969</v>
      </c>
    </row>
    <row r="19" spans="1:11" ht="14.1" customHeight="1" x14ac:dyDescent="0.2">
      <c r="A19" s="306" t="s">
        <v>235</v>
      </c>
      <c r="B19" s="307" t="s">
        <v>236</v>
      </c>
      <c r="C19" s="308"/>
      <c r="D19" s="113">
        <v>0.14556040756914118</v>
      </c>
      <c r="E19" s="115">
        <v>9</v>
      </c>
      <c r="F19" s="114">
        <v>17</v>
      </c>
      <c r="G19" s="114">
        <v>14</v>
      </c>
      <c r="H19" s="114">
        <v>16</v>
      </c>
      <c r="I19" s="140">
        <v>9</v>
      </c>
      <c r="J19" s="115">
        <v>0</v>
      </c>
      <c r="K19" s="116">
        <v>0</v>
      </c>
    </row>
    <row r="20" spans="1:11" ht="14.1" customHeight="1" x14ac:dyDescent="0.2">
      <c r="A20" s="306">
        <v>12</v>
      </c>
      <c r="B20" s="307" t="s">
        <v>237</v>
      </c>
      <c r="C20" s="308"/>
      <c r="D20" s="113">
        <v>0.66310852337053205</v>
      </c>
      <c r="E20" s="115">
        <v>41</v>
      </c>
      <c r="F20" s="114">
        <v>48</v>
      </c>
      <c r="G20" s="114">
        <v>53</v>
      </c>
      <c r="H20" s="114">
        <v>37</v>
      </c>
      <c r="I20" s="140">
        <v>35</v>
      </c>
      <c r="J20" s="115">
        <v>6</v>
      </c>
      <c r="K20" s="116">
        <v>17.142857142857142</v>
      </c>
    </row>
    <row r="21" spans="1:11" ht="14.1" customHeight="1" x14ac:dyDescent="0.2">
      <c r="A21" s="306">
        <v>21</v>
      </c>
      <c r="B21" s="307" t="s">
        <v>238</v>
      </c>
      <c r="C21" s="308"/>
      <c r="D21" s="113">
        <v>0.14556040756914118</v>
      </c>
      <c r="E21" s="115">
        <v>9</v>
      </c>
      <c r="F21" s="114">
        <v>13</v>
      </c>
      <c r="G21" s="114">
        <v>12</v>
      </c>
      <c r="H21" s="114">
        <v>7</v>
      </c>
      <c r="I21" s="140">
        <v>16</v>
      </c>
      <c r="J21" s="115">
        <v>-7</v>
      </c>
      <c r="K21" s="116">
        <v>-43.75</v>
      </c>
    </row>
    <row r="22" spans="1:11" ht="14.1" customHeight="1" x14ac:dyDescent="0.2">
      <c r="A22" s="306">
        <v>22</v>
      </c>
      <c r="B22" s="307" t="s">
        <v>239</v>
      </c>
      <c r="C22" s="308"/>
      <c r="D22" s="113">
        <v>1.1159631246967492</v>
      </c>
      <c r="E22" s="115">
        <v>69</v>
      </c>
      <c r="F22" s="114">
        <v>81</v>
      </c>
      <c r="G22" s="114">
        <v>163</v>
      </c>
      <c r="H22" s="114">
        <v>54</v>
      </c>
      <c r="I22" s="140">
        <v>88</v>
      </c>
      <c r="J22" s="115">
        <v>-19</v>
      </c>
      <c r="K22" s="116">
        <v>-21.59090909090909</v>
      </c>
    </row>
    <row r="23" spans="1:11" ht="14.1" customHeight="1" x14ac:dyDescent="0.2">
      <c r="A23" s="306">
        <v>23</v>
      </c>
      <c r="B23" s="307" t="s">
        <v>240</v>
      </c>
      <c r="C23" s="308"/>
      <c r="D23" s="113">
        <v>0.69545528060811901</v>
      </c>
      <c r="E23" s="115">
        <v>43</v>
      </c>
      <c r="F23" s="114">
        <v>40</v>
      </c>
      <c r="G23" s="114">
        <v>42</v>
      </c>
      <c r="H23" s="114">
        <v>35</v>
      </c>
      <c r="I23" s="140">
        <v>30</v>
      </c>
      <c r="J23" s="115">
        <v>13</v>
      </c>
      <c r="K23" s="116">
        <v>43.333333333333336</v>
      </c>
    </row>
    <row r="24" spans="1:11" ht="14.1" customHeight="1" x14ac:dyDescent="0.2">
      <c r="A24" s="306">
        <v>24</v>
      </c>
      <c r="B24" s="307" t="s">
        <v>241</v>
      </c>
      <c r="C24" s="308"/>
      <c r="D24" s="113">
        <v>2.4745269286754001</v>
      </c>
      <c r="E24" s="115">
        <v>153</v>
      </c>
      <c r="F24" s="114">
        <v>96</v>
      </c>
      <c r="G24" s="114">
        <v>195</v>
      </c>
      <c r="H24" s="114">
        <v>172</v>
      </c>
      <c r="I24" s="140">
        <v>177</v>
      </c>
      <c r="J24" s="115">
        <v>-24</v>
      </c>
      <c r="K24" s="116">
        <v>-13.559322033898304</v>
      </c>
    </row>
    <row r="25" spans="1:11" ht="14.1" customHeight="1" x14ac:dyDescent="0.2">
      <c r="A25" s="306">
        <v>25</v>
      </c>
      <c r="B25" s="307" t="s">
        <v>242</v>
      </c>
      <c r="C25" s="308"/>
      <c r="D25" s="113">
        <v>4.237425198123888</v>
      </c>
      <c r="E25" s="115">
        <v>262</v>
      </c>
      <c r="F25" s="114">
        <v>206</v>
      </c>
      <c r="G25" s="114">
        <v>278</v>
      </c>
      <c r="H25" s="114">
        <v>250</v>
      </c>
      <c r="I25" s="140">
        <v>285</v>
      </c>
      <c r="J25" s="115">
        <v>-23</v>
      </c>
      <c r="K25" s="116">
        <v>-8.0701754385964914</v>
      </c>
    </row>
    <row r="26" spans="1:11" ht="14.1" customHeight="1" x14ac:dyDescent="0.2">
      <c r="A26" s="306">
        <v>26</v>
      </c>
      <c r="B26" s="307" t="s">
        <v>243</v>
      </c>
      <c r="C26" s="308"/>
      <c r="D26" s="113">
        <v>2.1025392204431506</v>
      </c>
      <c r="E26" s="115">
        <v>130</v>
      </c>
      <c r="F26" s="114">
        <v>54</v>
      </c>
      <c r="G26" s="114">
        <v>97</v>
      </c>
      <c r="H26" s="114">
        <v>82</v>
      </c>
      <c r="I26" s="140">
        <v>119</v>
      </c>
      <c r="J26" s="115">
        <v>11</v>
      </c>
      <c r="K26" s="116">
        <v>9.2436974789915958</v>
      </c>
    </row>
    <row r="27" spans="1:11" ht="14.1" customHeight="1" x14ac:dyDescent="0.2">
      <c r="A27" s="306">
        <v>27</v>
      </c>
      <c r="B27" s="307" t="s">
        <v>244</v>
      </c>
      <c r="C27" s="308"/>
      <c r="D27" s="113">
        <v>2.4583535500566067</v>
      </c>
      <c r="E27" s="115">
        <v>152</v>
      </c>
      <c r="F27" s="114">
        <v>108</v>
      </c>
      <c r="G27" s="114">
        <v>91</v>
      </c>
      <c r="H27" s="114">
        <v>90</v>
      </c>
      <c r="I27" s="140">
        <v>112</v>
      </c>
      <c r="J27" s="115">
        <v>40</v>
      </c>
      <c r="K27" s="116">
        <v>35.714285714285715</v>
      </c>
    </row>
    <row r="28" spans="1:11" ht="14.1" customHeight="1" x14ac:dyDescent="0.2">
      <c r="A28" s="306">
        <v>28</v>
      </c>
      <c r="B28" s="307" t="s">
        <v>245</v>
      </c>
      <c r="C28" s="308"/>
      <c r="D28" s="113">
        <v>0.88953582403364062</v>
      </c>
      <c r="E28" s="115">
        <v>55</v>
      </c>
      <c r="F28" s="114">
        <v>41</v>
      </c>
      <c r="G28" s="114">
        <v>49</v>
      </c>
      <c r="H28" s="114">
        <v>33</v>
      </c>
      <c r="I28" s="140">
        <v>49</v>
      </c>
      <c r="J28" s="115">
        <v>6</v>
      </c>
      <c r="K28" s="116">
        <v>12.244897959183673</v>
      </c>
    </row>
    <row r="29" spans="1:11" ht="14.1" customHeight="1" x14ac:dyDescent="0.2">
      <c r="A29" s="306">
        <v>29</v>
      </c>
      <c r="B29" s="307" t="s">
        <v>246</v>
      </c>
      <c r="C29" s="308"/>
      <c r="D29" s="113">
        <v>3.63901018922853</v>
      </c>
      <c r="E29" s="115">
        <v>225</v>
      </c>
      <c r="F29" s="114">
        <v>168</v>
      </c>
      <c r="G29" s="114">
        <v>240</v>
      </c>
      <c r="H29" s="114">
        <v>154</v>
      </c>
      <c r="I29" s="140">
        <v>175</v>
      </c>
      <c r="J29" s="115">
        <v>50</v>
      </c>
      <c r="K29" s="116">
        <v>28.571428571428573</v>
      </c>
    </row>
    <row r="30" spans="1:11" ht="14.1" customHeight="1" x14ac:dyDescent="0.2">
      <c r="A30" s="306" t="s">
        <v>247</v>
      </c>
      <c r="B30" s="307" t="s">
        <v>248</v>
      </c>
      <c r="C30" s="308"/>
      <c r="D30" s="113" t="s">
        <v>513</v>
      </c>
      <c r="E30" s="115" t="s">
        <v>513</v>
      </c>
      <c r="F30" s="114" t="s">
        <v>513</v>
      </c>
      <c r="G30" s="114">
        <v>48</v>
      </c>
      <c r="H30" s="114" t="s">
        <v>513</v>
      </c>
      <c r="I30" s="140">
        <v>47</v>
      </c>
      <c r="J30" s="115" t="s">
        <v>513</v>
      </c>
      <c r="K30" s="116" t="s">
        <v>513</v>
      </c>
    </row>
    <row r="31" spans="1:11" ht="14.1" customHeight="1" x14ac:dyDescent="0.2">
      <c r="A31" s="306" t="s">
        <v>249</v>
      </c>
      <c r="B31" s="307" t="s">
        <v>250</v>
      </c>
      <c r="C31" s="308"/>
      <c r="D31" s="113">
        <v>2.4260067928190199</v>
      </c>
      <c r="E31" s="115">
        <v>150</v>
      </c>
      <c r="F31" s="114">
        <v>129</v>
      </c>
      <c r="G31" s="114">
        <v>188</v>
      </c>
      <c r="H31" s="114">
        <v>115</v>
      </c>
      <c r="I31" s="140">
        <v>128</v>
      </c>
      <c r="J31" s="115">
        <v>22</v>
      </c>
      <c r="K31" s="116">
        <v>17.1875</v>
      </c>
    </row>
    <row r="32" spans="1:11" ht="14.1" customHeight="1" x14ac:dyDescent="0.2">
      <c r="A32" s="306">
        <v>31</v>
      </c>
      <c r="B32" s="307" t="s">
        <v>251</v>
      </c>
      <c r="C32" s="308"/>
      <c r="D32" s="113">
        <v>0.64693514475173863</v>
      </c>
      <c r="E32" s="115">
        <v>40</v>
      </c>
      <c r="F32" s="114">
        <v>21</v>
      </c>
      <c r="G32" s="114">
        <v>27</v>
      </c>
      <c r="H32" s="114">
        <v>27</v>
      </c>
      <c r="I32" s="140">
        <v>44</v>
      </c>
      <c r="J32" s="115">
        <v>-4</v>
      </c>
      <c r="K32" s="116">
        <v>-9.0909090909090917</v>
      </c>
    </row>
    <row r="33" spans="1:11" ht="14.1" customHeight="1" x14ac:dyDescent="0.2">
      <c r="A33" s="306">
        <v>32</v>
      </c>
      <c r="B33" s="307" t="s">
        <v>252</v>
      </c>
      <c r="C33" s="308"/>
      <c r="D33" s="113">
        <v>1.6173378618793466</v>
      </c>
      <c r="E33" s="115">
        <v>100</v>
      </c>
      <c r="F33" s="114">
        <v>116</v>
      </c>
      <c r="G33" s="114">
        <v>152</v>
      </c>
      <c r="H33" s="114">
        <v>97</v>
      </c>
      <c r="I33" s="140">
        <v>144</v>
      </c>
      <c r="J33" s="115">
        <v>-44</v>
      </c>
      <c r="K33" s="116">
        <v>-30.555555555555557</v>
      </c>
    </row>
    <row r="34" spans="1:11" ht="14.1" customHeight="1" x14ac:dyDescent="0.2">
      <c r="A34" s="306">
        <v>33</v>
      </c>
      <c r="B34" s="307" t="s">
        <v>253</v>
      </c>
      <c r="C34" s="308"/>
      <c r="D34" s="113">
        <v>1.4394306970726185</v>
      </c>
      <c r="E34" s="115">
        <v>89</v>
      </c>
      <c r="F34" s="114">
        <v>71</v>
      </c>
      <c r="G34" s="114">
        <v>132</v>
      </c>
      <c r="H34" s="114">
        <v>89</v>
      </c>
      <c r="I34" s="140">
        <v>100</v>
      </c>
      <c r="J34" s="115">
        <v>-11</v>
      </c>
      <c r="K34" s="116">
        <v>-11</v>
      </c>
    </row>
    <row r="35" spans="1:11" ht="14.1" customHeight="1" x14ac:dyDescent="0.2">
      <c r="A35" s="306">
        <v>34</v>
      </c>
      <c r="B35" s="307" t="s">
        <v>254</v>
      </c>
      <c r="C35" s="308"/>
      <c r="D35" s="113">
        <v>1.5041242115477924</v>
      </c>
      <c r="E35" s="115">
        <v>93</v>
      </c>
      <c r="F35" s="114">
        <v>50</v>
      </c>
      <c r="G35" s="114">
        <v>79</v>
      </c>
      <c r="H35" s="114">
        <v>67</v>
      </c>
      <c r="I35" s="140">
        <v>111</v>
      </c>
      <c r="J35" s="115">
        <v>-18</v>
      </c>
      <c r="K35" s="116">
        <v>-16.216216216216218</v>
      </c>
    </row>
    <row r="36" spans="1:11" ht="14.1" customHeight="1" x14ac:dyDescent="0.2">
      <c r="A36" s="306">
        <v>41</v>
      </c>
      <c r="B36" s="307" t="s">
        <v>255</v>
      </c>
      <c r="C36" s="308"/>
      <c r="D36" s="113">
        <v>1.390910561216238</v>
      </c>
      <c r="E36" s="115">
        <v>86</v>
      </c>
      <c r="F36" s="114">
        <v>119</v>
      </c>
      <c r="G36" s="114">
        <v>90</v>
      </c>
      <c r="H36" s="114">
        <v>66</v>
      </c>
      <c r="I36" s="140">
        <v>89</v>
      </c>
      <c r="J36" s="115">
        <v>-3</v>
      </c>
      <c r="K36" s="116">
        <v>-3.3707865168539324</v>
      </c>
    </row>
    <row r="37" spans="1:11" ht="14.1" customHeight="1" x14ac:dyDescent="0.2">
      <c r="A37" s="306">
        <v>42</v>
      </c>
      <c r="B37" s="307" t="s">
        <v>256</v>
      </c>
      <c r="C37" s="308"/>
      <c r="D37" s="113">
        <v>0.11321365033155426</v>
      </c>
      <c r="E37" s="115">
        <v>7</v>
      </c>
      <c r="F37" s="114">
        <v>9</v>
      </c>
      <c r="G37" s="114" t="s">
        <v>513</v>
      </c>
      <c r="H37" s="114">
        <v>5</v>
      </c>
      <c r="I37" s="140">
        <v>6</v>
      </c>
      <c r="J37" s="115">
        <v>1</v>
      </c>
      <c r="K37" s="116">
        <v>16.666666666666668</v>
      </c>
    </row>
    <row r="38" spans="1:11" ht="14.1" customHeight="1" x14ac:dyDescent="0.2">
      <c r="A38" s="306">
        <v>43</v>
      </c>
      <c r="B38" s="307" t="s">
        <v>257</v>
      </c>
      <c r="C38" s="308"/>
      <c r="D38" s="113">
        <v>1.1806566391719231</v>
      </c>
      <c r="E38" s="115">
        <v>73</v>
      </c>
      <c r="F38" s="114">
        <v>55</v>
      </c>
      <c r="G38" s="114">
        <v>105</v>
      </c>
      <c r="H38" s="114">
        <v>64</v>
      </c>
      <c r="I38" s="140">
        <v>78</v>
      </c>
      <c r="J38" s="115">
        <v>-5</v>
      </c>
      <c r="K38" s="116">
        <v>-6.4102564102564106</v>
      </c>
    </row>
    <row r="39" spans="1:11" ht="14.1" customHeight="1" x14ac:dyDescent="0.2">
      <c r="A39" s="306">
        <v>51</v>
      </c>
      <c r="B39" s="307" t="s">
        <v>258</v>
      </c>
      <c r="C39" s="308"/>
      <c r="D39" s="113">
        <v>5.1754811580139091</v>
      </c>
      <c r="E39" s="115">
        <v>320</v>
      </c>
      <c r="F39" s="114">
        <v>307</v>
      </c>
      <c r="G39" s="114">
        <v>409</v>
      </c>
      <c r="H39" s="114">
        <v>286</v>
      </c>
      <c r="I39" s="140">
        <v>305</v>
      </c>
      <c r="J39" s="115">
        <v>15</v>
      </c>
      <c r="K39" s="116">
        <v>4.918032786885246</v>
      </c>
    </row>
    <row r="40" spans="1:11" ht="14.1" customHeight="1" x14ac:dyDescent="0.2">
      <c r="A40" s="306" t="s">
        <v>259</v>
      </c>
      <c r="B40" s="307" t="s">
        <v>260</v>
      </c>
      <c r="C40" s="308"/>
      <c r="D40" s="113">
        <v>4.8681869642568332</v>
      </c>
      <c r="E40" s="115">
        <v>301</v>
      </c>
      <c r="F40" s="114">
        <v>290</v>
      </c>
      <c r="G40" s="114">
        <v>385</v>
      </c>
      <c r="H40" s="114">
        <v>272</v>
      </c>
      <c r="I40" s="140">
        <v>286</v>
      </c>
      <c r="J40" s="115">
        <v>15</v>
      </c>
      <c r="K40" s="116">
        <v>5.244755244755245</v>
      </c>
    </row>
    <row r="41" spans="1:11" ht="14.1" customHeight="1" x14ac:dyDescent="0.2">
      <c r="A41" s="306"/>
      <c r="B41" s="307" t="s">
        <v>261</v>
      </c>
      <c r="C41" s="308"/>
      <c r="D41" s="113">
        <v>3.9786511402231928</v>
      </c>
      <c r="E41" s="115">
        <v>246</v>
      </c>
      <c r="F41" s="114">
        <v>214</v>
      </c>
      <c r="G41" s="114">
        <v>307</v>
      </c>
      <c r="H41" s="114">
        <v>191</v>
      </c>
      <c r="I41" s="140">
        <v>193</v>
      </c>
      <c r="J41" s="115">
        <v>53</v>
      </c>
      <c r="K41" s="116">
        <v>27.461139896373059</v>
      </c>
    </row>
    <row r="42" spans="1:11" ht="14.1" customHeight="1" x14ac:dyDescent="0.2">
      <c r="A42" s="306">
        <v>52</v>
      </c>
      <c r="B42" s="307" t="s">
        <v>262</v>
      </c>
      <c r="C42" s="308"/>
      <c r="D42" s="113">
        <v>2.6524340934821282</v>
      </c>
      <c r="E42" s="115">
        <v>164</v>
      </c>
      <c r="F42" s="114">
        <v>106</v>
      </c>
      <c r="G42" s="114">
        <v>129</v>
      </c>
      <c r="H42" s="114">
        <v>126</v>
      </c>
      <c r="I42" s="140">
        <v>211</v>
      </c>
      <c r="J42" s="115">
        <v>-47</v>
      </c>
      <c r="K42" s="116">
        <v>-22.274881516587676</v>
      </c>
    </row>
    <row r="43" spans="1:11" ht="14.1" customHeight="1" x14ac:dyDescent="0.2">
      <c r="A43" s="306" t="s">
        <v>263</v>
      </c>
      <c r="B43" s="307" t="s">
        <v>264</v>
      </c>
      <c r="C43" s="308"/>
      <c r="D43" s="113">
        <v>2.3774866569626396</v>
      </c>
      <c r="E43" s="115">
        <v>147</v>
      </c>
      <c r="F43" s="114">
        <v>97</v>
      </c>
      <c r="G43" s="114">
        <v>115</v>
      </c>
      <c r="H43" s="114">
        <v>109</v>
      </c>
      <c r="I43" s="140">
        <v>197</v>
      </c>
      <c r="J43" s="115">
        <v>-50</v>
      </c>
      <c r="K43" s="116">
        <v>-25.380710659898476</v>
      </c>
    </row>
    <row r="44" spans="1:11" ht="14.1" customHeight="1" x14ac:dyDescent="0.2">
      <c r="A44" s="306">
        <v>53</v>
      </c>
      <c r="B44" s="307" t="s">
        <v>265</v>
      </c>
      <c r="C44" s="308"/>
      <c r="D44" s="113">
        <v>0.74397541646449938</v>
      </c>
      <c r="E44" s="115">
        <v>46</v>
      </c>
      <c r="F44" s="114">
        <v>65</v>
      </c>
      <c r="G44" s="114">
        <v>42</v>
      </c>
      <c r="H44" s="114">
        <v>39</v>
      </c>
      <c r="I44" s="140">
        <v>49</v>
      </c>
      <c r="J44" s="115">
        <v>-3</v>
      </c>
      <c r="K44" s="116">
        <v>-6.1224489795918364</v>
      </c>
    </row>
    <row r="45" spans="1:11" ht="14.1" customHeight="1" x14ac:dyDescent="0.2">
      <c r="A45" s="306" t="s">
        <v>266</v>
      </c>
      <c r="B45" s="307" t="s">
        <v>267</v>
      </c>
      <c r="C45" s="308"/>
      <c r="D45" s="113">
        <v>0.72780203784570596</v>
      </c>
      <c r="E45" s="115">
        <v>45</v>
      </c>
      <c r="F45" s="114">
        <v>56</v>
      </c>
      <c r="G45" s="114">
        <v>37</v>
      </c>
      <c r="H45" s="114">
        <v>33</v>
      </c>
      <c r="I45" s="140">
        <v>46</v>
      </c>
      <c r="J45" s="115">
        <v>-1</v>
      </c>
      <c r="K45" s="116">
        <v>-2.1739130434782608</v>
      </c>
    </row>
    <row r="46" spans="1:11" ht="14.1" customHeight="1" x14ac:dyDescent="0.2">
      <c r="A46" s="306">
        <v>54</v>
      </c>
      <c r="B46" s="307" t="s">
        <v>268</v>
      </c>
      <c r="C46" s="308"/>
      <c r="D46" s="113">
        <v>3.1538088306647261</v>
      </c>
      <c r="E46" s="115">
        <v>195</v>
      </c>
      <c r="F46" s="114">
        <v>134</v>
      </c>
      <c r="G46" s="114">
        <v>154</v>
      </c>
      <c r="H46" s="114">
        <v>131</v>
      </c>
      <c r="I46" s="140">
        <v>139</v>
      </c>
      <c r="J46" s="115">
        <v>56</v>
      </c>
      <c r="K46" s="116">
        <v>40.28776978417266</v>
      </c>
    </row>
    <row r="47" spans="1:11" ht="14.1" customHeight="1" x14ac:dyDescent="0.2">
      <c r="A47" s="306">
        <v>61</v>
      </c>
      <c r="B47" s="307" t="s">
        <v>269</v>
      </c>
      <c r="C47" s="308"/>
      <c r="D47" s="113">
        <v>1.9246320556364225</v>
      </c>
      <c r="E47" s="115">
        <v>119</v>
      </c>
      <c r="F47" s="114">
        <v>74</v>
      </c>
      <c r="G47" s="114">
        <v>112</v>
      </c>
      <c r="H47" s="114">
        <v>106</v>
      </c>
      <c r="I47" s="140">
        <v>117</v>
      </c>
      <c r="J47" s="115">
        <v>2</v>
      </c>
      <c r="K47" s="116">
        <v>1.7094017094017093</v>
      </c>
    </row>
    <row r="48" spans="1:11" ht="14.1" customHeight="1" x14ac:dyDescent="0.2">
      <c r="A48" s="306">
        <v>62</v>
      </c>
      <c r="B48" s="307" t="s">
        <v>270</v>
      </c>
      <c r="C48" s="308"/>
      <c r="D48" s="113">
        <v>9.1541322982371014</v>
      </c>
      <c r="E48" s="115">
        <v>566</v>
      </c>
      <c r="F48" s="114">
        <v>435</v>
      </c>
      <c r="G48" s="114">
        <v>568</v>
      </c>
      <c r="H48" s="114">
        <v>456</v>
      </c>
      <c r="I48" s="140">
        <v>464</v>
      </c>
      <c r="J48" s="115">
        <v>102</v>
      </c>
      <c r="K48" s="116">
        <v>21.982758620689655</v>
      </c>
    </row>
    <row r="49" spans="1:11" ht="14.1" customHeight="1" x14ac:dyDescent="0.2">
      <c r="A49" s="306">
        <v>63</v>
      </c>
      <c r="B49" s="307" t="s">
        <v>271</v>
      </c>
      <c r="C49" s="308"/>
      <c r="D49" s="113">
        <v>4.2212518195050945</v>
      </c>
      <c r="E49" s="115">
        <v>261</v>
      </c>
      <c r="F49" s="114">
        <v>232</v>
      </c>
      <c r="G49" s="114">
        <v>268</v>
      </c>
      <c r="H49" s="114">
        <v>206</v>
      </c>
      <c r="I49" s="140">
        <v>236</v>
      </c>
      <c r="J49" s="115">
        <v>25</v>
      </c>
      <c r="K49" s="116">
        <v>10.59322033898305</v>
      </c>
    </row>
    <row r="50" spans="1:11" ht="14.1" customHeight="1" x14ac:dyDescent="0.2">
      <c r="A50" s="306" t="s">
        <v>272</v>
      </c>
      <c r="B50" s="307" t="s">
        <v>273</v>
      </c>
      <c r="C50" s="308"/>
      <c r="D50" s="113">
        <v>0.5013747371825974</v>
      </c>
      <c r="E50" s="115">
        <v>31</v>
      </c>
      <c r="F50" s="114">
        <v>17</v>
      </c>
      <c r="G50" s="114">
        <v>30</v>
      </c>
      <c r="H50" s="114">
        <v>20</v>
      </c>
      <c r="I50" s="140">
        <v>21</v>
      </c>
      <c r="J50" s="115">
        <v>10</v>
      </c>
      <c r="K50" s="116">
        <v>47.61904761904762</v>
      </c>
    </row>
    <row r="51" spans="1:11" ht="14.1" customHeight="1" x14ac:dyDescent="0.2">
      <c r="A51" s="306" t="s">
        <v>274</v>
      </c>
      <c r="B51" s="307" t="s">
        <v>275</v>
      </c>
      <c r="C51" s="308"/>
      <c r="D51" s="113">
        <v>3.4772764030405954</v>
      </c>
      <c r="E51" s="115">
        <v>215</v>
      </c>
      <c r="F51" s="114">
        <v>206</v>
      </c>
      <c r="G51" s="114">
        <v>214</v>
      </c>
      <c r="H51" s="114">
        <v>181</v>
      </c>
      <c r="I51" s="140">
        <v>194</v>
      </c>
      <c r="J51" s="115">
        <v>21</v>
      </c>
      <c r="K51" s="116">
        <v>10.824742268041238</v>
      </c>
    </row>
    <row r="52" spans="1:11" ht="14.1" customHeight="1" x14ac:dyDescent="0.2">
      <c r="A52" s="306">
        <v>71</v>
      </c>
      <c r="B52" s="307" t="s">
        <v>276</v>
      </c>
      <c r="C52" s="308"/>
      <c r="D52" s="113">
        <v>9.7040271712760795</v>
      </c>
      <c r="E52" s="115">
        <v>600</v>
      </c>
      <c r="F52" s="114">
        <v>441</v>
      </c>
      <c r="G52" s="114">
        <v>653</v>
      </c>
      <c r="H52" s="114">
        <v>467</v>
      </c>
      <c r="I52" s="140">
        <v>553</v>
      </c>
      <c r="J52" s="115">
        <v>47</v>
      </c>
      <c r="K52" s="116">
        <v>8.4990958408679926</v>
      </c>
    </row>
    <row r="53" spans="1:11" ht="14.1" customHeight="1" x14ac:dyDescent="0.2">
      <c r="A53" s="306" t="s">
        <v>277</v>
      </c>
      <c r="B53" s="307" t="s">
        <v>278</v>
      </c>
      <c r="C53" s="308"/>
      <c r="D53" s="113">
        <v>3.3317159954714541</v>
      </c>
      <c r="E53" s="115">
        <v>206</v>
      </c>
      <c r="F53" s="114">
        <v>158</v>
      </c>
      <c r="G53" s="114">
        <v>193</v>
      </c>
      <c r="H53" s="114">
        <v>150</v>
      </c>
      <c r="I53" s="140">
        <v>187</v>
      </c>
      <c r="J53" s="115">
        <v>19</v>
      </c>
      <c r="K53" s="116">
        <v>10.160427807486631</v>
      </c>
    </row>
    <row r="54" spans="1:11" ht="14.1" customHeight="1" x14ac:dyDescent="0.2">
      <c r="A54" s="306" t="s">
        <v>279</v>
      </c>
      <c r="B54" s="307" t="s">
        <v>280</v>
      </c>
      <c r="C54" s="308"/>
      <c r="D54" s="113">
        <v>5.7738961669092674</v>
      </c>
      <c r="E54" s="115">
        <v>357</v>
      </c>
      <c r="F54" s="114">
        <v>249</v>
      </c>
      <c r="G54" s="114">
        <v>417</v>
      </c>
      <c r="H54" s="114">
        <v>288</v>
      </c>
      <c r="I54" s="140">
        <v>328</v>
      </c>
      <c r="J54" s="115">
        <v>29</v>
      </c>
      <c r="K54" s="116">
        <v>8.8414634146341466</v>
      </c>
    </row>
    <row r="55" spans="1:11" ht="14.1" customHeight="1" x14ac:dyDescent="0.2">
      <c r="A55" s="306">
        <v>72</v>
      </c>
      <c r="B55" s="307" t="s">
        <v>281</v>
      </c>
      <c r="C55" s="308"/>
      <c r="D55" s="113">
        <v>1.8922852983988354</v>
      </c>
      <c r="E55" s="115">
        <v>117</v>
      </c>
      <c r="F55" s="114">
        <v>87</v>
      </c>
      <c r="G55" s="114">
        <v>112</v>
      </c>
      <c r="H55" s="114">
        <v>75</v>
      </c>
      <c r="I55" s="140">
        <v>109</v>
      </c>
      <c r="J55" s="115">
        <v>8</v>
      </c>
      <c r="K55" s="116">
        <v>7.3394495412844041</v>
      </c>
    </row>
    <row r="56" spans="1:11" ht="14.1" customHeight="1" x14ac:dyDescent="0.2">
      <c r="A56" s="306" t="s">
        <v>282</v>
      </c>
      <c r="B56" s="307" t="s">
        <v>283</v>
      </c>
      <c r="C56" s="308"/>
      <c r="D56" s="113">
        <v>0.92188258127122757</v>
      </c>
      <c r="E56" s="115">
        <v>57</v>
      </c>
      <c r="F56" s="114">
        <v>39</v>
      </c>
      <c r="G56" s="114">
        <v>68</v>
      </c>
      <c r="H56" s="114">
        <v>44</v>
      </c>
      <c r="I56" s="140">
        <v>54</v>
      </c>
      <c r="J56" s="115">
        <v>3</v>
      </c>
      <c r="K56" s="116">
        <v>5.5555555555555554</v>
      </c>
    </row>
    <row r="57" spans="1:11" ht="14.1" customHeight="1" x14ac:dyDescent="0.2">
      <c r="A57" s="306" t="s">
        <v>284</v>
      </c>
      <c r="B57" s="307" t="s">
        <v>285</v>
      </c>
      <c r="C57" s="308"/>
      <c r="D57" s="113">
        <v>0.71162865922691254</v>
      </c>
      <c r="E57" s="115">
        <v>44</v>
      </c>
      <c r="F57" s="114">
        <v>26</v>
      </c>
      <c r="G57" s="114">
        <v>21</v>
      </c>
      <c r="H57" s="114">
        <v>23</v>
      </c>
      <c r="I57" s="140">
        <v>40</v>
      </c>
      <c r="J57" s="115">
        <v>4</v>
      </c>
      <c r="K57" s="116">
        <v>10</v>
      </c>
    </row>
    <row r="58" spans="1:11" ht="14.1" customHeight="1" x14ac:dyDescent="0.2">
      <c r="A58" s="306">
        <v>73</v>
      </c>
      <c r="B58" s="307" t="s">
        <v>286</v>
      </c>
      <c r="C58" s="308"/>
      <c r="D58" s="113">
        <v>3.6228368106097362</v>
      </c>
      <c r="E58" s="115">
        <v>224</v>
      </c>
      <c r="F58" s="114">
        <v>160</v>
      </c>
      <c r="G58" s="114">
        <v>167</v>
      </c>
      <c r="H58" s="114">
        <v>152</v>
      </c>
      <c r="I58" s="140">
        <v>172</v>
      </c>
      <c r="J58" s="115">
        <v>52</v>
      </c>
      <c r="K58" s="116">
        <v>30.232558139534884</v>
      </c>
    </row>
    <row r="59" spans="1:11" ht="14.1" customHeight="1" x14ac:dyDescent="0.2">
      <c r="A59" s="306" t="s">
        <v>287</v>
      </c>
      <c r="B59" s="307" t="s">
        <v>288</v>
      </c>
      <c r="C59" s="308"/>
      <c r="D59" s="113">
        <v>2.8141678796700629</v>
      </c>
      <c r="E59" s="115">
        <v>174</v>
      </c>
      <c r="F59" s="114">
        <v>101</v>
      </c>
      <c r="G59" s="114">
        <v>128</v>
      </c>
      <c r="H59" s="114">
        <v>98</v>
      </c>
      <c r="I59" s="140">
        <v>125</v>
      </c>
      <c r="J59" s="115">
        <v>49</v>
      </c>
      <c r="K59" s="116">
        <v>39.200000000000003</v>
      </c>
    </row>
    <row r="60" spans="1:11" ht="14.1" customHeight="1" x14ac:dyDescent="0.2">
      <c r="A60" s="306">
        <v>81</v>
      </c>
      <c r="B60" s="307" t="s">
        <v>289</v>
      </c>
      <c r="C60" s="308"/>
      <c r="D60" s="113">
        <v>11.01407083939835</v>
      </c>
      <c r="E60" s="115">
        <v>681</v>
      </c>
      <c r="F60" s="114">
        <v>642</v>
      </c>
      <c r="G60" s="114">
        <v>886</v>
      </c>
      <c r="H60" s="114">
        <v>592</v>
      </c>
      <c r="I60" s="140">
        <v>727</v>
      </c>
      <c r="J60" s="115">
        <v>-46</v>
      </c>
      <c r="K60" s="116">
        <v>-6.3273727647867952</v>
      </c>
    </row>
    <row r="61" spans="1:11" ht="14.1" customHeight="1" x14ac:dyDescent="0.2">
      <c r="A61" s="306" t="s">
        <v>290</v>
      </c>
      <c r="B61" s="307" t="s">
        <v>291</v>
      </c>
      <c r="C61" s="308"/>
      <c r="D61" s="113">
        <v>2.0054989487303896</v>
      </c>
      <c r="E61" s="115">
        <v>124</v>
      </c>
      <c r="F61" s="114">
        <v>105</v>
      </c>
      <c r="G61" s="114">
        <v>161</v>
      </c>
      <c r="H61" s="114">
        <v>101</v>
      </c>
      <c r="I61" s="140">
        <v>146</v>
      </c>
      <c r="J61" s="115">
        <v>-22</v>
      </c>
      <c r="K61" s="116">
        <v>-15.068493150684931</v>
      </c>
    </row>
    <row r="62" spans="1:11" ht="14.1" customHeight="1" x14ac:dyDescent="0.2">
      <c r="A62" s="306" t="s">
        <v>292</v>
      </c>
      <c r="B62" s="307" t="s">
        <v>293</v>
      </c>
      <c r="C62" s="308"/>
      <c r="D62" s="113">
        <v>5.7253760310528872</v>
      </c>
      <c r="E62" s="115">
        <v>354</v>
      </c>
      <c r="F62" s="114">
        <v>348</v>
      </c>
      <c r="G62" s="114">
        <v>525</v>
      </c>
      <c r="H62" s="114">
        <v>314</v>
      </c>
      <c r="I62" s="140">
        <v>347</v>
      </c>
      <c r="J62" s="115">
        <v>7</v>
      </c>
      <c r="K62" s="116">
        <v>2.0172910662824206</v>
      </c>
    </row>
    <row r="63" spans="1:11" ht="14.1" customHeight="1" x14ac:dyDescent="0.2">
      <c r="A63" s="306"/>
      <c r="B63" s="307" t="s">
        <v>294</v>
      </c>
      <c r="C63" s="308"/>
      <c r="D63" s="113">
        <v>4.7549733139252792</v>
      </c>
      <c r="E63" s="115">
        <v>294</v>
      </c>
      <c r="F63" s="114">
        <v>295</v>
      </c>
      <c r="G63" s="114">
        <v>495</v>
      </c>
      <c r="H63" s="114">
        <v>287</v>
      </c>
      <c r="I63" s="140">
        <v>305</v>
      </c>
      <c r="J63" s="115">
        <v>-11</v>
      </c>
      <c r="K63" s="116">
        <v>-3.6065573770491803</v>
      </c>
    </row>
    <row r="64" spans="1:11" ht="14.1" customHeight="1" x14ac:dyDescent="0.2">
      <c r="A64" s="306" t="s">
        <v>295</v>
      </c>
      <c r="B64" s="307" t="s">
        <v>296</v>
      </c>
      <c r="C64" s="308"/>
      <c r="D64" s="113">
        <v>1.2453501536470968</v>
      </c>
      <c r="E64" s="115">
        <v>77</v>
      </c>
      <c r="F64" s="114">
        <v>74</v>
      </c>
      <c r="G64" s="114">
        <v>75</v>
      </c>
      <c r="H64" s="114">
        <v>59</v>
      </c>
      <c r="I64" s="140">
        <v>98</v>
      </c>
      <c r="J64" s="115">
        <v>-21</v>
      </c>
      <c r="K64" s="116">
        <v>-21.428571428571427</v>
      </c>
    </row>
    <row r="65" spans="1:11" ht="14.1" customHeight="1" x14ac:dyDescent="0.2">
      <c r="A65" s="306" t="s">
        <v>297</v>
      </c>
      <c r="B65" s="307" t="s">
        <v>298</v>
      </c>
      <c r="C65" s="308"/>
      <c r="D65" s="113">
        <v>0.76014879508329292</v>
      </c>
      <c r="E65" s="115">
        <v>47</v>
      </c>
      <c r="F65" s="114">
        <v>33</v>
      </c>
      <c r="G65" s="114">
        <v>47</v>
      </c>
      <c r="H65" s="114">
        <v>29</v>
      </c>
      <c r="I65" s="140">
        <v>45</v>
      </c>
      <c r="J65" s="115">
        <v>2</v>
      </c>
      <c r="K65" s="116">
        <v>4.4444444444444446</v>
      </c>
    </row>
    <row r="66" spans="1:11" ht="14.1" customHeight="1" x14ac:dyDescent="0.2">
      <c r="A66" s="306">
        <v>82</v>
      </c>
      <c r="B66" s="307" t="s">
        <v>299</v>
      </c>
      <c r="C66" s="308"/>
      <c r="D66" s="113">
        <v>2.8626880155264436</v>
      </c>
      <c r="E66" s="115">
        <v>177</v>
      </c>
      <c r="F66" s="114">
        <v>178</v>
      </c>
      <c r="G66" s="114">
        <v>204</v>
      </c>
      <c r="H66" s="114">
        <v>139</v>
      </c>
      <c r="I66" s="140">
        <v>152</v>
      </c>
      <c r="J66" s="115">
        <v>25</v>
      </c>
      <c r="K66" s="116">
        <v>16.44736842105263</v>
      </c>
    </row>
    <row r="67" spans="1:11" ht="14.1" customHeight="1" x14ac:dyDescent="0.2">
      <c r="A67" s="306" t="s">
        <v>300</v>
      </c>
      <c r="B67" s="307" t="s">
        <v>301</v>
      </c>
      <c r="C67" s="308"/>
      <c r="D67" s="113">
        <v>1.7305515122109008</v>
      </c>
      <c r="E67" s="115">
        <v>107</v>
      </c>
      <c r="F67" s="114">
        <v>119</v>
      </c>
      <c r="G67" s="114">
        <v>117</v>
      </c>
      <c r="H67" s="114">
        <v>89</v>
      </c>
      <c r="I67" s="140">
        <v>93</v>
      </c>
      <c r="J67" s="115">
        <v>14</v>
      </c>
      <c r="K67" s="116">
        <v>15.053763440860216</v>
      </c>
    </row>
    <row r="68" spans="1:11" ht="14.1" customHeight="1" x14ac:dyDescent="0.2">
      <c r="A68" s="306" t="s">
        <v>302</v>
      </c>
      <c r="B68" s="307" t="s">
        <v>303</v>
      </c>
      <c r="C68" s="308"/>
      <c r="D68" s="113">
        <v>0.48520135856380397</v>
      </c>
      <c r="E68" s="115">
        <v>30</v>
      </c>
      <c r="F68" s="114">
        <v>24</v>
      </c>
      <c r="G68" s="114">
        <v>52</v>
      </c>
      <c r="H68" s="114">
        <v>27</v>
      </c>
      <c r="I68" s="140">
        <v>37</v>
      </c>
      <c r="J68" s="115">
        <v>-7</v>
      </c>
      <c r="K68" s="116">
        <v>-18.918918918918919</v>
      </c>
    </row>
    <row r="69" spans="1:11" ht="14.1" customHeight="1" x14ac:dyDescent="0.2">
      <c r="A69" s="306">
        <v>83</v>
      </c>
      <c r="B69" s="307" t="s">
        <v>304</v>
      </c>
      <c r="C69" s="308"/>
      <c r="D69" s="113">
        <v>5.369561701439431</v>
      </c>
      <c r="E69" s="115">
        <v>332</v>
      </c>
      <c r="F69" s="114">
        <v>271</v>
      </c>
      <c r="G69" s="114">
        <v>643</v>
      </c>
      <c r="H69" s="114">
        <v>248</v>
      </c>
      <c r="I69" s="140">
        <v>323</v>
      </c>
      <c r="J69" s="115">
        <v>9</v>
      </c>
      <c r="K69" s="116">
        <v>2.7863777089783284</v>
      </c>
    </row>
    <row r="70" spans="1:11" ht="14.1" customHeight="1" x14ac:dyDescent="0.2">
      <c r="A70" s="306" t="s">
        <v>305</v>
      </c>
      <c r="B70" s="307" t="s">
        <v>306</v>
      </c>
      <c r="C70" s="308"/>
      <c r="D70" s="113">
        <v>4.4315057415494099</v>
      </c>
      <c r="E70" s="115">
        <v>274</v>
      </c>
      <c r="F70" s="114">
        <v>208</v>
      </c>
      <c r="G70" s="114">
        <v>571</v>
      </c>
      <c r="H70" s="114">
        <v>195</v>
      </c>
      <c r="I70" s="140">
        <v>278</v>
      </c>
      <c r="J70" s="115">
        <v>-4</v>
      </c>
      <c r="K70" s="116">
        <v>-1.4388489208633093</v>
      </c>
    </row>
    <row r="71" spans="1:11" ht="14.1" customHeight="1" x14ac:dyDescent="0.2">
      <c r="A71" s="306"/>
      <c r="B71" s="307" t="s">
        <v>307</v>
      </c>
      <c r="C71" s="308"/>
      <c r="D71" s="113">
        <v>2.8303412582888567</v>
      </c>
      <c r="E71" s="115">
        <v>175</v>
      </c>
      <c r="F71" s="114">
        <v>130</v>
      </c>
      <c r="G71" s="114">
        <v>349</v>
      </c>
      <c r="H71" s="114">
        <v>106</v>
      </c>
      <c r="I71" s="140">
        <v>164</v>
      </c>
      <c r="J71" s="115">
        <v>11</v>
      </c>
      <c r="K71" s="116">
        <v>6.7073170731707314</v>
      </c>
    </row>
    <row r="72" spans="1:11" ht="14.1" customHeight="1" x14ac:dyDescent="0.2">
      <c r="A72" s="306">
        <v>84</v>
      </c>
      <c r="B72" s="307" t="s">
        <v>308</v>
      </c>
      <c r="C72" s="308"/>
      <c r="D72" s="113">
        <v>9.1056121623807211</v>
      </c>
      <c r="E72" s="115">
        <v>563</v>
      </c>
      <c r="F72" s="114">
        <v>491</v>
      </c>
      <c r="G72" s="114">
        <v>672</v>
      </c>
      <c r="H72" s="114">
        <v>458</v>
      </c>
      <c r="I72" s="140">
        <v>534</v>
      </c>
      <c r="J72" s="115">
        <v>29</v>
      </c>
      <c r="K72" s="116">
        <v>5.4307116104868918</v>
      </c>
    </row>
    <row r="73" spans="1:11" ht="14.1" customHeight="1" x14ac:dyDescent="0.2">
      <c r="A73" s="306" t="s">
        <v>309</v>
      </c>
      <c r="B73" s="307" t="s">
        <v>310</v>
      </c>
      <c r="C73" s="308"/>
      <c r="D73" s="113">
        <v>0.16173378618793466</v>
      </c>
      <c r="E73" s="115">
        <v>10</v>
      </c>
      <c r="F73" s="114">
        <v>9</v>
      </c>
      <c r="G73" s="114">
        <v>105</v>
      </c>
      <c r="H73" s="114">
        <v>3</v>
      </c>
      <c r="I73" s="140">
        <v>11</v>
      </c>
      <c r="J73" s="115">
        <v>-1</v>
      </c>
      <c r="K73" s="116">
        <v>-9.0909090909090917</v>
      </c>
    </row>
    <row r="74" spans="1:11" ht="14.1" customHeight="1" x14ac:dyDescent="0.2">
      <c r="A74" s="306" t="s">
        <v>311</v>
      </c>
      <c r="B74" s="307" t="s">
        <v>312</v>
      </c>
      <c r="C74" s="308"/>
      <c r="D74" s="113">
        <v>0.16173378618793466</v>
      </c>
      <c r="E74" s="115">
        <v>10</v>
      </c>
      <c r="F74" s="114">
        <v>7</v>
      </c>
      <c r="G74" s="114">
        <v>61</v>
      </c>
      <c r="H74" s="114">
        <v>5</v>
      </c>
      <c r="I74" s="140">
        <v>13</v>
      </c>
      <c r="J74" s="115">
        <v>-3</v>
      </c>
      <c r="K74" s="116">
        <v>-23.076923076923077</v>
      </c>
    </row>
    <row r="75" spans="1:11" ht="14.1" customHeight="1" x14ac:dyDescent="0.2">
      <c r="A75" s="306" t="s">
        <v>313</v>
      </c>
      <c r="B75" s="307" t="s">
        <v>314</v>
      </c>
      <c r="C75" s="308"/>
      <c r="D75" s="113">
        <v>8.1028626880155272</v>
      </c>
      <c r="E75" s="115">
        <v>501</v>
      </c>
      <c r="F75" s="114">
        <v>449</v>
      </c>
      <c r="G75" s="114">
        <v>428</v>
      </c>
      <c r="H75" s="114">
        <v>427</v>
      </c>
      <c r="I75" s="140">
        <v>477</v>
      </c>
      <c r="J75" s="115">
        <v>24</v>
      </c>
      <c r="K75" s="116">
        <v>5.0314465408805029</v>
      </c>
    </row>
    <row r="76" spans="1:11" ht="14.1" customHeight="1" x14ac:dyDescent="0.2">
      <c r="A76" s="306">
        <v>91</v>
      </c>
      <c r="B76" s="307" t="s">
        <v>315</v>
      </c>
      <c r="C76" s="308"/>
      <c r="D76" s="113">
        <v>0.25877405790069546</v>
      </c>
      <c r="E76" s="115">
        <v>16</v>
      </c>
      <c r="F76" s="114">
        <v>5</v>
      </c>
      <c r="G76" s="114">
        <v>10</v>
      </c>
      <c r="H76" s="114">
        <v>8</v>
      </c>
      <c r="I76" s="140">
        <v>18</v>
      </c>
      <c r="J76" s="115">
        <v>-2</v>
      </c>
      <c r="K76" s="116">
        <v>-11.111111111111111</v>
      </c>
    </row>
    <row r="77" spans="1:11" ht="14.1" customHeight="1" x14ac:dyDescent="0.2">
      <c r="A77" s="306">
        <v>92</v>
      </c>
      <c r="B77" s="307" t="s">
        <v>316</v>
      </c>
      <c r="C77" s="308"/>
      <c r="D77" s="113">
        <v>0.95422933850881453</v>
      </c>
      <c r="E77" s="115">
        <v>59</v>
      </c>
      <c r="F77" s="114">
        <v>34</v>
      </c>
      <c r="G77" s="114">
        <v>62</v>
      </c>
      <c r="H77" s="114">
        <v>46</v>
      </c>
      <c r="I77" s="140">
        <v>58</v>
      </c>
      <c r="J77" s="115">
        <v>1</v>
      </c>
      <c r="K77" s="116">
        <v>1.7241379310344827</v>
      </c>
    </row>
    <row r="78" spans="1:11" ht="14.1" customHeight="1" x14ac:dyDescent="0.2">
      <c r="A78" s="306">
        <v>93</v>
      </c>
      <c r="B78" s="307" t="s">
        <v>317</v>
      </c>
      <c r="C78" s="308"/>
      <c r="D78" s="113">
        <v>0.11321365033155426</v>
      </c>
      <c r="E78" s="115">
        <v>7</v>
      </c>
      <c r="F78" s="114">
        <v>9</v>
      </c>
      <c r="G78" s="114">
        <v>15</v>
      </c>
      <c r="H78" s="114">
        <v>10</v>
      </c>
      <c r="I78" s="140">
        <v>14</v>
      </c>
      <c r="J78" s="115">
        <v>-7</v>
      </c>
      <c r="K78" s="116">
        <v>-50</v>
      </c>
    </row>
    <row r="79" spans="1:11" ht="14.1" customHeight="1" x14ac:dyDescent="0.2">
      <c r="A79" s="306">
        <v>94</v>
      </c>
      <c r="B79" s="307" t="s">
        <v>318</v>
      </c>
      <c r="C79" s="308"/>
      <c r="D79" s="113">
        <v>0.17790716480672814</v>
      </c>
      <c r="E79" s="115">
        <v>11</v>
      </c>
      <c r="F79" s="114">
        <v>22</v>
      </c>
      <c r="G79" s="114">
        <v>30</v>
      </c>
      <c r="H79" s="114">
        <v>25</v>
      </c>
      <c r="I79" s="140">
        <v>37</v>
      </c>
      <c r="J79" s="115">
        <v>-26</v>
      </c>
      <c r="K79" s="116">
        <v>-70.270270270270274</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0.14556040756914118</v>
      </c>
      <c r="E81" s="143">
        <v>9</v>
      </c>
      <c r="F81" s="144">
        <v>5</v>
      </c>
      <c r="G81" s="144">
        <v>11</v>
      </c>
      <c r="H81" s="144">
        <v>7</v>
      </c>
      <c r="I81" s="145">
        <v>10</v>
      </c>
      <c r="J81" s="143">
        <v>-1</v>
      </c>
      <c r="K81" s="146">
        <v>-10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64133</v>
      </c>
      <c r="C10" s="114">
        <v>29758</v>
      </c>
      <c r="D10" s="114">
        <v>34375</v>
      </c>
      <c r="E10" s="114">
        <v>45070</v>
      </c>
      <c r="F10" s="114">
        <v>18567</v>
      </c>
      <c r="G10" s="114">
        <v>7598</v>
      </c>
      <c r="H10" s="114">
        <v>16305</v>
      </c>
      <c r="I10" s="115">
        <v>20340</v>
      </c>
      <c r="J10" s="114">
        <v>13817</v>
      </c>
      <c r="K10" s="114">
        <v>6523</v>
      </c>
      <c r="L10" s="423">
        <v>3809</v>
      </c>
      <c r="M10" s="424">
        <v>4316</v>
      </c>
    </row>
    <row r="11" spans="1:13" ht="11.1" customHeight="1" x14ac:dyDescent="0.2">
      <c r="A11" s="422" t="s">
        <v>387</v>
      </c>
      <c r="B11" s="115">
        <v>64647</v>
      </c>
      <c r="C11" s="114">
        <v>30181</v>
      </c>
      <c r="D11" s="114">
        <v>34466</v>
      </c>
      <c r="E11" s="114">
        <v>45408</v>
      </c>
      <c r="F11" s="114">
        <v>18756</v>
      </c>
      <c r="G11" s="114">
        <v>7564</v>
      </c>
      <c r="H11" s="114">
        <v>16612</v>
      </c>
      <c r="I11" s="115">
        <v>21310</v>
      </c>
      <c r="J11" s="114">
        <v>14560</v>
      </c>
      <c r="K11" s="114">
        <v>6750</v>
      </c>
      <c r="L11" s="423">
        <v>3567</v>
      </c>
      <c r="M11" s="424">
        <v>3178</v>
      </c>
    </row>
    <row r="12" spans="1:13" ht="11.1" customHeight="1" x14ac:dyDescent="0.2">
      <c r="A12" s="422" t="s">
        <v>388</v>
      </c>
      <c r="B12" s="115">
        <v>65482</v>
      </c>
      <c r="C12" s="114">
        <v>30654</v>
      </c>
      <c r="D12" s="114">
        <v>34828</v>
      </c>
      <c r="E12" s="114">
        <v>46094</v>
      </c>
      <c r="F12" s="114">
        <v>18887</v>
      </c>
      <c r="G12" s="114">
        <v>8042</v>
      </c>
      <c r="H12" s="114">
        <v>16847</v>
      </c>
      <c r="I12" s="115">
        <v>20554</v>
      </c>
      <c r="J12" s="114">
        <v>13634</v>
      </c>
      <c r="K12" s="114">
        <v>6920</v>
      </c>
      <c r="L12" s="423">
        <v>6020</v>
      </c>
      <c r="M12" s="424">
        <v>5447</v>
      </c>
    </row>
    <row r="13" spans="1:13" s="110" customFormat="1" ht="11.1" customHeight="1" x14ac:dyDescent="0.2">
      <c r="A13" s="422" t="s">
        <v>389</v>
      </c>
      <c r="B13" s="115">
        <v>65763</v>
      </c>
      <c r="C13" s="114">
        <v>30634</v>
      </c>
      <c r="D13" s="114">
        <v>35129</v>
      </c>
      <c r="E13" s="114">
        <v>45671</v>
      </c>
      <c r="F13" s="114">
        <v>19591</v>
      </c>
      <c r="G13" s="114">
        <v>7885</v>
      </c>
      <c r="H13" s="114">
        <v>17129</v>
      </c>
      <c r="I13" s="115">
        <v>21086</v>
      </c>
      <c r="J13" s="114">
        <v>14160</v>
      </c>
      <c r="K13" s="114">
        <v>6926</v>
      </c>
      <c r="L13" s="423">
        <v>3949</v>
      </c>
      <c r="M13" s="424">
        <v>3774</v>
      </c>
    </row>
    <row r="14" spans="1:13" ht="15" customHeight="1" x14ac:dyDescent="0.2">
      <c r="A14" s="422" t="s">
        <v>390</v>
      </c>
      <c r="B14" s="115">
        <v>65756</v>
      </c>
      <c r="C14" s="114">
        <v>30671</v>
      </c>
      <c r="D14" s="114">
        <v>35085</v>
      </c>
      <c r="E14" s="114">
        <v>44614</v>
      </c>
      <c r="F14" s="114">
        <v>20775</v>
      </c>
      <c r="G14" s="114">
        <v>7544</v>
      </c>
      <c r="H14" s="114">
        <v>17428</v>
      </c>
      <c r="I14" s="115">
        <v>20662</v>
      </c>
      <c r="J14" s="114">
        <v>13784</v>
      </c>
      <c r="K14" s="114">
        <v>6878</v>
      </c>
      <c r="L14" s="423">
        <v>4843</v>
      </c>
      <c r="M14" s="424">
        <v>4884</v>
      </c>
    </row>
    <row r="15" spans="1:13" ht="11.1" customHeight="1" x14ac:dyDescent="0.2">
      <c r="A15" s="422" t="s">
        <v>387</v>
      </c>
      <c r="B15" s="115">
        <v>66309</v>
      </c>
      <c r="C15" s="114">
        <v>31040</v>
      </c>
      <c r="D15" s="114">
        <v>35269</v>
      </c>
      <c r="E15" s="114">
        <v>44818</v>
      </c>
      <c r="F15" s="114">
        <v>21146</v>
      </c>
      <c r="G15" s="114">
        <v>7476</v>
      </c>
      <c r="H15" s="114">
        <v>17746</v>
      </c>
      <c r="I15" s="115">
        <v>21514</v>
      </c>
      <c r="J15" s="114">
        <v>14515</v>
      </c>
      <c r="K15" s="114">
        <v>6999</v>
      </c>
      <c r="L15" s="423">
        <v>4002</v>
      </c>
      <c r="M15" s="424">
        <v>3509</v>
      </c>
    </row>
    <row r="16" spans="1:13" ht="11.1" customHeight="1" x14ac:dyDescent="0.2">
      <c r="A16" s="422" t="s">
        <v>388</v>
      </c>
      <c r="B16" s="115">
        <v>67516</v>
      </c>
      <c r="C16" s="114">
        <v>31655</v>
      </c>
      <c r="D16" s="114">
        <v>35861</v>
      </c>
      <c r="E16" s="114">
        <v>45807</v>
      </c>
      <c r="F16" s="114">
        <v>21375</v>
      </c>
      <c r="G16" s="114">
        <v>8244</v>
      </c>
      <c r="H16" s="114">
        <v>18005</v>
      </c>
      <c r="I16" s="115">
        <v>21274</v>
      </c>
      <c r="J16" s="114">
        <v>13965</v>
      </c>
      <c r="K16" s="114">
        <v>7309</v>
      </c>
      <c r="L16" s="423">
        <v>6753</v>
      </c>
      <c r="M16" s="424">
        <v>5697</v>
      </c>
    </row>
    <row r="17" spans="1:13" s="110" customFormat="1" ht="11.1" customHeight="1" x14ac:dyDescent="0.2">
      <c r="A17" s="422" t="s">
        <v>389</v>
      </c>
      <c r="B17" s="115">
        <v>68062</v>
      </c>
      <c r="C17" s="114">
        <v>31860</v>
      </c>
      <c r="D17" s="114">
        <v>36202</v>
      </c>
      <c r="E17" s="114">
        <v>46282</v>
      </c>
      <c r="F17" s="114">
        <v>21714</v>
      </c>
      <c r="G17" s="114">
        <v>8220</v>
      </c>
      <c r="H17" s="114">
        <v>18238</v>
      </c>
      <c r="I17" s="115">
        <v>21554</v>
      </c>
      <c r="J17" s="114">
        <v>14300</v>
      </c>
      <c r="K17" s="114">
        <v>7254</v>
      </c>
      <c r="L17" s="423">
        <v>4168</v>
      </c>
      <c r="M17" s="424">
        <v>3824</v>
      </c>
    </row>
    <row r="18" spans="1:13" ht="15" customHeight="1" x14ac:dyDescent="0.2">
      <c r="A18" s="422" t="s">
        <v>391</v>
      </c>
      <c r="B18" s="115">
        <v>67394</v>
      </c>
      <c r="C18" s="114">
        <v>31291</v>
      </c>
      <c r="D18" s="114">
        <v>36103</v>
      </c>
      <c r="E18" s="114">
        <v>45600</v>
      </c>
      <c r="F18" s="114">
        <v>21744</v>
      </c>
      <c r="G18" s="114">
        <v>7938</v>
      </c>
      <c r="H18" s="114">
        <v>18348</v>
      </c>
      <c r="I18" s="115">
        <v>20937</v>
      </c>
      <c r="J18" s="114">
        <v>13831</v>
      </c>
      <c r="K18" s="114">
        <v>7106</v>
      </c>
      <c r="L18" s="423">
        <v>4344</v>
      </c>
      <c r="M18" s="424">
        <v>4593</v>
      </c>
    </row>
    <row r="19" spans="1:13" ht="11.1" customHeight="1" x14ac:dyDescent="0.2">
      <c r="A19" s="422" t="s">
        <v>387</v>
      </c>
      <c r="B19" s="115">
        <v>68350</v>
      </c>
      <c r="C19" s="114">
        <v>32003</v>
      </c>
      <c r="D19" s="114">
        <v>36347</v>
      </c>
      <c r="E19" s="114">
        <v>46180</v>
      </c>
      <c r="F19" s="114">
        <v>22114</v>
      </c>
      <c r="G19" s="114">
        <v>7780</v>
      </c>
      <c r="H19" s="114">
        <v>18817</v>
      </c>
      <c r="I19" s="115">
        <v>21829</v>
      </c>
      <c r="J19" s="114">
        <v>14531</v>
      </c>
      <c r="K19" s="114">
        <v>7298</v>
      </c>
      <c r="L19" s="423">
        <v>4307</v>
      </c>
      <c r="M19" s="424">
        <v>3351</v>
      </c>
    </row>
    <row r="20" spans="1:13" ht="11.1" customHeight="1" x14ac:dyDescent="0.2">
      <c r="A20" s="422" t="s">
        <v>388</v>
      </c>
      <c r="B20" s="115">
        <v>69229</v>
      </c>
      <c r="C20" s="114">
        <v>32486</v>
      </c>
      <c r="D20" s="114">
        <v>36743</v>
      </c>
      <c r="E20" s="114">
        <v>47098</v>
      </c>
      <c r="F20" s="114">
        <v>22079</v>
      </c>
      <c r="G20" s="114">
        <v>8523</v>
      </c>
      <c r="H20" s="114">
        <v>19031</v>
      </c>
      <c r="I20" s="115">
        <v>21247</v>
      </c>
      <c r="J20" s="114">
        <v>13764</v>
      </c>
      <c r="K20" s="114">
        <v>7483</v>
      </c>
      <c r="L20" s="423">
        <v>6396</v>
      </c>
      <c r="M20" s="424">
        <v>5694</v>
      </c>
    </row>
    <row r="21" spans="1:13" s="110" customFormat="1" ht="11.1" customHeight="1" x14ac:dyDescent="0.2">
      <c r="A21" s="422" t="s">
        <v>389</v>
      </c>
      <c r="B21" s="115">
        <v>69805</v>
      </c>
      <c r="C21" s="114">
        <v>32576</v>
      </c>
      <c r="D21" s="114">
        <v>37229</v>
      </c>
      <c r="E21" s="114">
        <v>47389</v>
      </c>
      <c r="F21" s="114">
        <v>22397</v>
      </c>
      <c r="G21" s="114">
        <v>8513</v>
      </c>
      <c r="H21" s="114">
        <v>19385</v>
      </c>
      <c r="I21" s="115">
        <v>21881</v>
      </c>
      <c r="J21" s="114">
        <v>14269</v>
      </c>
      <c r="K21" s="114">
        <v>7612</v>
      </c>
      <c r="L21" s="423">
        <v>3873</v>
      </c>
      <c r="M21" s="424">
        <v>3733</v>
      </c>
    </row>
    <row r="22" spans="1:13" ht="15" customHeight="1" x14ac:dyDescent="0.2">
      <c r="A22" s="422" t="s">
        <v>392</v>
      </c>
      <c r="B22" s="115">
        <v>69682</v>
      </c>
      <c r="C22" s="114">
        <v>32487</v>
      </c>
      <c r="D22" s="114">
        <v>37195</v>
      </c>
      <c r="E22" s="114">
        <v>47195</v>
      </c>
      <c r="F22" s="114">
        <v>22417</v>
      </c>
      <c r="G22" s="114">
        <v>8097</v>
      </c>
      <c r="H22" s="114">
        <v>19705</v>
      </c>
      <c r="I22" s="115">
        <v>21405</v>
      </c>
      <c r="J22" s="114">
        <v>13930</v>
      </c>
      <c r="K22" s="114">
        <v>7475</v>
      </c>
      <c r="L22" s="423">
        <v>4193</v>
      </c>
      <c r="M22" s="424">
        <v>4556</v>
      </c>
    </row>
    <row r="23" spans="1:13" ht="11.1" customHeight="1" x14ac:dyDescent="0.2">
      <c r="A23" s="422" t="s">
        <v>387</v>
      </c>
      <c r="B23" s="115">
        <v>69894</v>
      </c>
      <c r="C23" s="114">
        <v>32625</v>
      </c>
      <c r="D23" s="114">
        <v>37269</v>
      </c>
      <c r="E23" s="114">
        <v>47213</v>
      </c>
      <c r="F23" s="114">
        <v>22601</v>
      </c>
      <c r="G23" s="114">
        <v>7826</v>
      </c>
      <c r="H23" s="114">
        <v>20040</v>
      </c>
      <c r="I23" s="115">
        <v>22267</v>
      </c>
      <c r="J23" s="114">
        <v>14672</v>
      </c>
      <c r="K23" s="114">
        <v>7595</v>
      </c>
      <c r="L23" s="423">
        <v>3788</v>
      </c>
      <c r="M23" s="424">
        <v>3673</v>
      </c>
    </row>
    <row r="24" spans="1:13" ht="11.1" customHeight="1" x14ac:dyDescent="0.2">
      <c r="A24" s="422" t="s">
        <v>388</v>
      </c>
      <c r="B24" s="115">
        <v>70415</v>
      </c>
      <c r="C24" s="114">
        <v>32671</v>
      </c>
      <c r="D24" s="114">
        <v>37744</v>
      </c>
      <c r="E24" s="114">
        <v>47151</v>
      </c>
      <c r="F24" s="114">
        <v>22891</v>
      </c>
      <c r="G24" s="114">
        <v>8394</v>
      </c>
      <c r="H24" s="114">
        <v>20195</v>
      </c>
      <c r="I24" s="115">
        <v>21718</v>
      </c>
      <c r="J24" s="114">
        <v>13919</v>
      </c>
      <c r="K24" s="114">
        <v>7799</v>
      </c>
      <c r="L24" s="423">
        <v>6548</v>
      </c>
      <c r="M24" s="424">
        <v>5784</v>
      </c>
    </row>
    <row r="25" spans="1:13" s="110" customFormat="1" ht="11.1" customHeight="1" x14ac:dyDescent="0.2">
      <c r="A25" s="422" t="s">
        <v>389</v>
      </c>
      <c r="B25" s="115">
        <v>71019</v>
      </c>
      <c r="C25" s="114">
        <v>32886</v>
      </c>
      <c r="D25" s="114">
        <v>38133</v>
      </c>
      <c r="E25" s="114">
        <v>47324</v>
      </c>
      <c r="F25" s="114">
        <v>23323</v>
      </c>
      <c r="G25" s="114">
        <v>8388</v>
      </c>
      <c r="H25" s="114">
        <v>20507</v>
      </c>
      <c r="I25" s="115">
        <v>22324</v>
      </c>
      <c r="J25" s="114">
        <v>14598</v>
      </c>
      <c r="K25" s="114">
        <v>7726</v>
      </c>
      <c r="L25" s="423">
        <v>4216</v>
      </c>
      <c r="M25" s="424">
        <v>3724</v>
      </c>
    </row>
    <row r="26" spans="1:13" ht="15" customHeight="1" x14ac:dyDescent="0.2">
      <c r="A26" s="422" t="s">
        <v>393</v>
      </c>
      <c r="B26" s="115">
        <v>71174</v>
      </c>
      <c r="C26" s="114">
        <v>32919</v>
      </c>
      <c r="D26" s="114">
        <v>38255</v>
      </c>
      <c r="E26" s="114">
        <v>47337</v>
      </c>
      <c r="F26" s="114">
        <v>23460</v>
      </c>
      <c r="G26" s="114">
        <v>8110</v>
      </c>
      <c r="H26" s="114">
        <v>20820</v>
      </c>
      <c r="I26" s="115">
        <v>21580</v>
      </c>
      <c r="J26" s="114">
        <v>14055</v>
      </c>
      <c r="K26" s="114">
        <v>7525</v>
      </c>
      <c r="L26" s="423">
        <v>4629</v>
      </c>
      <c r="M26" s="424">
        <v>4596</v>
      </c>
    </row>
    <row r="27" spans="1:13" ht="11.1" customHeight="1" x14ac:dyDescent="0.2">
      <c r="A27" s="422" t="s">
        <v>387</v>
      </c>
      <c r="B27" s="115">
        <v>71905</v>
      </c>
      <c r="C27" s="114">
        <v>33299</v>
      </c>
      <c r="D27" s="114">
        <v>38606</v>
      </c>
      <c r="E27" s="114">
        <v>47646</v>
      </c>
      <c r="F27" s="114">
        <v>23878</v>
      </c>
      <c r="G27" s="114">
        <v>7933</v>
      </c>
      <c r="H27" s="114">
        <v>21242</v>
      </c>
      <c r="I27" s="115">
        <v>22558</v>
      </c>
      <c r="J27" s="114">
        <v>14899</v>
      </c>
      <c r="K27" s="114">
        <v>7659</v>
      </c>
      <c r="L27" s="423">
        <v>4133</v>
      </c>
      <c r="M27" s="424">
        <v>3552</v>
      </c>
    </row>
    <row r="28" spans="1:13" ht="11.1" customHeight="1" x14ac:dyDescent="0.2">
      <c r="A28" s="422" t="s">
        <v>388</v>
      </c>
      <c r="B28" s="115">
        <v>72897</v>
      </c>
      <c r="C28" s="114">
        <v>33890</v>
      </c>
      <c r="D28" s="114">
        <v>39007</v>
      </c>
      <c r="E28" s="114">
        <v>48754</v>
      </c>
      <c r="F28" s="114">
        <v>24088</v>
      </c>
      <c r="G28" s="114">
        <v>8500</v>
      </c>
      <c r="H28" s="114">
        <v>21522</v>
      </c>
      <c r="I28" s="115">
        <v>21954</v>
      </c>
      <c r="J28" s="114">
        <v>14056</v>
      </c>
      <c r="K28" s="114">
        <v>7898</v>
      </c>
      <c r="L28" s="423">
        <v>6734</v>
      </c>
      <c r="M28" s="424">
        <v>5987</v>
      </c>
    </row>
    <row r="29" spans="1:13" s="110" customFormat="1" ht="11.1" customHeight="1" x14ac:dyDescent="0.2">
      <c r="A29" s="422" t="s">
        <v>389</v>
      </c>
      <c r="B29" s="115">
        <v>73098</v>
      </c>
      <c r="C29" s="114">
        <v>33770</v>
      </c>
      <c r="D29" s="114">
        <v>39328</v>
      </c>
      <c r="E29" s="114">
        <v>48607</v>
      </c>
      <c r="F29" s="114">
        <v>24482</v>
      </c>
      <c r="G29" s="114">
        <v>8425</v>
      </c>
      <c r="H29" s="114">
        <v>21687</v>
      </c>
      <c r="I29" s="115">
        <v>22692</v>
      </c>
      <c r="J29" s="114">
        <v>14755</v>
      </c>
      <c r="K29" s="114">
        <v>7937</v>
      </c>
      <c r="L29" s="423">
        <v>4409</v>
      </c>
      <c r="M29" s="424">
        <v>4273</v>
      </c>
    </row>
    <row r="30" spans="1:13" ht="15" customHeight="1" x14ac:dyDescent="0.2">
      <c r="A30" s="422" t="s">
        <v>394</v>
      </c>
      <c r="B30" s="115">
        <v>73152</v>
      </c>
      <c r="C30" s="114">
        <v>33737</v>
      </c>
      <c r="D30" s="114">
        <v>39415</v>
      </c>
      <c r="E30" s="114">
        <v>48572</v>
      </c>
      <c r="F30" s="114">
        <v>24572</v>
      </c>
      <c r="G30" s="114">
        <v>8160</v>
      </c>
      <c r="H30" s="114">
        <v>21904</v>
      </c>
      <c r="I30" s="115">
        <v>21978</v>
      </c>
      <c r="J30" s="114">
        <v>14229</v>
      </c>
      <c r="K30" s="114">
        <v>7749</v>
      </c>
      <c r="L30" s="423">
        <v>4835</v>
      </c>
      <c r="M30" s="424">
        <v>4917</v>
      </c>
    </row>
    <row r="31" spans="1:13" ht="11.1" customHeight="1" x14ac:dyDescent="0.2">
      <c r="A31" s="422" t="s">
        <v>387</v>
      </c>
      <c r="B31" s="115">
        <v>73508</v>
      </c>
      <c r="C31" s="114">
        <v>34022</v>
      </c>
      <c r="D31" s="114">
        <v>39486</v>
      </c>
      <c r="E31" s="114">
        <v>48609</v>
      </c>
      <c r="F31" s="114">
        <v>24892</v>
      </c>
      <c r="G31" s="114">
        <v>7976</v>
      </c>
      <c r="H31" s="114">
        <v>22116</v>
      </c>
      <c r="I31" s="115">
        <v>22743</v>
      </c>
      <c r="J31" s="114">
        <v>14821</v>
      </c>
      <c r="K31" s="114">
        <v>7922</v>
      </c>
      <c r="L31" s="423">
        <v>4192</v>
      </c>
      <c r="M31" s="424">
        <v>3879</v>
      </c>
    </row>
    <row r="32" spans="1:13" ht="11.1" customHeight="1" x14ac:dyDescent="0.2">
      <c r="A32" s="422" t="s">
        <v>388</v>
      </c>
      <c r="B32" s="115">
        <v>75217</v>
      </c>
      <c r="C32" s="114">
        <v>35036</v>
      </c>
      <c r="D32" s="114">
        <v>40181</v>
      </c>
      <c r="E32" s="114">
        <v>50032</v>
      </c>
      <c r="F32" s="114">
        <v>25183</v>
      </c>
      <c r="G32" s="114">
        <v>8580</v>
      </c>
      <c r="H32" s="114">
        <v>22501</v>
      </c>
      <c r="I32" s="115">
        <v>22147</v>
      </c>
      <c r="J32" s="114">
        <v>14108</v>
      </c>
      <c r="K32" s="114">
        <v>8039</v>
      </c>
      <c r="L32" s="423">
        <v>7353</v>
      </c>
      <c r="M32" s="424">
        <v>6338</v>
      </c>
    </row>
    <row r="33" spans="1:13" s="110" customFormat="1" ht="11.1" customHeight="1" x14ac:dyDescent="0.2">
      <c r="A33" s="422" t="s">
        <v>389</v>
      </c>
      <c r="B33" s="115">
        <v>75659</v>
      </c>
      <c r="C33" s="114">
        <v>35164</v>
      </c>
      <c r="D33" s="114">
        <v>40495</v>
      </c>
      <c r="E33" s="114">
        <v>50000</v>
      </c>
      <c r="F33" s="114">
        <v>25658</v>
      </c>
      <c r="G33" s="114">
        <v>8528</v>
      </c>
      <c r="H33" s="114">
        <v>22689</v>
      </c>
      <c r="I33" s="115">
        <v>22737</v>
      </c>
      <c r="J33" s="114">
        <v>14670</v>
      </c>
      <c r="K33" s="114">
        <v>8067</v>
      </c>
      <c r="L33" s="423">
        <v>4713</v>
      </c>
      <c r="M33" s="424">
        <v>4386</v>
      </c>
    </row>
    <row r="34" spans="1:13" ht="15" customHeight="1" x14ac:dyDescent="0.2">
      <c r="A34" s="422" t="s">
        <v>395</v>
      </c>
      <c r="B34" s="115">
        <v>75765</v>
      </c>
      <c r="C34" s="114">
        <v>35262</v>
      </c>
      <c r="D34" s="114">
        <v>40503</v>
      </c>
      <c r="E34" s="114">
        <v>50059</v>
      </c>
      <c r="F34" s="114">
        <v>25706</v>
      </c>
      <c r="G34" s="114">
        <v>8202</v>
      </c>
      <c r="H34" s="114">
        <v>23050</v>
      </c>
      <c r="I34" s="115">
        <v>22230</v>
      </c>
      <c r="J34" s="114">
        <v>14239</v>
      </c>
      <c r="K34" s="114">
        <v>7991</v>
      </c>
      <c r="L34" s="423">
        <v>4985</v>
      </c>
      <c r="M34" s="424">
        <v>5016</v>
      </c>
    </row>
    <row r="35" spans="1:13" ht="11.1" customHeight="1" x14ac:dyDescent="0.2">
      <c r="A35" s="422" t="s">
        <v>387</v>
      </c>
      <c r="B35" s="115">
        <v>76532</v>
      </c>
      <c r="C35" s="114">
        <v>35747</v>
      </c>
      <c r="D35" s="114">
        <v>40785</v>
      </c>
      <c r="E35" s="114">
        <v>50406</v>
      </c>
      <c r="F35" s="114">
        <v>26126</v>
      </c>
      <c r="G35" s="114">
        <v>8034</v>
      </c>
      <c r="H35" s="114">
        <v>23471</v>
      </c>
      <c r="I35" s="115">
        <v>22934</v>
      </c>
      <c r="J35" s="114">
        <v>14839</v>
      </c>
      <c r="K35" s="114">
        <v>8095</v>
      </c>
      <c r="L35" s="423">
        <v>4839</v>
      </c>
      <c r="M35" s="424">
        <v>4186</v>
      </c>
    </row>
    <row r="36" spans="1:13" ht="11.1" customHeight="1" x14ac:dyDescent="0.2">
      <c r="A36" s="422" t="s">
        <v>388</v>
      </c>
      <c r="B36" s="115">
        <v>78058</v>
      </c>
      <c r="C36" s="114">
        <v>36444</v>
      </c>
      <c r="D36" s="114">
        <v>41614</v>
      </c>
      <c r="E36" s="114">
        <v>51698</v>
      </c>
      <c r="F36" s="114">
        <v>26360</v>
      </c>
      <c r="G36" s="114">
        <v>8736</v>
      </c>
      <c r="H36" s="114">
        <v>23865</v>
      </c>
      <c r="I36" s="115">
        <v>22308</v>
      </c>
      <c r="J36" s="114">
        <v>14095</v>
      </c>
      <c r="K36" s="114">
        <v>8213</v>
      </c>
      <c r="L36" s="423">
        <v>7500</v>
      </c>
      <c r="M36" s="424">
        <v>6526</v>
      </c>
    </row>
    <row r="37" spans="1:13" s="110" customFormat="1" ht="11.1" customHeight="1" x14ac:dyDescent="0.2">
      <c r="A37" s="422" t="s">
        <v>389</v>
      </c>
      <c r="B37" s="115">
        <v>78539</v>
      </c>
      <c r="C37" s="114">
        <v>36611</v>
      </c>
      <c r="D37" s="114">
        <v>41928</v>
      </c>
      <c r="E37" s="114">
        <v>51756</v>
      </c>
      <c r="F37" s="114">
        <v>26783</v>
      </c>
      <c r="G37" s="114">
        <v>8746</v>
      </c>
      <c r="H37" s="114">
        <v>24231</v>
      </c>
      <c r="I37" s="115">
        <v>22819</v>
      </c>
      <c r="J37" s="114">
        <v>14638</v>
      </c>
      <c r="K37" s="114">
        <v>8181</v>
      </c>
      <c r="L37" s="423">
        <v>4651</v>
      </c>
      <c r="M37" s="424">
        <v>4249</v>
      </c>
    </row>
    <row r="38" spans="1:13" ht="15" customHeight="1" x14ac:dyDescent="0.2">
      <c r="A38" s="425" t="s">
        <v>396</v>
      </c>
      <c r="B38" s="115">
        <v>78599</v>
      </c>
      <c r="C38" s="114">
        <v>36618</v>
      </c>
      <c r="D38" s="114">
        <v>41981</v>
      </c>
      <c r="E38" s="114">
        <v>51666</v>
      </c>
      <c r="F38" s="114">
        <v>26933</v>
      </c>
      <c r="G38" s="114">
        <v>8358</v>
      </c>
      <c r="H38" s="114">
        <v>24504</v>
      </c>
      <c r="I38" s="115">
        <v>22436</v>
      </c>
      <c r="J38" s="114">
        <v>14212</v>
      </c>
      <c r="K38" s="114">
        <v>8224</v>
      </c>
      <c r="L38" s="423">
        <v>5265</v>
      </c>
      <c r="M38" s="424">
        <v>5183</v>
      </c>
    </row>
    <row r="39" spans="1:13" ht="11.1" customHeight="1" x14ac:dyDescent="0.2">
      <c r="A39" s="422" t="s">
        <v>387</v>
      </c>
      <c r="B39" s="115">
        <v>79003</v>
      </c>
      <c r="C39" s="114">
        <v>36800</v>
      </c>
      <c r="D39" s="114">
        <v>42203</v>
      </c>
      <c r="E39" s="114">
        <v>51607</v>
      </c>
      <c r="F39" s="114">
        <v>27396</v>
      </c>
      <c r="G39" s="114">
        <v>8119</v>
      </c>
      <c r="H39" s="114">
        <v>24885</v>
      </c>
      <c r="I39" s="115">
        <v>23059</v>
      </c>
      <c r="J39" s="114">
        <v>14753</v>
      </c>
      <c r="K39" s="114">
        <v>8306</v>
      </c>
      <c r="L39" s="423">
        <v>4734</v>
      </c>
      <c r="M39" s="424">
        <v>4381</v>
      </c>
    </row>
    <row r="40" spans="1:13" ht="11.1" customHeight="1" x14ac:dyDescent="0.2">
      <c r="A40" s="425" t="s">
        <v>388</v>
      </c>
      <c r="B40" s="115">
        <v>80174</v>
      </c>
      <c r="C40" s="114">
        <v>37443</v>
      </c>
      <c r="D40" s="114">
        <v>42731</v>
      </c>
      <c r="E40" s="114">
        <v>52643</v>
      </c>
      <c r="F40" s="114">
        <v>27531</v>
      </c>
      <c r="G40" s="114">
        <v>8791</v>
      </c>
      <c r="H40" s="114">
        <v>25162</v>
      </c>
      <c r="I40" s="115">
        <v>22731</v>
      </c>
      <c r="J40" s="114">
        <v>14149</v>
      </c>
      <c r="K40" s="114">
        <v>8582</v>
      </c>
      <c r="L40" s="423">
        <v>7904</v>
      </c>
      <c r="M40" s="424">
        <v>6949</v>
      </c>
    </row>
    <row r="41" spans="1:13" s="110" customFormat="1" ht="11.1" customHeight="1" x14ac:dyDescent="0.2">
      <c r="A41" s="422" t="s">
        <v>389</v>
      </c>
      <c r="B41" s="115">
        <v>80818</v>
      </c>
      <c r="C41" s="114">
        <v>37681</v>
      </c>
      <c r="D41" s="114">
        <v>43137</v>
      </c>
      <c r="E41" s="114">
        <v>52804</v>
      </c>
      <c r="F41" s="114">
        <v>28014</v>
      </c>
      <c r="G41" s="114">
        <v>8889</v>
      </c>
      <c r="H41" s="114">
        <v>25456</v>
      </c>
      <c r="I41" s="115">
        <v>23259</v>
      </c>
      <c r="J41" s="114">
        <v>14544</v>
      </c>
      <c r="K41" s="114">
        <v>8715</v>
      </c>
      <c r="L41" s="423">
        <v>5364</v>
      </c>
      <c r="M41" s="424">
        <v>4758</v>
      </c>
    </row>
    <row r="42" spans="1:13" ht="15" customHeight="1" x14ac:dyDescent="0.2">
      <c r="A42" s="422" t="s">
        <v>397</v>
      </c>
      <c r="B42" s="115">
        <v>80878</v>
      </c>
      <c r="C42" s="114">
        <v>37764</v>
      </c>
      <c r="D42" s="114">
        <v>43114</v>
      </c>
      <c r="E42" s="114">
        <v>52833</v>
      </c>
      <c r="F42" s="114">
        <v>28045</v>
      </c>
      <c r="G42" s="114">
        <v>8522</v>
      </c>
      <c r="H42" s="114">
        <v>25793</v>
      </c>
      <c r="I42" s="115">
        <v>22966</v>
      </c>
      <c r="J42" s="114">
        <v>14230</v>
      </c>
      <c r="K42" s="114">
        <v>8736</v>
      </c>
      <c r="L42" s="423">
        <v>6519</v>
      </c>
      <c r="M42" s="424">
        <v>6590</v>
      </c>
    </row>
    <row r="43" spans="1:13" ht="11.1" customHeight="1" x14ac:dyDescent="0.2">
      <c r="A43" s="422" t="s">
        <v>387</v>
      </c>
      <c r="B43" s="115">
        <v>81428</v>
      </c>
      <c r="C43" s="114">
        <v>38146</v>
      </c>
      <c r="D43" s="114">
        <v>43282</v>
      </c>
      <c r="E43" s="114">
        <v>52994</v>
      </c>
      <c r="F43" s="114">
        <v>28434</v>
      </c>
      <c r="G43" s="114">
        <v>8451</v>
      </c>
      <c r="H43" s="114">
        <v>26111</v>
      </c>
      <c r="I43" s="115">
        <v>23766</v>
      </c>
      <c r="J43" s="114">
        <v>14760</v>
      </c>
      <c r="K43" s="114">
        <v>9006</v>
      </c>
      <c r="L43" s="423">
        <v>5174</v>
      </c>
      <c r="M43" s="424">
        <v>4725</v>
      </c>
    </row>
    <row r="44" spans="1:13" ht="11.1" customHeight="1" x14ac:dyDescent="0.2">
      <c r="A44" s="422" t="s">
        <v>388</v>
      </c>
      <c r="B44" s="115">
        <v>82432</v>
      </c>
      <c r="C44" s="114">
        <v>38782</v>
      </c>
      <c r="D44" s="114">
        <v>43650</v>
      </c>
      <c r="E44" s="114">
        <v>53820</v>
      </c>
      <c r="F44" s="114">
        <v>28612</v>
      </c>
      <c r="G44" s="114">
        <v>8894</v>
      </c>
      <c r="H44" s="114">
        <v>26353</v>
      </c>
      <c r="I44" s="115">
        <v>23407</v>
      </c>
      <c r="J44" s="114">
        <v>14027</v>
      </c>
      <c r="K44" s="114">
        <v>9380</v>
      </c>
      <c r="L44" s="423">
        <v>8098</v>
      </c>
      <c r="M44" s="424">
        <v>7368</v>
      </c>
    </row>
    <row r="45" spans="1:13" s="110" customFormat="1" ht="11.1" customHeight="1" x14ac:dyDescent="0.2">
      <c r="A45" s="422" t="s">
        <v>389</v>
      </c>
      <c r="B45" s="115">
        <v>83011</v>
      </c>
      <c r="C45" s="114">
        <v>38987</v>
      </c>
      <c r="D45" s="114">
        <v>44024</v>
      </c>
      <c r="E45" s="114">
        <v>53903</v>
      </c>
      <c r="F45" s="114">
        <v>29108</v>
      </c>
      <c r="G45" s="114">
        <v>8892</v>
      </c>
      <c r="H45" s="114">
        <v>26577</v>
      </c>
      <c r="I45" s="115">
        <v>23927</v>
      </c>
      <c r="J45" s="114">
        <v>14660</v>
      </c>
      <c r="K45" s="114">
        <v>9267</v>
      </c>
      <c r="L45" s="423">
        <v>5375</v>
      </c>
      <c r="M45" s="424">
        <v>5049</v>
      </c>
    </row>
    <row r="46" spans="1:13" ht="15" customHeight="1" x14ac:dyDescent="0.2">
      <c r="A46" s="422" t="s">
        <v>398</v>
      </c>
      <c r="B46" s="115">
        <v>82757</v>
      </c>
      <c r="C46" s="114">
        <v>38778</v>
      </c>
      <c r="D46" s="114">
        <v>43979</v>
      </c>
      <c r="E46" s="114">
        <v>53682</v>
      </c>
      <c r="F46" s="114">
        <v>29075</v>
      </c>
      <c r="G46" s="114">
        <v>8607</v>
      </c>
      <c r="H46" s="114">
        <v>26743</v>
      </c>
      <c r="I46" s="115">
        <v>23445</v>
      </c>
      <c r="J46" s="114">
        <v>14268</v>
      </c>
      <c r="K46" s="114">
        <v>9177</v>
      </c>
      <c r="L46" s="423">
        <v>5676</v>
      </c>
      <c r="M46" s="424">
        <v>5919</v>
      </c>
    </row>
    <row r="47" spans="1:13" ht="11.1" customHeight="1" x14ac:dyDescent="0.2">
      <c r="A47" s="422" t="s">
        <v>387</v>
      </c>
      <c r="B47" s="115">
        <v>83039</v>
      </c>
      <c r="C47" s="114">
        <v>38922</v>
      </c>
      <c r="D47" s="114">
        <v>44117</v>
      </c>
      <c r="E47" s="114">
        <v>53636</v>
      </c>
      <c r="F47" s="114">
        <v>29403</v>
      </c>
      <c r="G47" s="114">
        <v>8460</v>
      </c>
      <c r="H47" s="114">
        <v>26994</v>
      </c>
      <c r="I47" s="115">
        <v>24233</v>
      </c>
      <c r="J47" s="114">
        <v>14913</v>
      </c>
      <c r="K47" s="114">
        <v>9320</v>
      </c>
      <c r="L47" s="423">
        <v>5063</v>
      </c>
      <c r="M47" s="424">
        <v>4937</v>
      </c>
    </row>
    <row r="48" spans="1:13" ht="11.1" customHeight="1" x14ac:dyDescent="0.2">
      <c r="A48" s="422" t="s">
        <v>388</v>
      </c>
      <c r="B48" s="115">
        <v>83424</v>
      </c>
      <c r="C48" s="114">
        <v>39010</v>
      </c>
      <c r="D48" s="114">
        <v>44414</v>
      </c>
      <c r="E48" s="114">
        <v>53837</v>
      </c>
      <c r="F48" s="114">
        <v>29587</v>
      </c>
      <c r="G48" s="114">
        <v>8839</v>
      </c>
      <c r="H48" s="114">
        <v>27085</v>
      </c>
      <c r="I48" s="115">
        <v>23658</v>
      </c>
      <c r="J48" s="114">
        <v>14064</v>
      </c>
      <c r="K48" s="114">
        <v>9594</v>
      </c>
      <c r="L48" s="423">
        <v>7612</v>
      </c>
      <c r="M48" s="424">
        <v>7002</v>
      </c>
    </row>
    <row r="49" spans="1:17" s="110" customFormat="1" ht="11.1" customHeight="1" x14ac:dyDescent="0.2">
      <c r="A49" s="422" t="s">
        <v>389</v>
      </c>
      <c r="B49" s="115">
        <v>83897</v>
      </c>
      <c r="C49" s="114">
        <v>39183</v>
      </c>
      <c r="D49" s="114">
        <v>44714</v>
      </c>
      <c r="E49" s="114">
        <v>53868</v>
      </c>
      <c r="F49" s="114">
        <v>30029</v>
      </c>
      <c r="G49" s="114">
        <v>8936</v>
      </c>
      <c r="H49" s="114">
        <v>27186</v>
      </c>
      <c r="I49" s="115">
        <v>24033</v>
      </c>
      <c r="J49" s="114">
        <v>14471</v>
      </c>
      <c r="K49" s="114">
        <v>9562</v>
      </c>
      <c r="L49" s="423">
        <v>5657</v>
      </c>
      <c r="M49" s="424">
        <v>5020</v>
      </c>
    </row>
    <row r="50" spans="1:17" ht="15" customHeight="1" x14ac:dyDescent="0.2">
      <c r="A50" s="422" t="s">
        <v>399</v>
      </c>
      <c r="B50" s="143">
        <v>84762</v>
      </c>
      <c r="C50" s="144">
        <v>39991</v>
      </c>
      <c r="D50" s="144">
        <v>44771</v>
      </c>
      <c r="E50" s="144">
        <v>54594</v>
      </c>
      <c r="F50" s="144">
        <v>30168</v>
      </c>
      <c r="G50" s="144">
        <v>8895</v>
      </c>
      <c r="H50" s="144">
        <v>27779</v>
      </c>
      <c r="I50" s="143">
        <v>23303</v>
      </c>
      <c r="J50" s="144">
        <v>13893</v>
      </c>
      <c r="K50" s="144">
        <v>9410</v>
      </c>
      <c r="L50" s="426">
        <v>7049</v>
      </c>
      <c r="M50" s="427">
        <v>6183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2.4227557789673382</v>
      </c>
      <c r="C6" s="480">
        <f>'Tabelle 3.3'!J11</f>
        <v>-0.60567285135423332</v>
      </c>
      <c r="D6" s="481">
        <f t="shared" ref="D6:E9" si="0">IF(OR(AND(B6&gt;=-50,B6&lt;=50),ISNUMBER(B6)=FALSE),B6,"")</f>
        <v>2.4227557789673382</v>
      </c>
      <c r="E6" s="481">
        <f t="shared" si="0"/>
        <v>-0.60567285135423332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2.4227557789673382</v>
      </c>
      <c r="C14" s="480">
        <f>'Tabelle 3.3'!J11</f>
        <v>-0.60567285135423332</v>
      </c>
      <c r="D14" s="481">
        <f>IF(OR(AND(B14&gt;=-50,B14&lt;=50),ISNUMBER(B14)=FALSE),B14,"")</f>
        <v>2.4227557789673382</v>
      </c>
      <c r="E14" s="481">
        <f>IF(OR(AND(C14&gt;=-50,C14&lt;=50),ISNUMBER(C14)=FALSE),C14,"")</f>
        <v>-0.60567285135423332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0.28386510730101056</v>
      </c>
      <c r="C17" s="480">
        <f>'Tabelle 3.3'!J14</f>
        <v>-2.1012931034482758</v>
      </c>
      <c r="D17" s="481">
        <f t="shared" si="3"/>
        <v>0.28386510730101056</v>
      </c>
      <c r="E17" s="481">
        <f t="shared" si="3"/>
        <v>-2.1012931034482758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4.4290448930400723</v>
      </c>
      <c r="C18" s="480">
        <f>'Tabelle 3.3'!J15</f>
        <v>5.6318681318681323</v>
      </c>
      <c r="D18" s="481">
        <f t="shared" si="3"/>
        <v>4.4290448930400723</v>
      </c>
      <c r="E18" s="481">
        <f t="shared" si="3"/>
        <v>5.6318681318681323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-0.8132214060860441</v>
      </c>
      <c r="C19" s="480">
        <f>'Tabelle 3.3'!J16</f>
        <v>-7.5963718820861681</v>
      </c>
      <c r="D19" s="481">
        <f t="shared" si="3"/>
        <v>-0.8132214060860441</v>
      </c>
      <c r="E19" s="481">
        <f t="shared" si="3"/>
        <v>-7.5963718820861681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-0.13990905911157747</v>
      </c>
      <c r="C20" s="480">
        <f>'Tabelle 3.3'!J17</f>
        <v>-5.2845528455284549</v>
      </c>
      <c r="D20" s="481">
        <f t="shared" si="3"/>
        <v>-0.13990905911157747</v>
      </c>
      <c r="E20" s="481">
        <f t="shared" si="3"/>
        <v>-5.2845528455284549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2.0137931034482759</v>
      </c>
      <c r="C21" s="480">
        <f>'Tabelle 3.3'!J18</f>
        <v>3.5823950870010237</v>
      </c>
      <c r="D21" s="481">
        <f t="shared" si="3"/>
        <v>2.0137931034482759</v>
      </c>
      <c r="E21" s="481">
        <f t="shared" si="3"/>
        <v>3.5823950870010237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1.2344353799914127</v>
      </c>
      <c r="C22" s="480">
        <f>'Tabelle 3.3'!J19</f>
        <v>2.2916666666666665</v>
      </c>
      <c r="D22" s="481">
        <f t="shared" si="3"/>
        <v>1.2344353799914127</v>
      </c>
      <c r="E22" s="481">
        <f t="shared" si="3"/>
        <v>2.2916666666666665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2.4403771491957849</v>
      </c>
      <c r="C23" s="480">
        <f>'Tabelle 3.3'!J20</f>
        <v>-3.943661971830986</v>
      </c>
      <c r="D23" s="481">
        <f t="shared" si="3"/>
        <v>2.4403771491957849</v>
      </c>
      <c r="E23" s="481">
        <f t="shared" si="3"/>
        <v>-3.943661971830986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-3.6873156342182889</v>
      </c>
      <c r="C24" s="480">
        <f>'Tabelle 3.3'!J21</f>
        <v>-5.2852642632131603</v>
      </c>
      <c r="D24" s="481">
        <f t="shared" si="3"/>
        <v>-3.6873156342182889</v>
      </c>
      <c r="E24" s="481">
        <f t="shared" si="3"/>
        <v>-5.2852642632131603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-3.4670821971172576</v>
      </c>
      <c r="C25" s="480">
        <f>'Tabelle 3.3'!J22</f>
        <v>-4.4985941893158392</v>
      </c>
      <c r="D25" s="481">
        <f t="shared" si="3"/>
        <v>-3.4670821971172576</v>
      </c>
      <c r="E25" s="481">
        <f t="shared" si="3"/>
        <v>-4.4985941893158392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-4.4794839634474108</v>
      </c>
      <c r="C27" s="480">
        <f>'Tabelle 3.3'!J24</f>
        <v>0.21891418563922943</v>
      </c>
      <c r="D27" s="481">
        <f t="shared" si="3"/>
        <v>-4.4794839634474108</v>
      </c>
      <c r="E27" s="481">
        <f t="shared" si="3"/>
        <v>0.21891418563922943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2.5364274150026982</v>
      </c>
      <c r="C28" s="480">
        <f>'Tabelle 3.3'!J25</f>
        <v>7.1428571428571432</v>
      </c>
      <c r="D28" s="481">
        <f t="shared" si="3"/>
        <v>2.5364274150026982</v>
      </c>
      <c r="E28" s="481">
        <f t="shared" si="3"/>
        <v>7.1428571428571432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2.2401433691756272</v>
      </c>
      <c r="C30" s="480">
        <f>'Tabelle 3.3'!J27</f>
        <v>3.4582132564841497</v>
      </c>
      <c r="D30" s="481">
        <f t="shared" si="3"/>
        <v>2.2401433691756272</v>
      </c>
      <c r="E30" s="481">
        <f t="shared" si="3"/>
        <v>3.4582132564841497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1.1142061281337048</v>
      </c>
      <c r="C31" s="480">
        <f>'Tabelle 3.3'!J28</f>
        <v>-4.61245839277223</v>
      </c>
      <c r="D31" s="481">
        <f t="shared" si="3"/>
        <v>1.1142061281337048</v>
      </c>
      <c r="E31" s="481">
        <f t="shared" si="3"/>
        <v>-4.61245839277223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2.8139102734271302</v>
      </c>
      <c r="C32" s="480">
        <f>'Tabelle 3.3'!J29</f>
        <v>4.7434656340755081</v>
      </c>
      <c r="D32" s="481">
        <f t="shared" si="3"/>
        <v>2.8139102734271302</v>
      </c>
      <c r="E32" s="481">
        <f t="shared" si="3"/>
        <v>4.7434656340755081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2.1048200378867605</v>
      </c>
      <c r="C33" s="480">
        <f>'Tabelle 3.3'!J30</f>
        <v>-6.859205776173285</v>
      </c>
      <c r="D33" s="481">
        <f t="shared" si="3"/>
        <v>2.1048200378867605</v>
      </c>
      <c r="E33" s="481">
        <f t="shared" si="3"/>
        <v>-6.859205776173285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6.0271646859083194</v>
      </c>
      <c r="C34" s="480">
        <f>'Tabelle 3.3'!J31</f>
        <v>-2.0848573518653986</v>
      </c>
      <c r="D34" s="481">
        <f t="shared" si="3"/>
        <v>6.0271646859083194</v>
      </c>
      <c r="E34" s="481">
        <f t="shared" si="3"/>
        <v>-2.0848573518653986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0.99923899017304707</v>
      </c>
      <c r="C39" s="480">
        <f>'Tabelle 3.3'!J36</f>
        <v>-0.72788078493090047</v>
      </c>
      <c r="D39" s="481">
        <f t="shared" si="3"/>
        <v>0.99923899017304707</v>
      </c>
      <c r="E39" s="481">
        <f t="shared" si="3"/>
        <v>-0.72788078493090047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0.99923899017304707</v>
      </c>
      <c r="C45" s="480">
        <f>'Tabelle 3.3'!J36</f>
        <v>-0.72788078493090047</v>
      </c>
      <c r="D45" s="481">
        <f t="shared" si="3"/>
        <v>0.99923899017304707</v>
      </c>
      <c r="E45" s="481">
        <f t="shared" si="3"/>
        <v>-0.72788078493090047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71174</v>
      </c>
      <c r="C51" s="487">
        <v>14055</v>
      </c>
      <c r="D51" s="487">
        <v>7525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71905</v>
      </c>
      <c r="C52" s="487">
        <v>14899</v>
      </c>
      <c r="D52" s="487">
        <v>7659</v>
      </c>
      <c r="E52" s="488">
        <f t="shared" ref="E52:G70" si="11">IF($A$51=37802,IF(COUNTBLANK(B$51:B$70)&gt;0,#N/A,B52/B$51*100),IF(COUNTBLANK(B$51:B$75)&gt;0,#N/A,B52/B$51*100))</f>
        <v>101.02706044342035</v>
      </c>
      <c r="F52" s="488">
        <f t="shared" si="11"/>
        <v>106.00498043400925</v>
      </c>
      <c r="G52" s="488">
        <f t="shared" si="11"/>
        <v>101.78073089700996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72897</v>
      </c>
      <c r="C53" s="487">
        <v>14056</v>
      </c>
      <c r="D53" s="487">
        <v>7898</v>
      </c>
      <c r="E53" s="488">
        <f t="shared" si="11"/>
        <v>102.42082783038751</v>
      </c>
      <c r="F53" s="488">
        <f t="shared" si="11"/>
        <v>100.00711490572749</v>
      </c>
      <c r="G53" s="488">
        <f t="shared" si="11"/>
        <v>104.95681063122923</v>
      </c>
      <c r="H53" s="489">
        <f>IF(ISERROR(L53)=TRUE,IF(MONTH(A53)=MONTH(MAX(A$51:A$75)),A53,""),"")</f>
        <v>41883</v>
      </c>
      <c r="I53" s="488">
        <f t="shared" si="12"/>
        <v>102.42082783038751</v>
      </c>
      <c r="J53" s="488">
        <f t="shared" si="10"/>
        <v>100.00711490572749</v>
      </c>
      <c r="K53" s="488">
        <f t="shared" si="10"/>
        <v>104.95681063122923</v>
      </c>
      <c r="L53" s="488" t="e">
        <f t="shared" si="13"/>
        <v>#N/A</v>
      </c>
    </row>
    <row r="54" spans="1:14" ht="15" customHeight="1" x14ac:dyDescent="0.2">
      <c r="A54" s="490" t="s">
        <v>462</v>
      </c>
      <c r="B54" s="487">
        <v>73098</v>
      </c>
      <c r="C54" s="487">
        <v>14755</v>
      </c>
      <c r="D54" s="487">
        <v>7937</v>
      </c>
      <c r="E54" s="488">
        <f t="shared" si="11"/>
        <v>102.70323432714193</v>
      </c>
      <c r="F54" s="488">
        <f t="shared" si="11"/>
        <v>104.98043400924936</v>
      </c>
      <c r="G54" s="488">
        <f t="shared" si="11"/>
        <v>105.47508305647841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73152</v>
      </c>
      <c r="C55" s="487">
        <v>14229</v>
      </c>
      <c r="D55" s="487">
        <v>7749</v>
      </c>
      <c r="E55" s="488">
        <f t="shared" si="11"/>
        <v>102.77910472925507</v>
      </c>
      <c r="F55" s="488">
        <f t="shared" si="11"/>
        <v>101.23799359658486</v>
      </c>
      <c r="G55" s="488">
        <f t="shared" si="11"/>
        <v>102.97674418604652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73508</v>
      </c>
      <c r="C56" s="487">
        <v>14821</v>
      </c>
      <c r="D56" s="487">
        <v>7922</v>
      </c>
      <c r="E56" s="488">
        <f t="shared" si="11"/>
        <v>103.27928738022311</v>
      </c>
      <c r="F56" s="488">
        <f t="shared" si="11"/>
        <v>105.45001778726433</v>
      </c>
      <c r="G56" s="488">
        <f t="shared" si="11"/>
        <v>105.27574750830564</v>
      </c>
      <c r="H56" s="489" t="str">
        <f t="shared" si="14"/>
        <v/>
      </c>
      <c r="I56" s="488" t="str">
        <f t="shared" si="12"/>
        <v/>
      </c>
      <c r="J56" s="488" t="str">
        <f t="shared" si="10"/>
        <v/>
      </c>
      <c r="K56" s="488" t="str">
        <f t="shared" si="10"/>
        <v/>
      </c>
      <c r="L56" s="488" t="e">
        <f t="shared" si="13"/>
        <v>#N/A</v>
      </c>
    </row>
    <row r="57" spans="1:14" ht="15" customHeight="1" x14ac:dyDescent="0.2">
      <c r="A57" s="490">
        <v>42248</v>
      </c>
      <c r="B57" s="487">
        <v>75217</v>
      </c>
      <c r="C57" s="487">
        <v>14108</v>
      </c>
      <c r="D57" s="487">
        <v>8039</v>
      </c>
      <c r="E57" s="488">
        <f t="shared" si="11"/>
        <v>105.68044510635906</v>
      </c>
      <c r="F57" s="488">
        <f t="shared" si="11"/>
        <v>100.37709000355746</v>
      </c>
      <c r="G57" s="488">
        <f t="shared" si="11"/>
        <v>106.83056478405315</v>
      </c>
      <c r="H57" s="489">
        <f t="shared" si="14"/>
        <v>42248</v>
      </c>
      <c r="I57" s="488">
        <f t="shared" si="12"/>
        <v>105.68044510635906</v>
      </c>
      <c r="J57" s="488">
        <f t="shared" si="10"/>
        <v>100.37709000355746</v>
      </c>
      <c r="K57" s="488">
        <f t="shared" si="10"/>
        <v>106.83056478405315</v>
      </c>
      <c r="L57" s="488" t="e">
        <f t="shared" si="13"/>
        <v>#N/A</v>
      </c>
    </row>
    <row r="58" spans="1:14" ht="15" customHeight="1" x14ac:dyDescent="0.2">
      <c r="A58" s="490" t="s">
        <v>465</v>
      </c>
      <c r="B58" s="487">
        <v>75659</v>
      </c>
      <c r="C58" s="487">
        <v>14670</v>
      </c>
      <c r="D58" s="487">
        <v>8067</v>
      </c>
      <c r="E58" s="488">
        <f t="shared" si="11"/>
        <v>106.3014583977295</v>
      </c>
      <c r="F58" s="488">
        <f t="shared" si="11"/>
        <v>104.37566702241195</v>
      </c>
      <c r="G58" s="488">
        <f t="shared" si="11"/>
        <v>107.20265780730898</v>
      </c>
      <c r="H58" s="489" t="str">
        <f t="shared" si="14"/>
        <v/>
      </c>
      <c r="I58" s="488" t="str">
        <f t="shared" si="12"/>
        <v/>
      </c>
      <c r="J58" s="488" t="str">
        <f t="shared" si="10"/>
        <v/>
      </c>
      <c r="K58" s="488" t="str">
        <f t="shared" si="10"/>
        <v/>
      </c>
      <c r="L58" s="488" t="e">
        <f t="shared" si="13"/>
        <v>#N/A</v>
      </c>
    </row>
    <row r="59" spans="1:14" ht="15" customHeight="1" x14ac:dyDescent="0.2">
      <c r="A59" s="490" t="s">
        <v>466</v>
      </c>
      <c r="B59" s="487">
        <v>75765</v>
      </c>
      <c r="C59" s="487">
        <v>14239</v>
      </c>
      <c r="D59" s="487">
        <v>7991</v>
      </c>
      <c r="E59" s="488">
        <f t="shared" si="11"/>
        <v>106.45038918706268</v>
      </c>
      <c r="F59" s="488">
        <f t="shared" si="11"/>
        <v>101.30914265385984</v>
      </c>
      <c r="G59" s="488">
        <f t="shared" si="11"/>
        <v>106.19269102990032</v>
      </c>
      <c r="H59" s="489" t="str">
        <f t="shared" si="14"/>
        <v/>
      </c>
      <c r="I59" s="488" t="str">
        <f t="shared" si="12"/>
        <v/>
      </c>
      <c r="J59" s="488" t="str">
        <f t="shared" si="10"/>
        <v/>
      </c>
      <c r="K59" s="488" t="str">
        <f t="shared" si="10"/>
        <v/>
      </c>
      <c r="L59" s="488" t="e">
        <f t="shared" si="13"/>
        <v>#N/A</v>
      </c>
    </row>
    <row r="60" spans="1:14" ht="15" customHeight="1" x14ac:dyDescent="0.2">
      <c r="A60" s="490" t="s">
        <v>467</v>
      </c>
      <c r="B60" s="487">
        <v>76532</v>
      </c>
      <c r="C60" s="487">
        <v>14839</v>
      </c>
      <c r="D60" s="487">
        <v>8095</v>
      </c>
      <c r="E60" s="488">
        <f t="shared" si="11"/>
        <v>107.52802989855846</v>
      </c>
      <c r="F60" s="488">
        <f t="shared" si="11"/>
        <v>105.57808609035931</v>
      </c>
      <c r="G60" s="488">
        <f t="shared" si="11"/>
        <v>107.57475083056478</v>
      </c>
      <c r="H60" s="489" t="str">
        <f t="shared" si="14"/>
        <v/>
      </c>
      <c r="I60" s="488" t="str">
        <f t="shared" si="12"/>
        <v/>
      </c>
      <c r="J60" s="488" t="str">
        <f t="shared" si="10"/>
        <v/>
      </c>
      <c r="K60" s="488" t="str">
        <f t="shared" si="10"/>
        <v/>
      </c>
      <c r="L60" s="488" t="e">
        <f t="shared" si="13"/>
        <v>#N/A</v>
      </c>
    </row>
    <row r="61" spans="1:14" ht="15" customHeight="1" x14ac:dyDescent="0.2">
      <c r="A61" s="490">
        <v>42614</v>
      </c>
      <c r="B61" s="487">
        <v>78058</v>
      </c>
      <c r="C61" s="487">
        <v>14095</v>
      </c>
      <c r="D61" s="487">
        <v>8213</v>
      </c>
      <c r="E61" s="488">
        <f t="shared" si="11"/>
        <v>109.67207126197769</v>
      </c>
      <c r="F61" s="488">
        <f t="shared" si="11"/>
        <v>100.28459622909995</v>
      </c>
      <c r="G61" s="488">
        <f t="shared" si="11"/>
        <v>109.14285714285714</v>
      </c>
      <c r="H61" s="489">
        <f t="shared" si="14"/>
        <v>42614</v>
      </c>
      <c r="I61" s="488">
        <f t="shared" si="12"/>
        <v>109.67207126197769</v>
      </c>
      <c r="J61" s="488">
        <f t="shared" si="10"/>
        <v>100.28459622909995</v>
      </c>
      <c r="K61" s="488">
        <f t="shared" si="10"/>
        <v>109.14285714285714</v>
      </c>
      <c r="L61" s="488" t="e">
        <f t="shared" si="13"/>
        <v>#N/A</v>
      </c>
    </row>
    <row r="62" spans="1:14" ht="15" customHeight="1" x14ac:dyDescent="0.2">
      <c r="A62" s="490" t="s">
        <v>468</v>
      </c>
      <c r="B62" s="487">
        <v>78539</v>
      </c>
      <c r="C62" s="487">
        <v>14638</v>
      </c>
      <c r="D62" s="487">
        <v>8181</v>
      </c>
      <c r="E62" s="488">
        <f t="shared" si="11"/>
        <v>110.34787984376318</v>
      </c>
      <c r="F62" s="488">
        <f t="shared" si="11"/>
        <v>104.14799003913198</v>
      </c>
      <c r="G62" s="488">
        <f t="shared" si="11"/>
        <v>108.71760797342193</v>
      </c>
      <c r="H62" s="489" t="str">
        <f t="shared" si="14"/>
        <v/>
      </c>
      <c r="I62" s="488" t="str">
        <f t="shared" si="12"/>
        <v/>
      </c>
      <c r="J62" s="488" t="str">
        <f t="shared" si="10"/>
        <v/>
      </c>
      <c r="K62" s="488" t="str">
        <f t="shared" si="10"/>
        <v/>
      </c>
      <c r="L62" s="488" t="e">
        <f t="shared" si="13"/>
        <v>#N/A</v>
      </c>
    </row>
    <row r="63" spans="1:14" ht="15" customHeight="1" x14ac:dyDescent="0.2">
      <c r="A63" s="490" t="s">
        <v>469</v>
      </c>
      <c r="B63" s="487">
        <v>78599</v>
      </c>
      <c r="C63" s="487">
        <v>14212</v>
      </c>
      <c r="D63" s="487">
        <v>8224</v>
      </c>
      <c r="E63" s="488">
        <f t="shared" si="11"/>
        <v>110.43218029055555</v>
      </c>
      <c r="F63" s="488">
        <f t="shared" si="11"/>
        <v>101.11704019921737</v>
      </c>
      <c r="G63" s="488">
        <f t="shared" si="11"/>
        <v>109.28903654485049</v>
      </c>
      <c r="H63" s="489" t="str">
        <f t="shared" si="14"/>
        <v/>
      </c>
      <c r="I63" s="488" t="str">
        <f t="shared" si="12"/>
        <v/>
      </c>
      <c r="J63" s="488" t="str">
        <f t="shared" si="10"/>
        <v/>
      </c>
      <c r="K63" s="488" t="str">
        <f t="shared" si="10"/>
        <v/>
      </c>
      <c r="L63" s="488" t="e">
        <f t="shared" si="13"/>
        <v>#N/A</v>
      </c>
    </row>
    <row r="64" spans="1:14" ht="15" customHeight="1" x14ac:dyDescent="0.2">
      <c r="A64" s="490" t="s">
        <v>470</v>
      </c>
      <c r="B64" s="487">
        <v>79003</v>
      </c>
      <c r="C64" s="487">
        <v>14753</v>
      </c>
      <c r="D64" s="487">
        <v>8306</v>
      </c>
      <c r="E64" s="488">
        <f t="shared" si="11"/>
        <v>110.99980329895749</v>
      </c>
      <c r="F64" s="488">
        <f t="shared" si="11"/>
        <v>104.96620419779438</v>
      </c>
      <c r="G64" s="488">
        <f t="shared" si="11"/>
        <v>110.37873754152825</v>
      </c>
      <c r="H64" s="489" t="str">
        <f t="shared" si="14"/>
        <v/>
      </c>
      <c r="I64" s="488" t="str">
        <f t="shared" si="12"/>
        <v/>
      </c>
      <c r="J64" s="488" t="str">
        <f t="shared" si="10"/>
        <v/>
      </c>
      <c r="K64" s="488" t="str">
        <f t="shared" si="10"/>
        <v/>
      </c>
      <c r="L64" s="488" t="e">
        <f t="shared" si="13"/>
        <v>#N/A</v>
      </c>
    </row>
    <row r="65" spans="1:12" ht="15" customHeight="1" x14ac:dyDescent="0.2">
      <c r="A65" s="490">
        <v>42979</v>
      </c>
      <c r="B65" s="487">
        <v>80174</v>
      </c>
      <c r="C65" s="487">
        <v>14149</v>
      </c>
      <c r="D65" s="487">
        <v>8582</v>
      </c>
      <c r="E65" s="488">
        <f t="shared" si="11"/>
        <v>112.6450670188552</v>
      </c>
      <c r="F65" s="488">
        <f t="shared" si="11"/>
        <v>100.66880113838492</v>
      </c>
      <c r="G65" s="488">
        <f t="shared" si="11"/>
        <v>114.04651162790698</v>
      </c>
      <c r="H65" s="489">
        <f t="shared" si="14"/>
        <v>42979</v>
      </c>
      <c r="I65" s="488">
        <f t="shared" si="12"/>
        <v>112.6450670188552</v>
      </c>
      <c r="J65" s="488">
        <f t="shared" si="10"/>
        <v>100.66880113838492</v>
      </c>
      <c r="K65" s="488">
        <f t="shared" si="10"/>
        <v>114.04651162790698</v>
      </c>
      <c r="L65" s="488" t="e">
        <f t="shared" si="13"/>
        <v>#N/A</v>
      </c>
    </row>
    <row r="66" spans="1:12" ht="15" customHeight="1" x14ac:dyDescent="0.2">
      <c r="A66" s="490" t="s">
        <v>471</v>
      </c>
      <c r="B66" s="487">
        <v>80818</v>
      </c>
      <c r="C66" s="487">
        <v>14544</v>
      </c>
      <c r="D66" s="487">
        <v>8715</v>
      </c>
      <c r="E66" s="488">
        <f t="shared" si="11"/>
        <v>113.5498918144266</v>
      </c>
      <c r="F66" s="488">
        <f t="shared" si="11"/>
        <v>103.47918890074706</v>
      </c>
      <c r="G66" s="488">
        <f t="shared" si="11"/>
        <v>115.81395348837209</v>
      </c>
      <c r="H66" s="489" t="str">
        <f t="shared" si="14"/>
        <v/>
      </c>
      <c r="I66" s="488" t="str">
        <f t="shared" si="12"/>
        <v/>
      </c>
      <c r="J66" s="488" t="str">
        <f t="shared" si="10"/>
        <v/>
      </c>
      <c r="K66" s="488" t="str">
        <f t="shared" si="10"/>
        <v/>
      </c>
      <c r="L66" s="488" t="e">
        <f t="shared" si="13"/>
        <v>#N/A</v>
      </c>
    </row>
    <row r="67" spans="1:12" ht="15" customHeight="1" x14ac:dyDescent="0.2">
      <c r="A67" s="490" t="s">
        <v>472</v>
      </c>
      <c r="B67" s="487">
        <v>80878</v>
      </c>
      <c r="C67" s="487">
        <v>14230</v>
      </c>
      <c r="D67" s="487">
        <v>8736</v>
      </c>
      <c r="E67" s="488">
        <f t="shared" si="11"/>
        <v>113.63419226121898</v>
      </c>
      <c r="F67" s="488">
        <f t="shared" si="11"/>
        <v>101.24510850231235</v>
      </c>
      <c r="G67" s="488">
        <f t="shared" si="11"/>
        <v>116.09302325581395</v>
      </c>
      <c r="H67" s="489" t="str">
        <f t="shared" si="14"/>
        <v/>
      </c>
      <c r="I67" s="488" t="str">
        <f t="shared" si="12"/>
        <v/>
      </c>
      <c r="J67" s="488" t="str">
        <f t="shared" si="12"/>
        <v/>
      </c>
      <c r="K67" s="488" t="str">
        <f t="shared" si="12"/>
        <v/>
      </c>
      <c r="L67" s="488" t="e">
        <f t="shared" si="13"/>
        <v>#N/A</v>
      </c>
    </row>
    <row r="68" spans="1:12" ht="15" customHeight="1" x14ac:dyDescent="0.2">
      <c r="A68" s="490" t="s">
        <v>473</v>
      </c>
      <c r="B68" s="487">
        <v>81428</v>
      </c>
      <c r="C68" s="487">
        <v>14760</v>
      </c>
      <c r="D68" s="487">
        <v>9006</v>
      </c>
      <c r="E68" s="488">
        <f t="shared" si="11"/>
        <v>114.40694635681569</v>
      </c>
      <c r="F68" s="488">
        <f t="shared" si="11"/>
        <v>105.01600853788686</v>
      </c>
      <c r="G68" s="488">
        <f t="shared" si="11"/>
        <v>119.68106312292359</v>
      </c>
      <c r="H68" s="489" t="str">
        <f t="shared" si="14"/>
        <v/>
      </c>
      <c r="I68" s="488" t="str">
        <f t="shared" si="12"/>
        <v/>
      </c>
      <c r="J68" s="488" t="str">
        <f t="shared" si="12"/>
        <v/>
      </c>
      <c r="K68" s="488" t="str">
        <f t="shared" si="12"/>
        <v/>
      </c>
      <c r="L68" s="488" t="e">
        <f t="shared" si="13"/>
        <v>#N/A</v>
      </c>
    </row>
    <row r="69" spans="1:12" ht="15" customHeight="1" x14ac:dyDescent="0.2">
      <c r="A69" s="490">
        <v>43344</v>
      </c>
      <c r="B69" s="487">
        <v>82432</v>
      </c>
      <c r="C69" s="487">
        <v>14027</v>
      </c>
      <c r="D69" s="487">
        <v>9380</v>
      </c>
      <c r="E69" s="488">
        <f t="shared" si="11"/>
        <v>115.81757383314131</v>
      </c>
      <c r="F69" s="488">
        <f t="shared" si="11"/>
        <v>99.800782639630029</v>
      </c>
      <c r="G69" s="488">
        <f t="shared" si="11"/>
        <v>124.65116279069768</v>
      </c>
      <c r="H69" s="489">
        <f t="shared" si="14"/>
        <v>43344</v>
      </c>
      <c r="I69" s="488">
        <f t="shared" si="12"/>
        <v>115.81757383314131</v>
      </c>
      <c r="J69" s="488">
        <f t="shared" si="12"/>
        <v>99.800782639630029</v>
      </c>
      <c r="K69" s="488">
        <f t="shared" si="12"/>
        <v>124.65116279069768</v>
      </c>
      <c r="L69" s="488" t="e">
        <f t="shared" si="13"/>
        <v>#N/A</v>
      </c>
    </row>
    <row r="70" spans="1:12" ht="15" customHeight="1" x14ac:dyDescent="0.2">
      <c r="A70" s="490" t="s">
        <v>474</v>
      </c>
      <c r="B70" s="487">
        <v>83011</v>
      </c>
      <c r="C70" s="487">
        <v>14660</v>
      </c>
      <c r="D70" s="487">
        <v>9267</v>
      </c>
      <c r="E70" s="488">
        <f t="shared" si="11"/>
        <v>116.63107314468766</v>
      </c>
      <c r="F70" s="488">
        <f t="shared" si="11"/>
        <v>104.30451796513695</v>
      </c>
      <c r="G70" s="488">
        <f t="shared" si="11"/>
        <v>123.14950166112956</v>
      </c>
      <c r="H70" s="489" t="str">
        <f t="shared" si="14"/>
        <v/>
      </c>
      <c r="I70" s="488" t="str">
        <f t="shared" si="12"/>
        <v/>
      </c>
      <c r="J70" s="488" t="str">
        <f t="shared" si="12"/>
        <v/>
      </c>
      <c r="K70" s="488" t="str">
        <f t="shared" si="12"/>
        <v/>
      </c>
      <c r="L70" s="488" t="e">
        <f t="shared" si="13"/>
        <v>#N/A</v>
      </c>
    </row>
    <row r="71" spans="1:12" ht="15" customHeight="1" x14ac:dyDescent="0.2">
      <c r="A71" s="490" t="s">
        <v>475</v>
      </c>
      <c r="B71" s="487">
        <v>82757</v>
      </c>
      <c r="C71" s="487">
        <v>14268</v>
      </c>
      <c r="D71" s="487">
        <v>9177</v>
      </c>
      <c r="E71" s="491">
        <f t="shared" ref="E71:G75" si="15">IF($A$51=37802,IF(COUNTBLANK(B$51:B$70)&gt;0,#N/A,IF(ISBLANK(B71)=FALSE,B71/B$51*100,#N/A)),IF(COUNTBLANK(B$51:B$75)&gt;0,#N/A,B71/B$51*100))</f>
        <v>116.27420125326664</v>
      </c>
      <c r="F71" s="491">
        <f t="shared" si="15"/>
        <v>101.51547491995731</v>
      </c>
      <c r="G71" s="491">
        <f t="shared" si="15"/>
        <v>121.95348837209303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83039</v>
      </c>
      <c r="C72" s="487">
        <v>14913</v>
      </c>
      <c r="D72" s="487">
        <v>9320</v>
      </c>
      <c r="E72" s="491">
        <f t="shared" si="15"/>
        <v>116.67041335319077</v>
      </c>
      <c r="F72" s="491">
        <f t="shared" si="15"/>
        <v>106.10458911419425</v>
      </c>
      <c r="G72" s="491">
        <f t="shared" si="15"/>
        <v>123.85382059800665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83424</v>
      </c>
      <c r="C73" s="487">
        <v>14064</v>
      </c>
      <c r="D73" s="487">
        <v>9594</v>
      </c>
      <c r="E73" s="491">
        <f t="shared" si="15"/>
        <v>117.21134122010845</v>
      </c>
      <c r="F73" s="491">
        <f t="shared" si="15"/>
        <v>100.0640341515475</v>
      </c>
      <c r="G73" s="491">
        <f t="shared" si="15"/>
        <v>127.49501661129568</v>
      </c>
      <c r="H73" s="492">
        <f>IF(A$51=37802,IF(ISERROR(L73)=TRUE,IF(ISBLANK(A73)=FALSE,IF(MONTH(A73)=MONTH(MAX(A$51:A$75)),A73,""),""),""),IF(ISERROR(L73)=TRUE,IF(MONTH(A73)=MONTH(MAX(A$51:A$75)),A73,""),""))</f>
        <v>43709</v>
      </c>
      <c r="I73" s="488">
        <f t="shared" si="12"/>
        <v>117.21134122010845</v>
      </c>
      <c r="J73" s="488">
        <f t="shared" si="12"/>
        <v>100.0640341515475</v>
      </c>
      <c r="K73" s="488">
        <f t="shared" si="12"/>
        <v>127.49501661129568</v>
      </c>
      <c r="L73" s="488" t="e">
        <f t="shared" si="13"/>
        <v>#N/A</v>
      </c>
    </row>
    <row r="74" spans="1:12" ht="15" customHeight="1" x14ac:dyDescent="0.2">
      <c r="A74" s="490" t="s">
        <v>477</v>
      </c>
      <c r="B74" s="487">
        <v>83897</v>
      </c>
      <c r="C74" s="487">
        <v>14471</v>
      </c>
      <c r="D74" s="487">
        <v>9562</v>
      </c>
      <c r="E74" s="491">
        <f t="shared" si="15"/>
        <v>117.87590974232162</v>
      </c>
      <c r="F74" s="491">
        <f t="shared" si="15"/>
        <v>102.95980078263962</v>
      </c>
      <c r="G74" s="491">
        <f t="shared" si="15"/>
        <v>127.06976744186048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84762</v>
      </c>
      <c r="C75" s="493">
        <v>13893</v>
      </c>
      <c r="D75" s="493">
        <v>9410</v>
      </c>
      <c r="E75" s="491">
        <f t="shared" si="15"/>
        <v>119.09124118357828</v>
      </c>
      <c r="F75" s="491">
        <f t="shared" si="15"/>
        <v>98.847385272145146</v>
      </c>
      <c r="G75" s="491">
        <f t="shared" si="15"/>
        <v>125.04983388704318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117.21134122010845</v>
      </c>
      <c r="J77" s="488">
        <f>IF(J75&lt;&gt;"",J75,IF(J74&lt;&gt;"",J74,IF(J73&lt;&gt;"",J73,IF(J72&lt;&gt;"",J72,IF(J71&lt;&gt;"",J71,IF(J70&lt;&gt;"",J70,""))))))</f>
        <v>100.0640341515475</v>
      </c>
      <c r="K77" s="488">
        <f>IF(K75&lt;&gt;"",K75,IF(K74&lt;&gt;"",K74,IF(K73&lt;&gt;"",K73,IF(K72&lt;&gt;"",K72,IF(K71&lt;&gt;"",K71,IF(K70&lt;&gt;"",K70,""))))))</f>
        <v>127.49501661129568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+17,2%</v>
      </c>
      <c r="J79" s="488" t="str">
        <f>"GeB - ausschließlich: "&amp;IF(J77&gt;100,"+","")&amp;TEXT(J77-100,"0,0")&amp;"%"</f>
        <v>GeB - ausschließlich: +0,1%</v>
      </c>
      <c r="K79" s="488" t="str">
        <f>"GeB - im Nebenjob: "&amp;IF(K77&gt;100,"+","")&amp;TEXT(K77-100,"0,0")&amp;"%"</f>
        <v>GeB - im Nebenjob: +27,5%</v>
      </c>
    </row>
    <row r="81" spans="9:9" ht="15" customHeight="1" x14ac:dyDescent="0.2">
      <c r="I81" s="488" t="str">
        <f>IF(ISERROR(HLOOKUP(1,I$78:K$79,2,FALSE)),"",HLOOKUP(1,I$78:K$79,2,FALSE))</f>
        <v>GeB - im Nebenjob: +27,5%</v>
      </c>
    </row>
    <row r="82" spans="9:9" ht="15" customHeight="1" x14ac:dyDescent="0.2">
      <c r="I82" s="488" t="str">
        <f>IF(ISERROR(HLOOKUP(2,I$78:K$79,2,FALSE)),"",HLOOKUP(2,I$78:K$79,2,FALSE))</f>
        <v>SvB: +17,2%</v>
      </c>
    </row>
    <row r="83" spans="9:9" ht="15" customHeight="1" x14ac:dyDescent="0.2">
      <c r="I83" s="488" t="str">
        <f>IF(ISERROR(HLOOKUP(3,I$78:K$79,2,FALSE)),"",HLOOKUP(3,I$78:K$79,2,FALSE))</f>
        <v>GeB - ausschließlich: +0,1%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84762</v>
      </c>
      <c r="E12" s="114">
        <v>83897</v>
      </c>
      <c r="F12" s="114">
        <v>83424</v>
      </c>
      <c r="G12" s="114">
        <v>83039</v>
      </c>
      <c r="H12" s="114">
        <v>82757</v>
      </c>
      <c r="I12" s="115">
        <v>2005</v>
      </c>
      <c r="J12" s="116">
        <v>2.4227557789673382</v>
      </c>
      <c r="N12" s="117"/>
    </row>
    <row r="13" spans="1:15" s="110" customFormat="1" ht="13.5" customHeight="1" x14ac:dyDescent="0.2">
      <c r="A13" s="118" t="s">
        <v>105</v>
      </c>
      <c r="B13" s="119" t="s">
        <v>106</v>
      </c>
      <c r="C13" s="113">
        <v>47.180340246808711</v>
      </c>
      <c r="D13" s="114">
        <v>39991</v>
      </c>
      <c r="E13" s="114">
        <v>39183</v>
      </c>
      <c r="F13" s="114">
        <v>39010</v>
      </c>
      <c r="G13" s="114">
        <v>38922</v>
      </c>
      <c r="H13" s="114">
        <v>38778</v>
      </c>
      <c r="I13" s="115">
        <v>1213</v>
      </c>
      <c r="J13" s="116">
        <v>3.1280623033678889</v>
      </c>
    </row>
    <row r="14" spans="1:15" s="110" customFormat="1" ht="13.5" customHeight="1" x14ac:dyDescent="0.2">
      <c r="A14" s="120"/>
      <c r="B14" s="119" t="s">
        <v>107</v>
      </c>
      <c r="C14" s="113">
        <v>52.819659753191289</v>
      </c>
      <c r="D14" s="114">
        <v>44771</v>
      </c>
      <c r="E14" s="114">
        <v>44714</v>
      </c>
      <c r="F14" s="114">
        <v>44414</v>
      </c>
      <c r="G14" s="114">
        <v>44117</v>
      </c>
      <c r="H14" s="114">
        <v>43979</v>
      </c>
      <c r="I14" s="115">
        <v>792</v>
      </c>
      <c r="J14" s="116">
        <v>1.8008595011255373</v>
      </c>
    </row>
    <row r="15" spans="1:15" s="110" customFormat="1" ht="13.5" customHeight="1" x14ac:dyDescent="0.2">
      <c r="A15" s="118" t="s">
        <v>105</v>
      </c>
      <c r="B15" s="121" t="s">
        <v>108</v>
      </c>
      <c r="C15" s="113">
        <v>10.494089332483895</v>
      </c>
      <c r="D15" s="114">
        <v>8895</v>
      </c>
      <c r="E15" s="114">
        <v>8936</v>
      </c>
      <c r="F15" s="114">
        <v>8839</v>
      </c>
      <c r="G15" s="114">
        <v>8460</v>
      </c>
      <c r="H15" s="114">
        <v>8607</v>
      </c>
      <c r="I15" s="115">
        <v>288</v>
      </c>
      <c r="J15" s="116">
        <v>3.3461136284419659</v>
      </c>
    </row>
    <row r="16" spans="1:15" s="110" customFormat="1" ht="13.5" customHeight="1" x14ac:dyDescent="0.2">
      <c r="A16" s="118"/>
      <c r="B16" s="121" t="s">
        <v>109</v>
      </c>
      <c r="C16" s="113">
        <v>68.257001958424766</v>
      </c>
      <c r="D16" s="114">
        <v>57856</v>
      </c>
      <c r="E16" s="114">
        <v>57454</v>
      </c>
      <c r="F16" s="114">
        <v>57294</v>
      </c>
      <c r="G16" s="114">
        <v>57526</v>
      </c>
      <c r="H16" s="114">
        <v>57396</v>
      </c>
      <c r="I16" s="115">
        <v>460</v>
      </c>
      <c r="J16" s="116">
        <v>0.80144957836783048</v>
      </c>
    </row>
    <row r="17" spans="1:10" s="110" customFormat="1" ht="13.5" customHeight="1" x14ac:dyDescent="0.2">
      <c r="A17" s="118"/>
      <c r="B17" s="121" t="s">
        <v>110</v>
      </c>
      <c r="C17" s="113">
        <v>19.948797810339538</v>
      </c>
      <c r="D17" s="114">
        <v>16909</v>
      </c>
      <c r="E17" s="114">
        <v>16418</v>
      </c>
      <c r="F17" s="114">
        <v>16245</v>
      </c>
      <c r="G17" s="114">
        <v>16046</v>
      </c>
      <c r="H17" s="114">
        <v>15792</v>
      </c>
      <c r="I17" s="115">
        <v>1117</v>
      </c>
      <c r="J17" s="116">
        <v>7.0732016210739612</v>
      </c>
    </row>
    <row r="18" spans="1:10" s="110" customFormat="1" ht="13.5" customHeight="1" x14ac:dyDescent="0.2">
      <c r="A18" s="120"/>
      <c r="B18" s="121" t="s">
        <v>111</v>
      </c>
      <c r="C18" s="113">
        <v>1.3001108987517991</v>
      </c>
      <c r="D18" s="114">
        <v>1102</v>
      </c>
      <c r="E18" s="114">
        <v>1089</v>
      </c>
      <c r="F18" s="114">
        <v>1046</v>
      </c>
      <c r="G18" s="114">
        <v>1007</v>
      </c>
      <c r="H18" s="114">
        <v>962</v>
      </c>
      <c r="I18" s="115">
        <v>140</v>
      </c>
      <c r="J18" s="116">
        <v>14.553014553014552</v>
      </c>
    </row>
    <row r="19" spans="1:10" s="110" customFormat="1" ht="13.5" customHeight="1" x14ac:dyDescent="0.2">
      <c r="A19" s="120"/>
      <c r="B19" s="121" t="s">
        <v>112</v>
      </c>
      <c r="C19" s="113">
        <v>0.4258983978669687</v>
      </c>
      <c r="D19" s="114">
        <v>361</v>
      </c>
      <c r="E19" s="114">
        <v>331</v>
      </c>
      <c r="F19" s="114">
        <v>323</v>
      </c>
      <c r="G19" s="114">
        <v>279</v>
      </c>
      <c r="H19" s="114">
        <v>262</v>
      </c>
      <c r="I19" s="115">
        <v>99</v>
      </c>
      <c r="J19" s="116">
        <v>37.786259541984734</v>
      </c>
    </row>
    <row r="20" spans="1:10" s="110" customFormat="1" ht="13.5" customHeight="1" x14ac:dyDescent="0.2">
      <c r="A20" s="118" t="s">
        <v>113</v>
      </c>
      <c r="B20" s="122" t="s">
        <v>114</v>
      </c>
      <c r="C20" s="113">
        <v>64.408579316203017</v>
      </c>
      <c r="D20" s="114">
        <v>54594</v>
      </c>
      <c r="E20" s="114">
        <v>53868</v>
      </c>
      <c r="F20" s="114">
        <v>53837</v>
      </c>
      <c r="G20" s="114">
        <v>53636</v>
      </c>
      <c r="H20" s="114">
        <v>53682</v>
      </c>
      <c r="I20" s="115">
        <v>912</v>
      </c>
      <c r="J20" s="116">
        <v>1.698893483849335</v>
      </c>
    </row>
    <row r="21" spans="1:10" s="110" customFormat="1" ht="13.5" customHeight="1" x14ac:dyDescent="0.2">
      <c r="A21" s="120"/>
      <c r="B21" s="122" t="s">
        <v>115</v>
      </c>
      <c r="C21" s="113">
        <v>35.591420683796983</v>
      </c>
      <c r="D21" s="114">
        <v>30168</v>
      </c>
      <c r="E21" s="114">
        <v>30029</v>
      </c>
      <c r="F21" s="114">
        <v>29587</v>
      </c>
      <c r="G21" s="114">
        <v>29403</v>
      </c>
      <c r="H21" s="114">
        <v>29075</v>
      </c>
      <c r="I21" s="115">
        <v>1093</v>
      </c>
      <c r="J21" s="116">
        <v>3.7592433361994839</v>
      </c>
    </row>
    <row r="22" spans="1:10" s="110" customFormat="1" ht="13.5" customHeight="1" x14ac:dyDescent="0.2">
      <c r="A22" s="118" t="s">
        <v>113</v>
      </c>
      <c r="B22" s="122" t="s">
        <v>116</v>
      </c>
      <c r="C22" s="113">
        <v>85.084117883013619</v>
      </c>
      <c r="D22" s="114">
        <v>72119</v>
      </c>
      <c r="E22" s="114">
        <v>71306</v>
      </c>
      <c r="F22" s="114">
        <v>71007</v>
      </c>
      <c r="G22" s="114">
        <v>70717</v>
      </c>
      <c r="H22" s="114">
        <v>70647</v>
      </c>
      <c r="I22" s="115">
        <v>1472</v>
      </c>
      <c r="J22" s="116">
        <v>2.0835987373844609</v>
      </c>
    </row>
    <row r="23" spans="1:10" s="110" customFormat="1" ht="13.5" customHeight="1" x14ac:dyDescent="0.2">
      <c r="A23" s="123"/>
      <c r="B23" s="124" t="s">
        <v>117</v>
      </c>
      <c r="C23" s="125">
        <v>14.895825959746112</v>
      </c>
      <c r="D23" s="114">
        <v>12626</v>
      </c>
      <c r="E23" s="114">
        <v>12574</v>
      </c>
      <c r="F23" s="114">
        <v>12401</v>
      </c>
      <c r="G23" s="114">
        <v>12306</v>
      </c>
      <c r="H23" s="114">
        <v>12093</v>
      </c>
      <c r="I23" s="115">
        <v>533</v>
      </c>
      <c r="J23" s="116">
        <v>4.4075084759778385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23303</v>
      </c>
      <c r="E26" s="114">
        <v>24033</v>
      </c>
      <c r="F26" s="114">
        <v>23658</v>
      </c>
      <c r="G26" s="114">
        <v>24233</v>
      </c>
      <c r="H26" s="140">
        <v>23445</v>
      </c>
      <c r="I26" s="115">
        <v>-142</v>
      </c>
      <c r="J26" s="116">
        <v>-0.60567285135423332</v>
      </c>
    </row>
    <row r="27" spans="1:10" s="110" customFormat="1" ht="13.5" customHeight="1" x14ac:dyDescent="0.2">
      <c r="A27" s="118" t="s">
        <v>105</v>
      </c>
      <c r="B27" s="119" t="s">
        <v>106</v>
      </c>
      <c r="C27" s="113">
        <v>40.896021971419991</v>
      </c>
      <c r="D27" s="115">
        <v>9530</v>
      </c>
      <c r="E27" s="114">
        <v>9807</v>
      </c>
      <c r="F27" s="114">
        <v>9674</v>
      </c>
      <c r="G27" s="114">
        <v>9830</v>
      </c>
      <c r="H27" s="140">
        <v>9538</v>
      </c>
      <c r="I27" s="115">
        <v>-8</v>
      </c>
      <c r="J27" s="116">
        <v>-8.3875026210945697E-2</v>
      </c>
    </row>
    <row r="28" spans="1:10" s="110" customFormat="1" ht="13.5" customHeight="1" x14ac:dyDescent="0.2">
      <c r="A28" s="120"/>
      <c r="B28" s="119" t="s">
        <v>107</v>
      </c>
      <c r="C28" s="113">
        <v>59.103978028580009</v>
      </c>
      <c r="D28" s="115">
        <v>13773</v>
      </c>
      <c r="E28" s="114">
        <v>14226</v>
      </c>
      <c r="F28" s="114">
        <v>13984</v>
      </c>
      <c r="G28" s="114">
        <v>14403</v>
      </c>
      <c r="H28" s="140">
        <v>13907</v>
      </c>
      <c r="I28" s="115">
        <v>-134</v>
      </c>
      <c r="J28" s="116">
        <v>-0.96354353922485081</v>
      </c>
    </row>
    <row r="29" spans="1:10" s="110" customFormat="1" ht="13.5" customHeight="1" x14ac:dyDescent="0.2">
      <c r="A29" s="118" t="s">
        <v>105</v>
      </c>
      <c r="B29" s="121" t="s">
        <v>108</v>
      </c>
      <c r="C29" s="113">
        <v>23.829549843367808</v>
      </c>
      <c r="D29" s="115">
        <v>5553</v>
      </c>
      <c r="E29" s="114">
        <v>5930</v>
      </c>
      <c r="F29" s="114">
        <v>5599</v>
      </c>
      <c r="G29" s="114">
        <v>6091</v>
      </c>
      <c r="H29" s="140">
        <v>5532</v>
      </c>
      <c r="I29" s="115">
        <v>21</v>
      </c>
      <c r="J29" s="116">
        <v>0.37960954446854661</v>
      </c>
    </row>
    <row r="30" spans="1:10" s="110" customFormat="1" ht="13.5" customHeight="1" x14ac:dyDescent="0.2">
      <c r="A30" s="118"/>
      <c r="B30" s="121" t="s">
        <v>109</v>
      </c>
      <c r="C30" s="113">
        <v>48.135433206024977</v>
      </c>
      <c r="D30" s="115">
        <v>11217</v>
      </c>
      <c r="E30" s="114">
        <v>11481</v>
      </c>
      <c r="F30" s="114">
        <v>11529</v>
      </c>
      <c r="G30" s="114">
        <v>11673</v>
      </c>
      <c r="H30" s="140">
        <v>11558</v>
      </c>
      <c r="I30" s="115">
        <v>-341</v>
      </c>
      <c r="J30" s="116">
        <v>-2.9503374286208688</v>
      </c>
    </row>
    <row r="31" spans="1:10" s="110" customFormat="1" ht="13.5" customHeight="1" x14ac:dyDescent="0.2">
      <c r="A31" s="118"/>
      <c r="B31" s="121" t="s">
        <v>110</v>
      </c>
      <c r="C31" s="113">
        <v>15.568810882718964</v>
      </c>
      <c r="D31" s="115">
        <v>3628</v>
      </c>
      <c r="E31" s="114">
        <v>3679</v>
      </c>
      <c r="F31" s="114">
        <v>3622</v>
      </c>
      <c r="G31" s="114">
        <v>3588</v>
      </c>
      <c r="H31" s="140">
        <v>3545</v>
      </c>
      <c r="I31" s="115">
        <v>83</v>
      </c>
      <c r="J31" s="116">
        <v>2.3413258110014104</v>
      </c>
    </row>
    <row r="32" spans="1:10" s="110" customFormat="1" ht="13.5" customHeight="1" x14ac:dyDescent="0.2">
      <c r="A32" s="120"/>
      <c r="B32" s="121" t="s">
        <v>111</v>
      </c>
      <c r="C32" s="113">
        <v>12.466206067888255</v>
      </c>
      <c r="D32" s="115">
        <v>2905</v>
      </c>
      <c r="E32" s="114">
        <v>2943</v>
      </c>
      <c r="F32" s="114">
        <v>2908</v>
      </c>
      <c r="G32" s="114">
        <v>2881</v>
      </c>
      <c r="H32" s="140">
        <v>2810</v>
      </c>
      <c r="I32" s="115">
        <v>95</v>
      </c>
      <c r="J32" s="116">
        <v>3.3807829181494662</v>
      </c>
    </row>
    <row r="33" spans="1:10" s="110" customFormat="1" ht="13.5" customHeight="1" x14ac:dyDescent="0.2">
      <c r="A33" s="120"/>
      <c r="B33" s="121" t="s">
        <v>112</v>
      </c>
      <c r="C33" s="113">
        <v>1.1286100502081278</v>
      </c>
      <c r="D33" s="115">
        <v>263</v>
      </c>
      <c r="E33" s="114">
        <v>278</v>
      </c>
      <c r="F33" s="114">
        <v>272</v>
      </c>
      <c r="G33" s="114">
        <v>245</v>
      </c>
      <c r="H33" s="140">
        <v>242</v>
      </c>
      <c r="I33" s="115">
        <v>21</v>
      </c>
      <c r="J33" s="116">
        <v>8.677685950413224</v>
      </c>
    </row>
    <row r="34" spans="1:10" s="110" customFormat="1" ht="13.5" customHeight="1" x14ac:dyDescent="0.2">
      <c r="A34" s="118" t="s">
        <v>113</v>
      </c>
      <c r="B34" s="122" t="s">
        <v>116</v>
      </c>
      <c r="C34" s="113">
        <v>85.079174355233235</v>
      </c>
      <c r="D34" s="115">
        <v>19826</v>
      </c>
      <c r="E34" s="114">
        <v>20418</v>
      </c>
      <c r="F34" s="114">
        <v>20098</v>
      </c>
      <c r="G34" s="114">
        <v>20651</v>
      </c>
      <c r="H34" s="140">
        <v>20024</v>
      </c>
      <c r="I34" s="115">
        <v>-198</v>
      </c>
      <c r="J34" s="116">
        <v>-0.98881342389133042</v>
      </c>
    </row>
    <row r="35" spans="1:10" s="110" customFormat="1" ht="13.5" customHeight="1" x14ac:dyDescent="0.2">
      <c r="A35" s="118"/>
      <c r="B35" s="119" t="s">
        <v>117</v>
      </c>
      <c r="C35" s="113">
        <v>14.744882633137363</v>
      </c>
      <c r="D35" s="115">
        <v>3436</v>
      </c>
      <c r="E35" s="114">
        <v>3571</v>
      </c>
      <c r="F35" s="114">
        <v>3518</v>
      </c>
      <c r="G35" s="114">
        <v>3532</v>
      </c>
      <c r="H35" s="140">
        <v>3381</v>
      </c>
      <c r="I35" s="115">
        <v>55</v>
      </c>
      <c r="J35" s="116">
        <v>1.6267376515823722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13893</v>
      </c>
      <c r="E37" s="114">
        <v>14471</v>
      </c>
      <c r="F37" s="114">
        <v>14064</v>
      </c>
      <c r="G37" s="114">
        <v>14913</v>
      </c>
      <c r="H37" s="140">
        <v>14268</v>
      </c>
      <c r="I37" s="115">
        <v>-375</v>
      </c>
      <c r="J37" s="116">
        <v>-2.628259041211102</v>
      </c>
    </row>
    <row r="38" spans="1:10" s="110" customFormat="1" ht="13.5" customHeight="1" x14ac:dyDescent="0.2">
      <c r="A38" s="118" t="s">
        <v>105</v>
      </c>
      <c r="B38" s="119" t="s">
        <v>106</v>
      </c>
      <c r="C38" s="113">
        <v>38.933275750377888</v>
      </c>
      <c r="D38" s="115">
        <v>5409</v>
      </c>
      <c r="E38" s="114">
        <v>5603</v>
      </c>
      <c r="F38" s="114">
        <v>5452</v>
      </c>
      <c r="G38" s="114">
        <v>5761</v>
      </c>
      <c r="H38" s="140">
        <v>5534</v>
      </c>
      <c r="I38" s="115">
        <v>-125</v>
      </c>
      <c r="J38" s="116">
        <v>-2.2587640043368267</v>
      </c>
    </row>
    <row r="39" spans="1:10" s="110" customFormat="1" ht="13.5" customHeight="1" x14ac:dyDescent="0.2">
      <c r="A39" s="120"/>
      <c r="B39" s="119" t="s">
        <v>107</v>
      </c>
      <c r="C39" s="113">
        <v>61.066724249622112</v>
      </c>
      <c r="D39" s="115">
        <v>8484</v>
      </c>
      <c r="E39" s="114">
        <v>8868</v>
      </c>
      <c r="F39" s="114">
        <v>8612</v>
      </c>
      <c r="G39" s="114">
        <v>9152</v>
      </c>
      <c r="H39" s="140">
        <v>8734</v>
      </c>
      <c r="I39" s="115">
        <v>-250</v>
      </c>
      <c r="J39" s="116">
        <v>-2.8623769177925351</v>
      </c>
    </row>
    <row r="40" spans="1:10" s="110" customFormat="1" ht="13.5" customHeight="1" x14ac:dyDescent="0.2">
      <c r="A40" s="118" t="s">
        <v>105</v>
      </c>
      <c r="B40" s="121" t="s">
        <v>108</v>
      </c>
      <c r="C40" s="113">
        <v>31.519470236809905</v>
      </c>
      <c r="D40" s="115">
        <v>4379</v>
      </c>
      <c r="E40" s="114">
        <v>4722</v>
      </c>
      <c r="F40" s="114">
        <v>4381</v>
      </c>
      <c r="G40" s="114">
        <v>5000</v>
      </c>
      <c r="H40" s="140">
        <v>4488</v>
      </c>
      <c r="I40" s="115">
        <v>-109</v>
      </c>
      <c r="J40" s="116">
        <v>-2.428698752228164</v>
      </c>
    </row>
    <row r="41" spans="1:10" s="110" customFormat="1" ht="13.5" customHeight="1" x14ac:dyDescent="0.2">
      <c r="A41" s="118"/>
      <c r="B41" s="121" t="s">
        <v>109</v>
      </c>
      <c r="C41" s="113">
        <v>34.269056359317645</v>
      </c>
      <c r="D41" s="115">
        <v>4761</v>
      </c>
      <c r="E41" s="114">
        <v>4911</v>
      </c>
      <c r="F41" s="114">
        <v>4890</v>
      </c>
      <c r="G41" s="114">
        <v>5131</v>
      </c>
      <c r="H41" s="140">
        <v>5082</v>
      </c>
      <c r="I41" s="115">
        <v>-321</v>
      </c>
      <c r="J41" s="116">
        <v>-6.3164108618654069</v>
      </c>
    </row>
    <row r="42" spans="1:10" s="110" customFormat="1" ht="13.5" customHeight="1" x14ac:dyDescent="0.2">
      <c r="A42" s="118"/>
      <c r="B42" s="121" t="s">
        <v>110</v>
      </c>
      <c r="C42" s="113">
        <v>14.107824084071115</v>
      </c>
      <c r="D42" s="115">
        <v>1960</v>
      </c>
      <c r="E42" s="114">
        <v>2016</v>
      </c>
      <c r="F42" s="114">
        <v>2002</v>
      </c>
      <c r="G42" s="114">
        <v>2013</v>
      </c>
      <c r="H42" s="140">
        <v>1985</v>
      </c>
      <c r="I42" s="115">
        <v>-25</v>
      </c>
      <c r="J42" s="116">
        <v>-1.2594458438287153</v>
      </c>
    </row>
    <row r="43" spans="1:10" s="110" customFormat="1" ht="13.5" customHeight="1" x14ac:dyDescent="0.2">
      <c r="A43" s="120"/>
      <c r="B43" s="121" t="s">
        <v>111</v>
      </c>
      <c r="C43" s="113">
        <v>20.103649319801338</v>
      </c>
      <c r="D43" s="115">
        <v>2793</v>
      </c>
      <c r="E43" s="114">
        <v>2822</v>
      </c>
      <c r="F43" s="114">
        <v>2791</v>
      </c>
      <c r="G43" s="114">
        <v>2769</v>
      </c>
      <c r="H43" s="140">
        <v>2713</v>
      </c>
      <c r="I43" s="115">
        <v>80</v>
      </c>
      <c r="J43" s="116">
        <v>2.9487652045705861</v>
      </c>
    </row>
    <row r="44" spans="1:10" s="110" customFormat="1" ht="13.5" customHeight="1" x14ac:dyDescent="0.2">
      <c r="A44" s="120"/>
      <c r="B44" s="121" t="s">
        <v>112</v>
      </c>
      <c r="C44" s="113">
        <v>1.6771035773411069</v>
      </c>
      <c r="D44" s="115">
        <v>233</v>
      </c>
      <c r="E44" s="114">
        <v>249</v>
      </c>
      <c r="F44" s="114">
        <v>240</v>
      </c>
      <c r="G44" s="114">
        <v>217</v>
      </c>
      <c r="H44" s="140">
        <v>219</v>
      </c>
      <c r="I44" s="115">
        <v>14</v>
      </c>
      <c r="J44" s="116">
        <v>6.3926940639269407</v>
      </c>
    </row>
    <row r="45" spans="1:10" s="110" customFormat="1" ht="13.5" customHeight="1" x14ac:dyDescent="0.2">
      <c r="A45" s="118" t="s">
        <v>113</v>
      </c>
      <c r="B45" s="122" t="s">
        <v>116</v>
      </c>
      <c r="C45" s="113">
        <v>86.597567120132439</v>
      </c>
      <c r="D45" s="115">
        <v>12031</v>
      </c>
      <c r="E45" s="114">
        <v>12487</v>
      </c>
      <c r="F45" s="114">
        <v>12135</v>
      </c>
      <c r="G45" s="114">
        <v>12897</v>
      </c>
      <c r="H45" s="140">
        <v>12341</v>
      </c>
      <c r="I45" s="115">
        <v>-310</v>
      </c>
      <c r="J45" s="116">
        <v>-2.5119520298193017</v>
      </c>
    </row>
    <row r="46" spans="1:10" s="110" customFormat="1" ht="13.5" customHeight="1" x14ac:dyDescent="0.2">
      <c r="A46" s="118"/>
      <c r="B46" s="119" t="s">
        <v>117</v>
      </c>
      <c r="C46" s="113">
        <v>13.114518102641618</v>
      </c>
      <c r="D46" s="115">
        <v>1822</v>
      </c>
      <c r="E46" s="114">
        <v>1941</v>
      </c>
      <c r="F46" s="114">
        <v>1887</v>
      </c>
      <c r="G46" s="114">
        <v>1966</v>
      </c>
      <c r="H46" s="140">
        <v>1887</v>
      </c>
      <c r="I46" s="115">
        <v>-65</v>
      </c>
      <c r="J46" s="116">
        <v>-3.4446210916799154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9410</v>
      </c>
      <c r="E48" s="114">
        <v>9562</v>
      </c>
      <c r="F48" s="114">
        <v>9594</v>
      </c>
      <c r="G48" s="114">
        <v>9320</v>
      </c>
      <c r="H48" s="140">
        <v>9177</v>
      </c>
      <c r="I48" s="115">
        <v>233</v>
      </c>
      <c r="J48" s="116">
        <v>2.538956085866841</v>
      </c>
    </row>
    <row r="49" spans="1:12" s="110" customFormat="1" ht="13.5" customHeight="1" x14ac:dyDescent="0.2">
      <c r="A49" s="118" t="s">
        <v>105</v>
      </c>
      <c r="B49" s="119" t="s">
        <v>106</v>
      </c>
      <c r="C49" s="113">
        <v>43.793836344314556</v>
      </c>
      <c r="D49" s="115">
        <v>4121</v>
      </c>
      <c r="E49" s="114">
        <v>4204</v>
      </c>
      <c r="F49" s="114">
        <v>4222</v>
      </c>
      <c r="G49" s="114">
        <v>4069</v>
      </c>
      <c r="H49" s="140">
        <v>4004</v>
      </c>
      <c r="I49" s="115">
        <v>117</v>
      </c>
      <c r="J49" s="116">
        <v>2.9220779220779223</v>
      </c>
    </row>
    <row r="50" spans="1:12" s="110" customFormat="1" ht="13.5" customHeight="1" x14ac:dyDescent="0.2">
      <c r="A50" s="120"/>
      <c r="B50" s="119" t="s">
        <v>107</v>
      </c>
      <c r="C50" s="113">
        <v>56.206163655685444</v>
      </c>
      <c r="D50" s="115">
        <v>5289</v>
      </c>
      <c r="E50" s="114">
        <v>5358</v>
      </c>
      <c r="F50" s="114">
        <v>5372</v>
      </c>
      <c r="G50" s="114">
        <v>5251</v>
      </c>
      <c r="H50" s="140">
        <v>5173</v>
      </c>
      <c r="I50" s="115">
        <v>116</v>
      </c>
      <c r="J50" s="116">
        <v>2.242412526580321</v>
      </c>
    </row>
    <row r="51" spans="1:12" s="110" customFormat="1" ht="13.5" customHeight="1" x14ac:dyDescent="0.2">
      <c r="A51" s="118" t="s">
        <v>105</v>
      </c>
      <c r="B51" s="121" t="s">
        <v>108</v>
      </c>
      <c r="C51" s="113">
        <v>12.476089266737514</v>
      </c>
      <c r="D51" s="115">
        <v>1174</v>
      </c>
      <c r="E51" s="114">
        <v>1208</v>
      </c>
      <c r="F51" s="114">
        <v>1218</v>
      </c>
      <c r="G51" s="114">
        <v>1091</v>
      </c>
      <c r="H51" s="140">
        <v>1044</v>
      </c>
      <c r="I51" s="115">
        <v>130</v>
      </c>
      <c r="J51" s="116">
        <v>12.452107279693486</v>
      </c>
    </row>
    <row r="52" spans="1:12" s="110" customFormat="1" ht="13.5" customHeight="1" x14ac:dyDescent="0.2">
      <c r="A52" s="118"/>
      <c r="B52" s="121" t="s">
        <v>109</v>
      </c>
      <c r="C52" s="113">
        <v>68.607863974495217</v>
      </c>
      <c r="D52" s="115">
        <v>6456</v>
      </c>
      <c r="E52" s="114">
        <v>6570</v>
      </c>
      <c r="F52" s="114">
        <v>6639</v>
      </c>
      <c r="G52" s="114">
        <v>6542</v>
      </c>
      <c r="H52" s="140">
        <v>6476</v>
      </c>
      <c r="I52" s="115">
        <v>-20</v>
      </c>
      <c r="J52" s="116">
        <v>-0.30883261272390367</v>
      </c>
    </row>
    <row r="53" spans="1:12" s="110" customFormat="1" ht="13.5" customHeight="1" x14ac:dyDescent="0.2">
      <c r="A53" s="118"/>
      <c r="B53" s="121" t="s">
        <v>110</v>
      </c>
      <c r="C53" s="113">
        <v>17.725823591923486</v>
      </c>
      <c r="D53" s="115">
        <v>1668</v>
      </c>
      <c r="E53" s="114">
        <v>1663</v>
      </c>
      <c r="F53" s="114">
        <v>1620</v>
      </c>
      <c r="G53" s="114">
        <v>1575</v>
      </c>
      <c r="H53" s="140">
        <v>1560</v>
      </c>
      <c r="I53" s="115">
        <v>108</v>
      </c>
      <c r="J53" s="116">
        <v>6.9230769230769234</v>
      </c>
    </row>
    <row r="54" spans="1:12" s="110" customFormat="1" ht="13.5" customHeight="1" x14ac:dyDescent="0.2">
      <c r="A54" s="120"/>
      <c r="B54" s="121" t="s">
        <v>111</v>
      </c>
      <c r="C54" s="113">
        <v>1.1902231668437833</v>
      </c>
      <c r="D54" s="115">
        <v>112</v>
      </c>
      <c r="E54" s="114">
        <v>121</v>
      </c>
      <c r="F54" s="114">
        <v>117</v>
      </c>
      <c r="G54" s="114">
        <v>112</v>
      </c>
      <c r="H54" s="140">
        <v>97</v>
      </c>
      <c r="I54" s="115">
        <v>15</v>
      </c>
      <c r="J54" s="116">
        <v>15.463917525773196</v>
      </c>
    </row>
    <row r="55" spans="1:12" s="110" customFormat="1" ht="13.5" customHeight="1" x14ac:dyDescent="0.2">
      <c r="A55" s="120"/>
      <c r="B55" s="121" t="s">
        <v>112</v>
      </c>
      <c r="C55" s="113">
        <v>0.3188097768331562</v>
      </c>
      <c r="D55" s="115">
        <v>30</v>
      </c>
      <c r="E55" s="114">
        <v>29</v>
      </c>
      <c r="F55" s="114">
        <v>32</v>
      </c>
      <c r="G55" s="114">
        <v>28</v>
      </c>
      <c r="H55" s="140">
        <v>23</v>
      </c>
      <c r="I55" s="115">
        <v>7</v>
      </c>
      <c r="J55" s="116">
        <v>30.434782608695652</v>
      </c>
    </row>
    <row r="56" spans="1:12" s="110" customFormat="1" ht="13.5" customHeight="1" x14ac:dyDescent="0.2">
      <c r="A56" s="118" t="s">
        <v>113</v>
      </c>
      <c r="B56" s="122" t="s">
        <v>116</v>
      </c>
      <c r="C56" s="113">
        <v>82.837407013815096</v>
      </c>
      <c r="D56" s="115">
        <v>7795</v>
      </c>
      <c r="E56" s="114">
        <v>7931</v>
      </c>
      <c r="F56" s="114">
        <v>7963</v>
      </c>
      <c r="G56" s="114">
        <v>7754</v>
      </c>
      <c r="H56" s="140">
        <v>7683</v>
      </c>
      <c r="I56" s="115">
        <v>112</v>
      </c>
      <c r="J56" s="116">
        <v>1.4577638943121176</v>
      </c>
    </row>
    <row r="57" spans="1:12" s="110" customFormat="1" ht="13.5" customHeight="1" x14ac:dyDescent="0.2">
      <c r="A57" s="142"/>
      <c r="B57" s="124" t="s">
        <v>117</v>
      </c>
      <c r="C57" s="125">
        <v>17.151965993623804</v>
      </c>
      <c r="D57" s="143">
        <v>1614</v>
      </c>
      <c r="E57" s="144">
        <v>1630</v>
      </c>
      <c r="F57" s="144">
        <v>1631</v>
      </c>
      <c r="G57" s="144">
        <v>1566</v>
      </c>
      <c r="H57" s="145">
        <v>1494</v>
      </c>
      <c r="I57" s="143">
        <v>120</v>
      </c>
      <c r="J57" s="146">
        <v>8.0321285140562253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84762</v>
      </c>
      <c r="E12" s="236">
        <v>83897</v>
      </c>
      <c r="F12" s="114">
        <v>83424</v>
      </c>
      <c r="G12" s="114">
        <v>83039</v>
      </c>
      <c r="H12" s="140">
        <v>82757</v>
      </c>
      <c r="I12" s="115">
        <v>2005</v>
      </c>
      <c r="J12" s="116">
        <v>2.4227557789673382</v>
      </c>
    </row>
    <row r="13" spans="1:15" s="110" customFormat="1" ht="12" customHeight="1" x14ac:dyDescent="0.2">
      <c r="A13" s="118" t="s">
        <v>105</v>
      </c>
      <c r="B13" s="119" t="s">
        <v>106</v>
      </c>
      <c r="C13" s="113">
        <v>47.180340246808711</v>
      </c>
      <c r="D13" s="115">
        <v>39991</v>
      </c>
      <c r="E13" s="114">
        <v>39183</v>
      </c>
      <c r="F13" s="114">
        <v>39010</v>
      </c>
      <c r="G13" s="114">
        <v>38922</v>
      </c>
      <c r="H13" s="140">
        <v>38778</v>
      </c>
      <c r="I13" s="115">
        <v>1213</v>
      </c>
      <c r="J13" s="116">
        <v>3.1280623033678889</v>
      </c>
    </row>
    <row r="14" spans="1:15" s="110" customFormat="1" ht="12" customHeight="1" x14ac:dyDescent="0.2">
      <c r="A14" s="118"/>
      <c r="B14" s="119" t="s">
        <v>107</v>
      </c>
      <c r="C14" s="113">
        <v>52.819659753191289</v>
      </c>
      <c r="D14" s="115">
        <v>44771</v>
      </c>
      <c r="E14" s="114">
        <v>44714</v>
      </c>
      <c r="F14" s="114">
        <v>44414</v>
      </c>
      <c r="G14" s="114">
        <v>44117</v>
      </c>
      <c r="H14" s="140">
        <v>43979</v>
      </c>
      <c r="I14" s="115">
        <v>792</v>
      </c>
      <c r="J14" s="116">
        <v>1.8008595011255373</v>
      </c>
    </row>
    <row r="15" spans="1:15" s="110" customFormat="1" ht="12" customHeight="1" x14ac:dyDescent="0.2">
      <c r="A15" s="118" t="s">
        <v>105</v>
      </c>
      <c r="B15" s="121" t="s">
        <v>108</v>
      </c>
      <c r="C15" s="113">
        <v>10.494089332483895</v>
      </c>
      <c r="D15" s="115">
        <v>8895</v>
      </c>
      <c r="E15" s="114">
        <v>8936</v>
      </c>
      <c r="F15" s="114">
        <v>8839</v>
      </c>
      <c r="G15" s="114">
        <v>8460</v>
      </c>
      <c r="H15" s="140">
        <v>8607</v>
      </c>
      <c r="I15" s="115">
        <v>288</v>
      </c>
      <c r="J15" s="116">
        <v>3.3461136284419659</v>
      </c>
    </row>
    <row r="16" spans="1:15" s="110" customFormat="1" ht="12" customHeight="1" x14ac:dyDescent="0.2">
      <c r="A16" s="118"/>
      <c r="B16" s="121" t="s">
        <v>109</v>
      </c>
      <c r="C16" s="113">
        <v>68.257001958424766</v>
      </c>
      <c r="D16" s="115">
        <v>57856</v>
      </c>
      <c r="E16" s="114">
        <v>57454</v>
      </c>
      <c r="F16" s="114">
        <v>57294</v>
      </c>
      <c r="G16" s="114">
        <v>57526</v>
      </c>
      <c r="H16" s="140">
        <v>57396</v>
      </c>
      <c r="I16" s="115">
        <v>460</v>
      </c>
      <c r="J16" s="116">
        <v>0.80144957836783048</v>
      </c>
    </row>
    <row r="17" spans="1:10" s="110" customFormat="1" ht="12" customHeight="1" x14ac:dyDescent="0.2">
      <c r="A17" s="118"/>
      <c r="B17" s="121" t="s">
        <v>110</v>
      </c>
      <c r="C17" s="113">
        <v>19.948797810339538</v>
      </c>
      <c r="D17" s="115">
        <v>16909</v>
      </c>
      <c r="E17" s="114">
        <v>16418</v>
      </c>
      <c r="F17" s="114">
        <v>16245</v>
      </c>
      <c r="G17" s="114">
        <v>16046</v>
      </c>
      <c r="H17" s="140">
        <v>15792</v>
      </c>
      <c r="I17" s="115">
        <v>1117</v>
      </c>
      <c r="J17" s="116">
        <v>7.0732016210739612</v>
      </c>
    </row>
    <row r="18" spans="1:10" s="110" customFormat="1" ht="12" customHeight="1" x14ac:dyDescent="0.2">
      <c r="A18" s="120"/>
      <c r="B18" s="121" t="s">
        <v>111</v>
      </c>
      <c r="C18" s="113">
        <v>1.3001108987517991</v>
      </c>
      <c r="D18" s="115">
        <v>1102</v>
      </c>
      <c r="E18" s="114">
        <v>1089</v>
      </c>
      <c r="F18" s="114">
        <v>1046</v>
      </c>
      <c r="G18" s="114">
        <v>1007</v>
      </c>
      <c r="H18" s="140">
        <v>962</v>
      </c>
      <c r="I18" s="115">
        <v>140</v>
      </c>
      <c r="J18" s="116">
        <v>14.553014553014552</v>
      </c>
    </row>
    <row r="19" spans="1:10" s="110" customFormat="1" ht="12" customHeight="1" x14ac:dyDescent="0.2">
      <c r="A19" s="120"/>
      <c r="B19" s="121" t="s">
        <v>112</v>
      </c>
      <c r="C19" s="113">
        <v>0.4258983978669687</v>
      </c>
      <c r="D19" s="115">
        <v>361</v>
      </c>
      <c r="E19" s="114">
        <v>331</v>
      </c>
      <c r="F19" s="114">
        <v>323</v>
      </c>
      <c r="G19" s="114">
        <v>279</v>
      </c>
      <c r="H19" s="140">
        <v>262</v>
      </c>
      <c r="I19" s="115">
        <v>99</v>
      </c>
      <c r="J19" s="116">
        <v>37.786259541984734</v>
      </c>
    </row>
    <row r="20" spans="1:10" s="110" customFormat="1" ht="12" customHeight="1" x14ac:dyDescent="0.2">
      <c r="A20" s="118" t="s">
        <v>113</v>
      </c>
      <c r="B20" s="119" t="s">
        <v>181</v>
      </c>
      <c r="C20" s="113">
        <v>64.408579316203017</v>
      </c>
      <c r="D20" s="115">
        <v>54594</v>
      </c>
      <c r="E20" s="114">
        <v>53868</v>
      </c>
      <c r="F20" s="114">
        <v>53837</v>
      </c>
      <c r="G20" s="114">
        <v>53636</v>
      </c>
      <c r="H20" s="140">
        <v>53682</v>
      </c>
      <c r="I20" s="115">
        <v>912</v>
      </c>
      <c r="J20" s="116">
        <v>1.698893483849335</v>
      </c>
    </row>
    <row r="21" spans="1:10" s="110" customFormat="1" ht="12" customHeight="1" x14ac:dyDescent="0.2">
      <c r="A21" s="118"/>
      <c r="B21" s="119" t="s">
        <v>182</v>
      </c>
      <c r="C21" s="113">
        <v>35.591420683796983</v>
      </c>
      <c r="D21" s="115">
        <v>30168</v>
      </c>
      <c r="E21" s="114">
        <v>30029</v>
      </c>
      <c r="F21" s="114">
        <v>29587</v>
      </c>
      <c r="G21" s="114">
        <v>29403</v>
      </c>
      <c r="H21" s="140">
        <v>29075</v>
      </c>
      <c r="I21" s="115">
        <v>1093</v>
      </c>
      <c r="J21" s="116">
        <v>3.7592433361994839</v>
      </c>
    </row>
    <row r="22" spans="1:10" s="110" customFormat="1" ht="12" customHeight="1" x14ac:dyDescent="0.2">
      <c r="A22" s="118" t="s">
        <v>113</v>
      </c>
      <c r="B22" s="119" t="s">
        <v>116</v>
      </c>
      <c r="C22" s="113">
        <v>85.084117883013619</v>
      </c>
      <c r="D22" s="115">
        <v>72119</v>
      </c>
      <c r="E22" s="114">
        <v>71306</v>
      </c>
      <c r="F22" s="114">
        <v>71007</v>
      </c>
      <c r="G22" s="114">
        <v>70717</v>
      </c>
      <c r="H22" s="140">
        <v>70647</v>
      </c>
      <c r="I22" s="115">
        <v>1472</v>
      </c>
      <c r="J22" s="116">
        <v>2.0835987373844609</v>
      </c>
    </row>
    <row r="23" spans="1:10" s="110" customFormat="1" ht="12" customHeight="1" x14ac:dyDescent="0.2">
      <c r="A23" s="118"/>
      <c r="B23" s="119" t="s">
        <v>117</v>
      </c>
      <c r="C23" s="113">
        <v>14.895825959746112</v>
      </c>
      <c r="D23" s="115">
        <v>12626</v>
      </c>
      <c r="E23" s="114">
        <v>12574</v>
      </c>
      <c r="F23" s="114">
        <v>12401</v>
      </c>
      <c r="G23" s="114">
        <v>12306</v>
      </c>
      <c r="H23" s="140">
        <v>12093</v>
      </c>
      <c r="I23" s="115">
        <v>533</v>
      </c>
      <c r="J23" s="116">
        <v>4.4075084759778385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91217</v>
      </c>
      <c r="E64" s="236">
        <v>91450</v>
      </c>
      <c r="F64" s="236">
        <v>91203</v>
      </c>
      <c r="G64" s="236">
        <v>90274</v>
      </c>
      <c r="H64" s="140">
        <v>90013</v>
      </c>
      <c r="I64" s="115">
        <v>1204</v>
      </c>
      <c r="J64" s="116">
        <v>1.3375845711175052</v>
      </c>
    </row>
    <row r="65" spans="1:12" s="110" customFormat="1" ht="12" customHeight="1" x14ac:dyDescent="0.2">
      <c r="A65" s="118" t="s">
        <v>105</v>
      </c>
      <c r="B65" s="119" t="s">
        <v>106</v>
      </c>
      <c r="C65" s="113">
        <v>52.155848142341888</v>
      </c>
      <c r="D65" s="235">
        <v>47575</v>
      </c>
      <c r="E65" s="236">
        <v>47770</v>
      </c>
      <c r="F65" s="236">
        <v>47758</v>
      </c>
      <c r="G65" s="236">
        <v>47237</v>
      </c>
      <c r="H65" s="140">
        <v>46992</v>
      </c>
      <c r="I65" s="115">
        <v>583</v>
      </c>
      <c r="J65" s="116">
        <v>1.2406367041198503</v>
      </c>
    </row>
    <row r="66" spans="1:12" s="110" customFormat="1" ht="12" customHeight="1" x14ac:dyDescent="0.2">
      <c r="A66" s="118"/>
      <c r="B66" s="119" t="s">
        <v>107</v>
      </c>
      <c r="C66" s="113">
        <v>47.844151857658112</v>
      </c>
      <c r="D66" s="235">
        <v>43642</v>
      </c>
      <c r="E66" s="236">
        <v>43680</v>
      </c>
      <c r="F66" s="236">
        <v>43445</v>
      </c>
      <c r="G66" s="236">
        <v>43037</v>
      </c>
      <c r="H66" s="140">
        <v>43021</v>
      </c>
      <c r="I66" s="115">
        <v>621</v>
      </c>
      <c r="J66" s="116">
        <v>1.4434810906301574</v>
      </c>
    </row>
    <row r="67" spans="1:12" s="110" customFormat="1" ht="12" customHeight="1" x14ac:dyDescent="0.2">
      <c r="A67" s="118" t="s">
        <v>105</v>
      </c>
      <c r="B67" s="121" t="s">
        <v>108</v>
      </c>
      <c r="C67" s="113">
        <v>10.208623392569368</v>
      </c>
      <c r="D67" s="235">
        <v>9312</v>
      </c>
      <c r="E67" s="236">
        <v>9680</v>
      </c>
      <c r="F67" s="236">
        <v>9650</v>
      </c>
      <c r="G67" s="236">
        <v>9069</v>
      </c>
      <c r="H67" s="140">
        <v>9254</v>
      </c>
      <c r="I67" s="115">
        <v>58</v>
      </c>
      <c r="J67" s="116">
        <v>0.62675599740652688</v>
      </c>
    </row>
    <row r="68" spans="1:12" s="110" customFormat="1" ht="12" customHeight="1" x14ac:dyDescent="0.2">
      <c r="A68" s="118"/>
      <c r="B68" s="121" t="s">
        <v>109</v>
      </c>
      <c r="C68" s="113">
        <v>68.453248846158061</v>
      </c>
      <c r="D68" s="235">
        <v>62441</v>
      </c>
      <c r="E68" s="236">
        <v>62452</v>
      </c>
      <c r="F68" s="236">
        <v>62453</v>
      </c>
      <c r="G68" s="236">
        <v>62430</v>
      </c>
      <c r="H68" s="140">
        <v>62316</v>
      </c>
      <c r="I68" s="115">
        <v>125</v>
      </c>
      <c r="J68" s="116">
        <v>0.2005905385454779</v>
      </c>
    </row>
    <row r="69" spans="1:12" s="110" customFormat="1" ht="12" customHeight="1" x14ac:dyDescent="0.2">
      <c r="A69" s="118"/>
      <c r="B69" s="121" t="s">
        <v>110</v>
      </c>
      <c r="C69" s="113">
        <v>19.992983763991361</v>
      </c>
      <c r="D69" s="235">
        <v>18237</v>
      </c>
      <c r="E69" s="236">
        <v>18087</v>
      </c>
      <c r="F69" s="236">
        <v>17904</v>
      </c>
      <c r="G69" s="236">
        <v>17640</v>
      </c>
      <c r="H69" s="140">
        <v>17370</v>
      </c>
      <c r="I69" s="115">
        <v>867</v>
      </c>
      <c r="J69" s="116">
        <v>4.9913644214162352</v>
      </c>
    </row>
    <row r="70" spans="1:12" s="110" customFormat="1" ht="12" customHeight="1" x14ac:dyDescent="0.2">
      <c r="A70" s="120"/>
      <c r="B70" s="121" t="s">
        <v>111</v>
      </c>
      <c r="C70" s="113">
        <v>1.3451439972812085</v>
      </c>
      <c r="D70" s="235">
        <v>1227</v>
      </c>
      <c r="E70" s="236">
        <v>1231</v>
      </c>
      <c r="F70" s="236">
        <v>1196</v>
      </c>
      <c r="G70" s="236">
        <v>1135</v>
      </c>
      <c r="H70" s="140">
        <v>1073</v>
      </c>
      <c r="I70" s="115">
        <v>154</v>
      </c>
      <c r="J70" s="116">
        <v>14.352283317800559</v>
      </c>
    </row>
    <row r="71" spans="1:12" s="110" customFormat="1" ht="12" customHeight="1" x14ac:dyDescent="0.2">
      <c r="A71" s="120"/>
      <c r="B71" s="121" t="s">
        <v>112</v>
      </c>
      <c r="C71" s="113">
        <v>0.44180361116897071</v>
      </c>
      <c r="D71" s="235">
        <v>403</v>
      </c>
      <c r="E71" s="236">
        <v>397</v>
      </c>
      <c r="F71" s="236">
        <v>405</v>
      </c>
      <c r="G71" s="236">
        <v>334</v>
      </c>
      <c r="H71" s="140">
        <v>304</v>
      </c>
      <c r="I71" s="115">
        <v>99</v>
      </c>
      <c r="J71" s="116">
        <v>32.565789473684212</v>
      </c>
    </row>
    <row r="72" spans="1:12" s="110" customFormat="1" ht="12" customHeight="1" x14ac:dyDescent="0.2">
      <c r="A72" s="118" t="s">
        <v>113</v>
      </c>
      <c r="B72" s="119" t="s">
        <v>181</v>
      </c>
      <c r="C72" s="113">
        <v>66.516109935647961</v>
      </c>
      <c r="D72" s="235">
        <v>60674</v>
      </c>
      <c r="E72" s="236">
        <v>61007</v>
      </c>
      <c r="F72" s="236">
        <v>61246</v>
      </c>
      <c r="G72" s="236">
        <v>60360</v>
      </c>
      <c r="H72" s="140">
        <v>60347</v>
      </c>
      <c r="I72" s="115">
        <v>327</v>
      </c>
      <c r="J72" s="116">
        <v>0.54186620710225863</v>
      </c>
    </row>
    <row r="73" spans="1:12" s="110" customFormat="1" ht="12" customHeight="1" x14ac:dyDescent="0.2">
      <c r="A73" s="118"/>
      <c r="B73" s="119" t="s">
        <v>182</v>
      </c>
      <c r="C73" s="113">
        <v>33.483890064352039</v>
      </c>
      <c r="D73" s="115">
        <v>30543</v>
      </c>
      <c r="E73" s="114">
        <v>30443</v>
      </c>
      <c r="F73" s="114">
        <v>29957</v>
      </c>
      <c r="G73" s="114">
        <v>29914</v>
      </c>
      <c r="H73" s="140">
        <v>29666</v>
      </c>
      <c r="I73" s="115">
        <v>877</v>
      </c>
      <c r="J73" s="116">
        <v>2.9562462077799503</v>
      </c>
    </row>
    <row r="74" spans="1:12" s="110" customFormat="1" ht="12" customHeight="1" x14ac:dyDescent="0.2">
      <c r="A74" s="118" t="s">
        <v>113</v>
      </c>
      <c r="B74" s="119" t="s">
        <v>116</v>
      </c>
      <c r="C74" s="113">
        <v>85.374436782617281</v>
      </c>
      <c r="D74" s="115">
        <v>77876</v>
      </c>
      <c r="E74" s="114">
        <v>78225</v>
      </c>
      <c r="F74" s="114">
        <v>78090</v>
      </c>
      <c r="G74" s="114">
        <v>77346</v>
      </c>
      <c r="H74" s="140">
        <v>77290</v>
      </c>
      <c r="I74" s="115">
        <v>586</v>
      </c>
      <c r="J74" s="116">
        <v>0.75818346487255794</v>
      </c>
    </row>
    <row r="75" spans="1:12" s="110" customFormat="1" ht="12" customHeight="1" x14ac:dyDescent="0.2">
      <c r="A75" s="142"/>
      <c r="B75" s="124" t="s">
        <v>117</v>
      </c>
      <c r="C75" s="125">
        <v>14.60144490610303</v>
      </c>
      <c r="D75" s="143">
        <v>13319</v>
      </c>
      <c r="E75" s="144">
        <v>13200</v>
      </c>
      <c r="F75" s="144">
        <v>13091</v>
      </c>
      <c r="G75" s="144">
        <v>12906</v>
      </c>
      <c r="H75" s="145">
        <v>12698</v>
      </c>
      <c r="I75" s="143">
        <v>621</v>
      </c>
      <c r="J75" s="146">
        <v>4.8905339423531267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84762</v>
      </c>
      <c r="G11" s="114">
        <v>83897</v>
      </c>
      <c r="H11" s="114">
        <v>83424</v>
      </c>
      <c r="I11" s="114">
        <v>83039</v>
      </c>
      <c r="J11" s="140">
        <v>82757</v>
      </c>
      <c r="K11" s="114">
        <v>2005</v>
      </c>
      <c r="L11" s="116">
        <v>2.4227557789673382</v>
      </c>
    </row>
    <row r="12" spans="1:17" s="110" customFormat="1" ht="24.95" customHeight="1" x14ac:dyDescent="0.2">
      <c r="A12" s="604" t="s">
        <v>185</v>
      </c>
      <c r="B12" s="605"/>
      <c r="C12" s="605"/>
      <c r="D12" s="606"/>
      <c r="E12" s="113">
        <v>47.180340246808711</v>
      </c>
      <c r="F12" s="115">
        <v>39991</v>
      </c>
      <c r="G12" s="114">
        <v>39183</v>
      </c>
      <c r="H12" s="114">
        <v>39010</v>
      </c>
      <c r="I12" s="114">
        <v>38922</v>
      </c>
      <c r="J12" s="140">
        <v>38778</v>
      </c>
      <c r="K12" s="114">
        <v>1213</v>
      </c>
      <c r="L12" s="116">
        <v>3.1280623033678889</v>
      </c>
    </row>
    <row r="13" spans="1:17" s="110" customFormat="1" ht="15" customHeight="1" x14ac:dyDescent="0.2">
      <c r="A13" s="120"/>
      <c r="B13" s="612" t="s">
        <v>107</v>
      </c>
      <c r="C13" s="612"/>
      <c r="E13" s="113">
        <v>52.819659753191289</v>
      </c>
      <c r="F13" s="115">
        <v>44771</v>
      </c>
      <c r="G13" s="114">
        <v>44714</v>
      </c>
      <c r="H13" s="114">
        <v>44414</v>
      </c>
      <c r="I13" s="114">
        <v>44117</v>
      </c>
      <c r="J13" s="140">
        <v>43979</v>
      </c>
      <c r="K13" s="114">
        <v>792</v>
      </c>
      <c r="L13" s="116">
        <v>1.8008595011255373</v>
      </c>
    </row>
    <row r="14" spans="1:17" s="110" customFormat="1" ht="24.95" customHeight="1" x14ac:dyDescent="0.2">
      <c r="A14" s="604" t="s">
        <v>186</v>
      </c>
      <c r="B14" s="605"/>
      <c r="C14" s="605"/>
      <c r="D14" s="606"/>
      <c r="E14" s="113">
        <v>10.494089332483895</v>
      </c>
      <c r="F14" s="115">
        <v>8895</v>
      </c>
      <c r="G14" s="114">
        <v>8936</v>
      </c>
      <c r="H14" s="114">
        <v>8839</v>
      </c>
      <c r="I14" s="114">
        <v>8460</v>
      </c>
      <c r="J14" s="140">
        <v>8607</v>
      </c>
      <c r="K14" s="114">
        <v>288</v>
      </c>
      <c r="L14" s="116">
        <v>3.3461136284419659</v>
      </c>
    </row>
    <row r="15" spans="1:17" s="110" customFormat="1" ht="15" customHeight="1" x14ac:dyDescent="0.2">
      <c r="A15" s="120"/>
      <c r="B15" s="119"/>
      <c r="C15" s="258" t="s">
        <v>106</v>
      </c>
      <c r="E15" s="113">
        <v>50.916245081506467</v>
      </c>
      <c r="F15" s="115">
        <v>4529</v>
      </c>
      <c r="G15" s="114">
        <v>4437</v>
      </c>
      <c r="H15" s="114">
        <v>4422</v>
      </c>
      <c r="I15" s="114">
        <v>4157</v>
      </c>
      <c r="J15" s="140">
        <v>4237</v>
      </c>
      <c r="K15" s="114">
        <v>292</v>
      </c>
      <c r="L15" s="116">
        <v>6.8916686334670754</v>
      </c>
    </row>
    <row r="16" spans="1:17" s="110" customFormat="1" ht="15" customHeight="1" x14ac:dyDescent="0.2">
      <c r="A16" s="120"/>
      <c r="B16" s="119"/>
      <c r="C16" s="258" t="s">
        <v>107</v>
      </c>
      <c r="E16" s="113">
        <v>49.083754918493533</v>
      </c>
      <c r="F16" s="115">
        <v>4366</v>
      </c>
      <c r="G16" s="114">
        <v>4499</v>
      </c>
      <c r="H16" s="114">
        <v>4417</v>
      </c>
      <c r="I16" s="114">
        <v>4303</v>
      </c>
      <c r="J16" s="140">
        <v>4370</v>
      </c>
      <c r="K16" s="114">
        <v>-4</v>
      </c>
      <c r="L16" s="116">
        <v>-9.1533180778032033E-2</v>
      </c>
    </row>
    <row r="17" spans="1:12" s="110" customFormat="1" ht="15" customHeight="1" x14ac:dyDescent="0.2">
      <c r="A17" s="120"/>
      <c r="B17" s="121" t="s">
        <v>109</v>
      </c>
      <c r="C17" s="258"/>
      <c r="E17" s="113">
        <v>68.257001958424766</v>
      </c>
      <c r="F17" s="115">
        <v>57856</v>
      </c>
      <c r="G17" s="114">
        <v>57454</v>
      </c>
      <c r="H17" s="114">
        <v>57294</v>
      </c>
      <c r="I17" s="114">
        <v>57526</v>
      </c>
      <c r="J17" s="140">
        <v>57396</v>
      </c>
      <c r="K17" s="114">
        <v>460</v>
      </c>
      <c r="L17" s="116">
        <v>0.80144957836783048</v>
      </c>
    </row>
    <row r="18" spans="1:12" s="110" customFormat="1" ht="15" customHeight="1" x14ac:dyDescent="0.2">
      <c r="A18" s="120"/>
      <c r="B18" s="119"/>
      <c r="C18" s="258" t="s">
        <v>106</v>
      </c>
      <c r="E18" s="113">
        <v>47.452295353982301</v>
      </c>
      <c r="F18" s="115">
        <v>27454</v>
      </c>
      <c r="G18" s="114">
        <v>27086</v>
      </c>
      <c r="H18" s="114">
        <v>27000</v>
      </c>
      <c r="I18" s="114">
        <v>27267</v>
      </c>
      <c r="J18" s="140">
        <v>27144</v>
      </c>
      <c r="K18" s="114">
        <v>310</v>
      </c>
      <c r="L18" s="116">
        <v>1.1420571765399352</v>
      </c>
    </row>
    <row r="19" spans="1:12" s="110" customFormat="1" ht="15" customHeight="1" x14ac:dyDescent="0.2">
      <c r="A19" s="120"/>
      <c r="B19" s="119"/>
      <c r="C19" s="258" t="s">
        <v>107</v>
      </c>
      <c r="E19" s="113">
        <v>52.547704646017699</v>
      </c>
      <c r="F19" s="115">
        <v>30402</v>
      </c>
      <c r="G19" s="114">
        <v>30368</v>
      </c>
      <c r="H19" s="114">
        <v>30294</v>
      </c>
      <c r="I19" s="114">
        <v>30259</v>
      </c>
      <c r="J19" s="140">
        <v>30252</v>
      </c>
      <c r="K19" s="114">
        <v>150</v>
      </c>
      <c r="L19" s="116">
        <v>0.49583498611662041</v>
      </c>
    </row>
    <row r="20" spans="1:12" s="110" customFormat="1" ht="15" customHeight="1" x14ac:dyDescent="0.2">
      <c r="A20" s="120"/>
      <c r="B20" s="121" t="s">
        <v>110</v>
      </c>
      <c r="C20" s="258"/>
      <c r="E20" s="113">
        <v>19.948797810339538</v>
      </c>
      <c r="F20" s="115">
        <v>16909</v>
      </c>
      <c r="G20" s="114">
        <v>16418</v>
      </c>
      <c r="H20" s="114">
        <v>16245</v>
      </c>
      <c r="I20" s="114">
        <v>16046</v>
      </c>
      <c r="J20" s="140">
        <v>15792</v>
      </c>
      <c r="K20" s="114">
        <v>1117</v>
      </c>
      <c r="L20" s="116">
        <v>7.0732016210739612</v>
      </c>
    </row>
    <row r="21" spans="1:12" s="110" customFormat="1" ht="15" customHeight="1" x14ac:dyDescent="0.2">
      <c r="A21" s="120"/>
      <c r="B21" s="119"/>
      <c r="C21" s="258" t="s">
        <v>106</v>
      </c>
      <c r="E21" s="113">
        <v>43.864214323732924</v>
      </c>
      <c r="F21" s="115">
        <v>7417</v>
      </c>
      <c r="G21" s="114">
        <v>7055</v>
      </c>
      <c r="H21" s="114">
        <v>6989</v>
      </c>
      <c r="I21" s="114">
        <v>6918</v>
      </c>
      <c r="J21" s="140">
        <v>6851</v>
      </c>
      <c r="K21" s="114">
        <v>566</v>
      </c>
      <c r="L21" s="116">
        <v>8.2615676543570284</v>
      </c>
    </row>
    <row r="22" spans="1:12" s="110" customFormat="1" ht="15" customHeight="1" x14ac:dyDescent="0.2">
      <c r="A22" s="120"/>
      <c r="B22" s="119"/>
      <c r="C22" s="258" t="s">
        <v>107</v>
      </c>
      <c r="E22" s="113">
        <v>56.135785676267076</v>
      </c>
      <c r="F22" s="115">
        <v>9492</v>
      </c>
      <c r="G22" s="114">
        <v>9363</v>
      </c>
      <c r="H22" s="114">
        <v>9256</v>
      </c>
      <c r="I22" s="114">
        <v>9128</v>
      </c>
      <c r="J22" s="140">
        <v>8941</v>
      </c>
      <c r="K22" s="114">
        <v>551</v>
      </c>
      <c r="L22" s="116">
        <v>6.1626216306900794</v>
      </c>
    </row>
    <row r="23" spans="1:12" s="110" customFormat="1" ht="15" customHeight="1" x14ac:dyDescent="0.2">
      <c r="A23" s="120"/>
      <c r="B23" s="121" t="s">
        <v>111</v>
      </c>
      <c r="C23" s="258"/>
      <c r="E23" s="113">
        <v>1.3001108987517991</v>
      </c>
      <c r="F23" s="115">
        <v>1102</v>
      </c>
      <c r="G23" s="114">
        <v>1089</v>
      </c>
      <c r="H23" s="114">
        <v>1046</v>
      </c>
      <c r="I23" s="114">
        <v>1007</v>
      </c>
      <c r="J23" s="140">
        <v>962</v>
      </c>
      <c r="K23" s="114">
        <v>140</v>
      </c>
      <c r="L23" s="116">
        <v>14.553014553014552</v>
      </c>
    </row>
    <row r="24" spans="1:12" s="110" customFormat="1" ht="15" customHeight="1" x14ac:dyDescent="0.2">
      <c r="A24" s="120"/>
      <c r="B24" s="119"/>
      <c r="C24" s="258" t="s">
        <v>106</v>
      </c>
      <c r="E24" s="113">
        <v>53.629764065335756</v>
      </c>
      <c r="F24" s="115">
        <v>591</v>
      </c>
      <c r="G24" s="114">
        <v>605</v>
      </c>
      <c r="H24" s="114">
        <v>599</v>
      </c>
      <c r="I24" s="114">
        <v>580</v>
      </c>
      <c r="J24" s="140">
        <v>546</v>
      </c>
      <c r="K24" s="114">
        <v>45</v>
      </c>
      <c r="L24" s="116">
        <v>8.2417582417582409</v>
      </c>
    </row>
    <row r="25" spans="1:12" s="110" customFormat="1" ht="15" customHeight="1" x14ac:dyDescent="0.2">
      <c r="A25" s="120"/>
      <c r="B25" s="119"/>
      <c r="C25" s="258" t="s">
        <v>107</v>
      </c>
      <c r="E25" s="113">
        <v>46.370235934664244</v>
      </c>
      <c r="F25" s="115">
        <v>511</v>
      </c>
      <c r="G25" s="114">
        <v>484</v>
      </c>
      <c r="H25" s="114">
        <v>447</v>
      </c>
      <c r="I25" s="114">
        <v>427</v>
      </c>
      <c r="J25" s="140">
        <v>416</v>
      </c>
      <c r="K25" s="114">
        <v>95</v>
      </c>
      <c r="L25" s="116">
        <v>22.83653846153846</v>
      </c>
    </row>
    <row r="26" spans="1:12" s="110" customFormat="1" ht="15" customHeight="1" x14ac:dyDescent="0.2">
      <c r="A26" s="120"/>
      <c r="C26" s="121" t="s">
        <v>187</v>
      </c>
      <c r="D26" s="110" t="s">
        <v>188</v>
      </c>
      <c r="E26" s="113">
        <v>0.4258983978669687</v>
      </c>
      <c r="F26" s="115">
        <v>361</v>
      </c>
      <c r="G26" s="114">
        <v>331</v>
      </c>
      <c r="H26" s="114">
        <v>323</v>
      </c>
      <c r="I26" s="114">
        <v>279</v>
      </c>
      <c r="J26" s="140">
        <v>262</v>
      </c>
      <c r="K26" s="114">
        <v>99</v>
      </c>
      <c r="L26" s="116">
        <v>37.786259541984734</v>
      </c>
    </row>
    <row r="27" spans="1:12" s="110" customFormat="1" ht="15" customHeight="1" x14ac:dyDescent="0.2">
      <c r="A27" s="120"/>
      <c r="B27" s="119"/>
      <c r="D27" s="259" t="s">
        <v>106</v>
      </c>
      <c r="E27" s="113">
        <v>44.3213296398892</v>
      </c>
      <c r="F27" s="115">
        <v>160</v>
      </c>
      <c r="G27" s="114">
        <v>157</v>
      </c>
      <c r="H27" s="114">
        <v>157</v>
      </c>
      <c r="I27" s="114">
        <v>141</v>
      </c>
      <c r="J27" s="140">
        <v>132</v>
      </c>
      <c r="K27" s="114">
        <v>28</v>
      </c>
      <c r="L27" s="116">
        <v>21.212121212121211</v>
      </c>
    </row>
    <row r="28" spans="1:12" s="110" customFormat="1" ht="15" customHeight="1" x14ac:dyDescent="0.2">
      <c r="A28" s="120"/>
      <c r="B28" s="119"/>
      <c r="D28" s="259" t="s">
        <v>107</v>
      </c>
      <c r="E28" s="113">
        <v>55.6786703601108</v>
      </c>
      <c r="F28" s="115">
        <v>201</v>
      </c>
      <c r="G28" s="114">
        <v>174</v>
      </c>
      <c r="H28" s="114">
        <v>166</v>
      </c>
      <c r="I28" s="114">
        <v>138</v>
      </c>
      <c r="J28" s="140">
        <v>130</v>
      </c>
      <c r="K28" s="114">
        <v>71</v>
      </c>
      <c r="L28" s="116">
        <v>54.615384615384613</v>
      </c>
    </row>
    <row r="29" spans="1:12" s="110" customFormat="1" ht="24.95" customHeight="1" x14ac:dyDescent="0.2">
      <c r="A29" s="604" t="s">
        <v>189</v>
      </c>
      <c r="B29" s="605"/>
      <c r="C29" s="605"/>
      <c r="D29" s="606"/>
      <c r="E29" s="113">
        <v>85.084117883013619</v>
      </c>
      <c r="F29" s="115">
        <v>72119</v>
      </c>
      <c r="G29" s="114">
        <v>71306</v>
      </c>
      <c r="H29" s="114">
        <v>71007</v>
      </c>
      <c r="I29" s="114">
        <v>70717</v>
      </c>
      <c r="J29" s="140">
        <v>70647</v>
      </c>
      <c r="K29" s="114">
        <v>1472</v>
      </c>
      <c r="L29" s="116">
        <v>2.0835987373844609</v>
      </c>
    </row>
    <row r="30" spans="1:12" s="110" customFormat="1" ht="15" customHeight="1" x14ac:dyDescent="0.2">
      <c r="A30" s="120"/>
      <c r="B30" s="119"/>
      <c r="C30" s="258" t="s">
        <v>106</v>
      </c>
      <c r="E30" s="113">
        <v>45.829809065572178</v>
      </c>
      <c r="F30" s="115">
        <v>33052</v>
      </c>
      <c r="G30" s="114">
        <v>32267</v>
      </c>
      <c r="H30" s="114">
        <v>32148</v>
      </c>
      <c r="I30" s="114">
        <v>32103</v>
      </c>
      <c r="J30" s="140">
        <v>32109</v>
      </c>
      <c r="K30" s="114">
        <v>943</v>
      </c>
      <c r="L30" s="116">
        <v>2.9368712821950234</v>
      </c>
    </row>
    <row r="31" spans="1:12" s="110" customFormat="1" ht="15" customHeight="1" x14ac:dyDescent="0.2">
      <c r="A31" s="120"/>
      <c r="B31" s="119"/>
      <c r="C31" s="258" t="s">
        <v>107</v>
      </c>
      <c r="E31" s="113">
        <v>54.170190934427822</v>
      </c>
      <c r="F31" s="115">
        <v>39067</v>
      </c>
      <c r="G31" s="114">
        <v>39039</v>
      </c>
      <c r="H31" s="114">
        <v>38859</v>
      </c>
      <c r="I31" s="114">
        <v>38614</v>
      </c>
      <c r="J31" s="140">
        <v>38538</v>
      </c>
      <c r="K31" s="114">
        <v>529</v>
      </c>
      <c r="L31" s="116">
        <v>1.3726711297939695</v>
      </c>
    </row>
    <row r="32" spans="1:12" s="110" customFormat="1" ht="15" customHeight="1" x14ac:dyDescent="0.2">
      <c r="A32" s="120"/>
      <c r="B32" s="119" t="s">
        <v>117</v>
      </c>
      <c r="C32" s="258"/>
      <c r="E32" s="113">
        <v>14.895825959746112</v>
      </c>
      <c r="F32" s="115">
        <v>12626</v>
      </c>
      <c r="G32" s="114">
        <v>12574</v>
      </c>
      <c r="H32" s="114">
        <v>12401</v>
      </c>
      <c r="I32" s="114">
        <v>12306</v>
      </c>
      <c r="J32" s="140">
        <v>12093</v>
      </c>
      <c r="K32" s="114">
        <v>533</v>
      </c>
      <c r="L32" s="116">
        <v>4.4075084759778385</v>
      </c>
    </row>
    <row r="33" spans="1:12" s="110" customFormat="1" ht="15" customHeight="1" x14ac:dyDescent="0.2">
      <c r="A33" s="120"/>
      <c r="B33" s="119"/>
      <c r="C33" s="258" t="s">
        <v>106</v>
      </c>
      <c r="E33" s="113">
        <v>54.855060985268494</v>
      </c>
      <c r="F33" s="115">
        <v>6926</v>
      </c>
      <c r="G33" s="114">
        <v>6903</v>
      </c>
      <c r="H33" s="114">
        <v>6850</v>
      </c>
      <c r="I33" s="114">
        <v>6808</v>
      </c>
      <c r="J33" s="140">
        <v>6657</v>
      </c>
      <c r="K33" s="114">
        <v>269</v>
      </c>
      <c r="L33" s="116">
        <v>4.0408592459065646</v>
      </c>
    </row>
    <row r="34" spans="1:12" s="110" customFormat="1" ht="15" customHeight="1" x14ac:dyDescent="0.2">
      <c r="A34" s="120"/>
      <c r="B34" s="119"/>
      <c r="C34" s="258" t="s">
        <v>107</v>
      </c>
      <c r="E34" s="113">
        <v>45.144939014731506</v>
      </c>
      <c r="F34" s="115">
        <v>5700</v>
      </c>
      <c r="G34" s="114">
        <v>5671</v>
      </c>
      <c r="H34" s="114">
        <v>5551</v>
      </c>
      <c r="I34" s="114">
        <v>5498</v>
      </c>
      <c r="J34" s="140">
        <v>5436</v>
      </c>
      <c r="K34" s="114">
        <v>264</v>
      </c>
      <c r="L34" s="116">
        <v>4.8565121412803531</v>
      </c>
    </row>
    <row r="35" spans="1:12" s="110" customFormat="1" ht="24.95" customHeight="1" x14ac:dyDescent="0.2">
      <c r="A35" s="604" t="s">
        <v>190</v>
      </c>
      <c r="B35" s="605"/>
      <c r="C35" s="605"/>
      <c r="D35" s="606"/>
      <c r="E35" s="113">
        <v>64.408579316203017</v>
      </c>
      <c r="F35" s="115">
        <v>54594</v>
      </c>
      <c r="G35" s="114">
        <v>53868</v>
      </c>
      <c r="H35" s="114">
        <v>53837</v>
      </c>
      <c r="I35" s="114">
        <v>53636</v>
      </c>
      <c r="J35" s="140">
        <v>53682</v>
      </c>
      <c r="K35" s="114">
        <v>912</v>
      </c>
      <c r="L35" s="116">
        <v>1.698893483849335</v>
      </c>
    </row>
    <row r="36" spans="1:12" s="110" customFormat="1" ht="15" customHeight="1" x14ac:dyDescent="0.2">
      <c r="A36" s="120"/>
      <c r="B36" s="119"/>
      <c r="C36" s="258" t="s">
        <v>106</v>
      </c>
      <c r="E36" s="113">
        <v>61.715573139905487</v>
      </c>
      <c r="F36" s="115">
        <v>33693</v>
      </c>
      <c r="G36" s="114">
        <v>32923</v>
      </c>
      <c r="H36" s="114">
        <v>32935</v>
      </c>
      <c r="I36" s="114">
        <v>32816</v>
      </c>
      <c r="J36" s="140">
        <v>32816</v>
      </c>
      <c r="K36" s="114">
        <v>877</v>
      </c>
      <c r="L36" s="116">
        <v>2.6724768405655777</v>
      </c>
    </row>
    <row r="37" spans="1:12" s="110" customFormat="1" ht="15" customHeight="1" x14ac:dyDescent="0.2">
      <c r="A37" s="120"/>
      <c r="B37" s="119"/>
      <c r="C37" s="258" t="s">
        <v>107</v>
      </c>
      <c r="E37" s="113">
        <v>38.284426860094513</v>
      </c>
      <c r="F37" s="115">
        <v>20901</v>
      </c>
      <c r="G37" s="114">
        <v>20945</v>
      </c>
      <c r="H37" s="114">
        <v>20902</v>
      </c>
      <c r="I37" s="114">
        <v>20820</v>
      </c>
      <c r="J37" s="140">
        <v>20866</v>
      </c>
      <c r="K37" s="114">
        <v>35</v>
      </c>
      <c r="L37" s="116">
        <v>0.16773698840218537</v>
      </c>
    </row>
    <row r="38" spans="1:12" s="110" customFormat="1" ht="15" customHeight="1" x14ac:dyDescent="0.2">
      <c r="A38" s="120"/>
      <c r="B38" s="119" t="s">
        <v>182</v>
      </c>
      <c r="C38" s="258"/>
      <c r="E38" s="113">
        <v>35.591420683796983</v>
      </c>
      <c r="F38" s="115">
        <v>30168</v>
      </c>
      <c r="G38" s="114">
        <v>30029</v>
      </c>
      <c r="H38" s="114">
        <v>29587</v>
      </c>
      <c r="I38" s="114">
        <v>29403</v>
      </c>
      <c r="J38" s="140">
        <v>29075</v>
      </c>
      <c r="K38" s="114">
        <v>1093</v>
      </c>
      <c r="L38" s="116">
        <v>3.7592433361994839</v>
      </c>
    </row>
    <row r="39" spans="1:12" s="110" customFormat="1" ht="15" customHeight="1" x14ac:dyDescent="0.2">
      <c r="A39" s="120"/>
      <c r="B39" s="119"/>
      <c r="C39" s="258" t="s">
        <v>106</v>
      </c>
      <c r="E39" s="113">
        <v>20.876425351365686</v>
      </c>
      <c r="F39" s="115">
        <v>6298</v>
      </c>
      <c r="G39" s="114">
        <v>6260</v>
      </c>
      <c r="H39" s="114">
        <v>6075</v>
      </c>
      <c r="I39" s="114">
        <v>6106</v>
      </c>
      <c r="J39" s="140">
        <v>5962</v>
      </c>
      <c r="K39" s="114">
        <v>336</v>
      </c>
      <c r="L39" s="116">
        <v>5.6356927205635694</v>
      </c>
    </row>
    <row r="40" spans="1:12" s="110" customFormat="1" ht="15" customHeight="1" x14ac:dyDescent="0.2">
      <c r="A40" s="120"/>
      <c r="B40" s="119"/>
      <c r="C40" s="258" t="s">
        <v>107</v>
      </c>
      <c r="E40" s="113">
        <v>79.123574648634317</v>
      </c>
      <c r="F40" s="115">
        <v>23870</v>
      </c>
      <c r="G40" s="114">
        <v>23769</v>
      </c>
      <c r="H40" s="114">
        <v>23512</v>
      </c>
      <c r="I40" s="114">
        <v>23297</v>
      </c>
      <c r="J40" s="140">
        <v>23113</v>
      </c>
      <c r="K40" s="114">
        <v>757</v>
      </c>
      <c r="L40" s="116">
        <v>3.2752130835460562</v>
      </c>
    </row>
    <row r="41" spans="1:12" s="110" customFormat="1" ht="24.75" customHeight="1" x14ac:dyDescent="0.2">
      <c r="A41" s="604" t="s">
        <v>518</v>
      </c>
      <c r="B41" s="605"/>
      <c r="C41" s="605"/>
      <c r="D41" s="606"/>
      <c r="E41" s="113">
        <v>4.5975791038437039</v>
      </c>
      <c r="F41" s="115">
        <v>3897</v>
      </c>
      <c r="G41" s="114">
        <v>4051</v>
      </c>
      <c r="H41" s="114">
        <v>4080</v>
      </c>
      <c r="I41" s="114">
        <v>3772</v>
      </c>
      <c r="J41" s="140">
        <v>3800</v>
      </c>
      <c r="K41" s="114">
        <v>97</v>
      </c>
      <c r="L41" s="116">
        <v>2.5526315789473686</v>
      </c>
    </row>
    <row r="42" spans="1:12" s="110" customFormat="1" ht="15" customHeight="1" x14ac:dyDescent="0.2">
      <c r="A42" s="120"/>
      <c r="B42" s="119"/>
      <c r="C42" s="258" t="s">
        <v>106</v>
      </c>
      <c r="E42" s="113">
        <v>52.784192968950478</v>
      </c>
      <c r="F42" s="115">
        <v>2057</v>
      </c>
      <c r="G42" s="114">
        <v>2070</v>
      </c>
      <c r="H42" s="114">
        <v>2093</v>
      </c>
      <c r="I42" s="114">
        <v>1853</v>
      </c>
      <c r="J42" s="140">
        <v>1883</v>
      </c>
      <c r="K42" s="114">
        <v>174</v>
      </c>
      <c r="L42" s="116">
        <v>9.2405735528412105</v>
      </c>
    </row>
    <row r="43" spans="1:12" s="110" customFormat="1" ht="15" customHeight="1" x14ac:dyDescent="0.2">
      <c r="A43" s="123"/>
      <c r="B43" s="124"/>
      <c r="C43" s="260" t="s">
        <v>107</v>
      </c>
      <c r="D43" s="261"/>
      <c r="E43" s="125">
        <v>47.215807031049522</v>
      </c>
      <c r="F43" s="143">
        <v>1840</v>
      </c>
      <c r="G43" s="144">
        <v>1981</v>
      </c>
      <c r="H43" s="144">
        <v>1987</v>
      </c>
      <c r="I43" s="144">
        <v>1919</v>
      </c>
      <c r="J43" s="145">
        <v>1917</v>
      </c>
      <c r="K43" s="144">
        <v>-77</v>
      </c>
      <c r="L43" s="146">
        <v>-4.0166927490871149</v>
      </c>
    </row>
    <row r="44" spans="1:12" s="110" customFormat="1" ht="45.75" customHeight="1" x14ac:dyDescent="0.2">
      <c r="A44" s="604" t="s">
        <v>191</v>
      </c>
      <c r="B44" s="605"/>
      <c r="C44" s="605"/>
      <c r="D44" s="606"/>
      <c r="E44" s="113">
        <v>0.49078596540902764</v>
      </c>
      <c r="F44" s="115">
        <v>416</v>
      </c>
      <c r="G44" s="114">
        <v>415</v>
      </c>
      <c r="H44" s="114">
        <v>412</v>
      </c>
      <c r="I44" s="114">
        <v>398</v>
      </c>
      <c r="J44" s="140">
        <v>374</v>
      </c>
      <c r="K44" s="114">
        <v>42</v>
      </c>
      <c r="L44" s="116">
        <v>11.229946524064172</v>
      </c>
    </row>
    <row r="45" spans="1:12" s="110" customFormat="1" ht="15" customHeight="1" x14ac:dyDescent="0.2">
      <c r="A45" s="120"/>
      <c r="B45" s="119"/>
      <c r="C45" s="258" t="s">
        <v>106</v>
      </c>
      <c r="E45" s="113">
        <v>58.894230769230766</v>
      </c>
      <c r="F45" s="115">
        <v>245</v>
      </c>
      <c r="G45" s="114">
        <v>241</v>
      </c>
      <c r="H45" s="114">
        <v>238</v>
      </c>
      <c r="I45" s="114">
        <v>231</v>
      </c>
      <c r="J45" s="140">
        <v>223</v>
      </c>
      <c r="K45" s="114">
        <v>22</v>
      </c>
      <c r="L45" s="116">
        <v>9.8654708520179373</v>
      </c>
    </row>
    <row r="46" spans="1:12" s="110" customFormat="1" ht="15" customHeight="1" x14ac:dyDescent="0.2">
      <c r="A46" s="123"/>
      <c r="B46" s="124"/>
      <c r="C46" s="260" t="s">
        <v>107</v>
      </c>
      <c r="D46" s="261"/>
      <c r="E46" s="125">
        <v>41.105769230769234</v>
      </c>
      <c r="F46" s="143">
        <v>171</v>
      </c>
      <c r="G46" s="144">
        <v>174</v>
      </c>
      <c r="H46" s="144">
        <v>174</v>
      </c>
      <c r="I46" s="144">
        <v>167</v>
      </c>
      <c r="J46" s="145">
        <v>151</v>
      </c>
      <c r="K46" s="144">
        <v>20</v>
      </c>
      <c r="L46" s="146">
        <v>13.245033112582782</v>
      </c>
    </row>
    <row r="47" spans="1:12" s="110" customFormat="1" ht="39" customHeight="1" x14ac:dyDescent="0.2">
      <c r="A47" s="604" t="s">
        <v>519</v>
      </c>
      <c r="B47" s="607"/>
      <c r="C47" s="607"/>
      <c r="D47" s="608"/>
      <c r="E47" s="113">
        <v>1.0193246973879804</v>
      </c>
      <c r="F47" s="115">
        <v>864</v>
      </c>
      <c r="G47" s="114">
        <v>891</v>
      </c>
      <c r="H47" s="114">
        <v>794</v>
      </c>
      <c r="I47" s="114">
        <v>824</v>
      </c>
      <c r="J47" s="140">
        <v>924</v>
      </c>
      <c r="K47" s="114">
        <v>-60</v>
      </c>
      <c r="L47" s="116">
        <v>-6.4935064935064934</v>
      </c>
    </row>
    <row r="48" spans="1:12" s="110" customFormat="1" ht="15" customHeight="1" x14ac:dyDescent="0.2">
      <c r="A48" s="120"/>
      <c r="B48" s="119"/>
      <c r="C48" s="258" t="s">
        <v>106</v>
      </c>
      <c r="E48" s="113">
        <v>35.879629629629626</v>
      </c>
      <c r="F48" s="115">
        <v>310</v>
      </c>
      <c r="G48" s="114">
        <v>342</v>
      </c>
      <c r="H48" s="114">
        <v>315</v>
      </c>
      <c r="I48" s="114">
        <v>307</v>
      </c>
      <c r="J48" s="140">
        <v>343</v>
      </c>
      <c r="K48" s="114">
        <v>-33</v>
      </c>
      <c r="L48" s="116">
        <v>-9.6209912536443145</v>
      </c>
    </row>
    <row r="49" spans="1:12" s="110" customFormat="1" ht="15" customHeight="1" x14ac:dyDescent="0.2">
      <c r="A49" s="123"/>
      <c r="B49" s="124"/>
      <c r="C49" s="260" t="s">
        <v>107</v>
      </c>
      <c r="D49" s="261"/>
      <c r="E49" s="125">
        <v>64.120370370370367</v>
      </c>
      <c r="F49" s="143">
        <v>554</v>
      </c>
      <c r="G49" s="144">
        <v>549</v>
      </c>
      <c r="H49" s="144">
        <v>479</v>
      </c>
      <c r="I49" s="144">
        <v>517</v>
      </c>
      <c r="J49" s="145">
        <v>581</v>
      </c>
      <c r="K49" s="144">
        <v>-27</v>
      </c>
      <c r="L49" s="146">
        <v>-4.6471600688468158</v>
      </c>
    </row>
    <row r="50" spans="1:12" s="110" customFormat="1" ht="24.95" customHeight="1" x14ac:dyDescent="0.2">
      <c r="A50" s="609" t="s">
        <v>192</v>
      </c>
      <c r="B50" s="610"/>
      <c r="C50" s="610"/>
      <c r="D50" s="611"/>
      <c r="E50" s="262">
        <v>13.237063778580024</v>
      </c>
      <c r="F50" s="263">
        <v>11220</v>
      </c>
      <c r="G50" s="264">
        <v>11420</v>
      </c>
      <c r="H50" s="264">
        <v>11298</v>
      </c>
      <c r="I50" s="264">
        <v>10820</v>
      </c>
      <c r="J50" s="265">
        <v>10980</v>
      </c>
      <c r="K50" s="263">
        <v>240</v>
      </c>
      <c r="L50" s="266">
        <v>2.1857923497267762</v>
      </c>
    </row>
    <row r="51" spans="1:12" s="110" customFormat="1" ht="15" customHeight="1" x14ac:dyDescent="0.2">
      <c r="A51" s="120"/>
      <c r="B51" s="119"/>
      <c r="C51" s="258" t="s">
        <v>106</v>
      </c>
      <c r="E51" s="113">
        <v>50.84670231729055</v>
      </c>
      <c r="F51" s="115">
        <v>5705</v>
      </c>
      <c r="G51" s="114">
        <v>5729</v>
      </c>
      <c r="H51" s="114">
        <v>5708</v>
      </c>
      <c r="I51" s="114">
        <v>5386</v>
      </c>
      <c r="J51" s="140">
        <v>5456</v>
      </c>
      <c r="K51" s="114">
        <v>249</v>
      </c>
      <c r="L51" s="116">
        <v>4.5637829912023458</v>
      </c>
    </row>
    <row r="52" spans="1:12" s="110" customFormat="1" ht="15" customHeight="1" x14ac:dyDescent="0.2">
      <c r="A52" s="120"/>
      <c r="B52" s="119"/>
      <c r="C52" s="258" t="s">
        <v>107</v>
      </c>
      <c r="E52" s="113">
        <v>49.15329768270945</v>
      </c>
      <c r="F52" s="115">
        <v>5515</v>
      </c>
      <c r="G52" s="114">
        <v>5691</v>
      </c>
      <c r="H52" s="114">
        <v>5590</v>
      </c>
      <c r="I52" s="114">
        <v>5434</v>
      </c>
      <c r="J52" s="140">
        <v>5524</v>
      </c>
      <c r="K52" s="114">
        <v>-9</v>
      </c>
      <c r="L52" s="116">
        <v>-0.16292541636495295</v>
      </c>
    </row>
    <row r="53" spans="1:12" s="110" customFormat="1" ht="15" customHeight="1" x14ac:dyDescent="0.2">
      <c r="A53" s="120"/>
      <c r="B53" s="119"/>
      <c r="C53" s="258" t="s">
        <v>187</v>
      </c>
      <c r="D53" s="110" t="s">
        <v>193</v>
      </c>
      <c r="E53" s="113">
        <v>24.598930481283421</v>
      </c>
      <c r="F53" s="115">
        <v>2760</v>
      </c>
      <c r="G53" s="114">
        <v>2952</v>
      </c>
      <c r="H53" s="114">
        <v>2992</v>
      </c>
      <c r="I53" s="114">
        <v>2476</v>
      </c>
      <c r="J53" s="140">
        <v>2692</v>
      </c>
      <c r="K53" s="114">
        <v>68</v>
      </c>
      <c r="L53" s="116">
        <v>2.526002971768202</v>
      </c>
    </row>
    <row r="54" spans="1:12" s="110" customFormat="1" ht="15" customHeight="1" x14ac:dyDescent="0.2">
      <c r="A54" s="120"/>
      <c r="B54" s="119"/>
      <c r="D54" s="267" t="s">
        <v>194</v>
      </c>
      <c r="E54" s="113">
        <v>54.311594202898547</v>
      </c>
      <c r="F54" s="115">
        <v>1499</v>
      </c>
      <c r="G54" s="114">
        <v>1513</v>
      </c>
      <c r="H54" s="114">
        <v>1572</v>
      </c>
      <c r="I54" s="114">
        <v>1258</v>
      </c>
      <c r="J54" s="140">
        <v>1381</v>
      </c>
      <c r="K54" s="114">
        <v>118</v>
      </c>
      <c r="L54" s="116">
        <v>8.5445329471397535</v>
      </c>
    </row>
    <row r="55" spans="1:12" s="110" customFormat="1" ht="15" customHeight="1" x14ac:dyDescent="0.2">
      <c r="A55" s="120"/>
      <c r="B55" s="119"/>
      <c r="D55" s="267" t="s">
        <v>195</v>
      </c>
      <c r="E55" s="113">
        <v>45.688405797101453</v>
      </c>
      <c r="F55" s="115">
        <v>1261</v>
      </c>
      <c r="G55" s="114">
        <v>1439</v>
      </c>
      <c r="H55" s="114">
        <v>1420</v>
      </c>
      <c r="I55" s="114">
        <v>1218</v>
      </c>
      <c r="J55" s="140">
        <v>1311</v>
      </c>
      <c r="K55" s="114">
        <v>-50</v>
      </c>
      <c r="L55" s="116">
        <v>-3.8138825324180017</v>
      </c>
    </row>
    <row r="56" spans="1:12" s="110" customFormat="1" ht="15" customHeight="1" x14ac:dyDescent="0.2">
      <c r="A56" s="120"/>
      <c r="B56" s="119" t="s">
        <v>196</v>
      </c>
      <c r="C56" s="258"/>
      <c r="E56" s="113">
        <v>56.231566031948276</v>
      </c>
      <c r="F56" s="115">
        <v>47663</v>
      </c>
      <c r="G56" s="114">
        <v>46851</v>
      </c>
      <c r="H56" s="114">
        <v>46859</v>
      </c>
      <c r="I56" s="114">
        <v>47234</v>
      </c>
      <c r="J56" s="140">
        <v>47090</v>
      </c>
      <c r="K56" s="114">
        <v>573</v>
      </c>
      <c r="L56" s="116">
        <v>1.2168188575069017</v>
      </c>
    </row>
    <row r="57" spans="1:12" s="110" customFormat="1" ht="15" customHeight="1" x14ac:dyDescent="0.2">
      <c r="A57" s="120"/>
      <c r="B57" s="119"/>
      <c r="C57" s="258" t="s">
        <v>106</v>
      </c>
      <c r="E57" s="113">
        <v>44.434886599668509</v>
      </c>
      <c r="F57" s="115">
        <v>21179</v>
      </c>
      <c r="G57" s="114">
        <v>20511</v>
      </c>
      <c r="H57" s="114">
        <v>20516</v>
      </c>
      <c r="I57" s="114">
        <v>20881</v>
      </c>
      <c r="J57" s="140">
        <v>20844</v>
      </c>
      <c r="K57" s="114">
        <v>335</v>
      </c>
      <c r="L57" s="116">
        <v>1.6071771253118403</v>
      </c>
    </row>
    <row r="58" spans="1:12" s="110" customFormat="1" ht="15" customHeight="1" x14ac:dyDescent="0.2">
      <c r="A58" s="120"/>
      <c r="B58" s="119"/>
      <c r="C58" s="258" t="s">
        <v>107</v>
      </c>
      <c r="E58" s="113">
        <v>55.565113400331491</v>
      </c>
      <c r="F58" s="115">
        <v>26484</v>
      </c>
      <c r="G58" s="114">
        <v>26340</v>
      </c>
      <c r="H58" s="114">
        <v>26343</v>
      </c>
      <c r="I58" s="114">
        <v>26353</v>
      </c>
      <c r="J58" s="140">
        <v>26246</v>
      </c>
      <c r="K58" s="114">
        <v>238</v>
      </c>
      <c r="L58" s="116">
        <v>0.9068048464527928</v>
      </c>
    </row>
    <row r="59" spans="1:12" s="110" customFormat="1" ht="15" customHeight="1" x14ac:dyDescent="0.2">
      <c r="A59" s="120"/>
      <c r="B59" s="119"/>
      <c r="C59" s="258" t="s">
        <v>105</v>
      </c>
      <c r="D59" s="110" t="s">
        <v>197</v>
      </c>
      <c r="E59" s="113">
        <v>91.481862241151418</v>
      </c>
      <c r="F59" s="115">
        <v>43603</v>
      </c>
      <c r="G59" s="114">
        <v>42890</v>
      </c>
      <c r="H59" s="114">
        <v>42917</v>
      </c>
      <c r="I59" s="114">
        <v>43329</v>
      </c>
      <c r="J59" s="140">
        <v>43182</v>
      </c>
      <c r="K59" s="114">
        <v>421</v>
      </c>
      <c r="L59" s="116">
        <v>0.97494326339678572</v>
      </c>
    </row>
    <row r="60" spans="1:12" s="110" customFormat="1" ht="15" customHeight="1" x14ac:dyDescent="0.2">
      <c r="A60" s="120"/>
      <c r="B60" s="119"/>
      <c r="C60" s="258"/>
      <c r="D60" s="267" t="s">
        <v>198</v>
      </c>
      <c r="E60" s="113">
        <v>41.811343256197965</v>
      </c>
      <c r="F60" s="115">
        <v>18231</v>
      </c>
      <c r="G60" s="114">
        <v>17644</v>
      </c>
      <c r="H60" s="114">
        <v>17677</v>
      </c>
      <c r="I60" s="114">
        <v>18066</v>
      </c>
      <c r="J60" s="140">
        <v>18022</v>
      </c>
      <c r="K60" s="114">
        <v>209</v>
      </c>
      <c r="L60" s="116">
        <v>1.1596937076906004</v>
      </c>
    </row>
    <row r="61" spans="1:12" s="110" customFormat="1" ht="15" customHeight="1" x14ac:dyDescent="0.2">
      <c r="A61" s="120"/>
      <c r="B61" s="119"/>
      <c r="C61" s="258"/>
      <c r="D61" s="267" t="s">
        <v>199</v>
      </c>
      <c r="E61" s="113">
        <v>58.188656743802035</v>
      </c>
      <c r="F61" s="115">
        <v>25372</v>
      </c>
      <c r="G61" s="114">
        <v>25246</v>
      </c>
      <c r="H61" s="114">
        <v>25240</v>
      </c>
      <c r="I61" s="114">
        <v>25263</v>
      </c>
      <c r="J61" s="140">
        <v>25160</v>
      </c>
      <c r="K61" s="114">
        <v>212</v>
      </c>
      <c r="L61" s="116">
        <v>0.84260731319554849</v>
      </c>
    </row>
    <row r="62" spans="1:12" s="110" customFormat="1" ht="15" customHeight="1" x14ac:dyDescent="0.2">
      <c r="A62" s="120"/>
      <c r="B62" s="119"/>
      <c r="C62" s="258"/>
      <c r="D62" s="258" t="s">
        <v>200</v>
      </c>
      <c r="E62" s="113">
        <v>8.5181377588485834</v>
      </c>
      <c r="F62" s="115">
        <v>4060</v>
      </c>
      <c r="G62" s="114">
        <v>3961</v>
      </c>
      <c r="H62" s="114">
        <v>3942</v>
      </c>
      <c r="I62" s="114">
        <v>3905</v>
      </c>
      <c r="J62" s="140">
        <v>3908</v>
      </c>
      <c r="K62" s="114">
        <v>152</v>
      </c>
      <c r="L62" s="116">
        <v>3.8894575230296828</v>
      </c>
    </row>
    <row r="63" spans="1:12" s="110" customFormat="1" ht="15" customHeight="1" x14ac:dyDescent="0.2">
      <c r="A63" s="120"/>
      <c r="B63" s="119"/>
      <c r="C63" s="258"/>
      <c r="D63" s="267" t="s">
        <v>198</v>
      </c>
      <c r="E63" s="113">
        <v>72.610837438423644</v>
      </c>
      <c r="F63" s="115">
        <v>2948</v>
      </c>
      <c r="G63" s="114">
        <v>2867</v>
      </c>
      <c r="H63" s="114">
        <v>2839</v>
      </c>
      <c r="I63" s="114">
        <v>2815</v>
      </c>
      <c r="J63" s="140">
        <v>2822</v>
      </c>
      <c r="K63" s="114">
        <v>126</v>
      </c>
      <c r="L63" s="116">
        <v>4.4649184975194895</v>
      </c>
    </row>
    <row r="64" spans="1:12" s="110" customFormat="1" ht="15" customHeight="1" x14ac:dyDescent="0.2">
      <c r="A64" s="120"/>
      <c r="B64" s="119"/>
      <c r="C64" s="258"/>
      <c r="D64" s="267" t="s">
        <v>199</v>
      </c>
      <c r="E64" s="113">
        <v>27.389162561576356</v>
      </c>
      <c r="F64" s="115">
        <v>1112</v>
      </c>
      <c r="G64" s="114">
        <v>1094</v>
      </c>
      <c r="H64" s="114">
        <v>1103</v>
      </c>
      <c r="I64" s="114">
        <v>1090</v>
      </c>
      <c r="J64" s="140">
        <v>1086</v>
      </c>
      <c r="K64" s="114">
        <v>26</v>
      </c>
      <c r="L64" s="116">
        <v>2.3941068139963169</v>
      </c>
    </row>
    <row r="65" spans="1:12" s="110" customFormat="1" ht="15" customHeight="1" x14ac:dyDescent="0.2">
      <c r="A65" s="120"/>
      <c r="B65" s="119" t="s">
        <v>201</v>
      </c>
      <c r="C65" s="258"/>
      <c r="E65" s="113">
        <v>24.800028314574927</v>
      </c>
      <c r="F65" s="115">
        <v>21021</v>
      </c>
      <c r="G65" s="114">
        <v>20860</v>
      </c>
      <c r="H65" s="114">
        <v>20488</v>
      </c>
      <c r="I65" s="114">
        <v>20171</v>
      </c>
      <c r="J65" s="140">
        <v>19883</v>
      </c>
      <c r="K65" s="114">
        <v>1138</v>
      </c>
      <c r="L65" s="116">
        <v>5.7234823718754715</v>
      </c>
    </row>
    <row r="66" spans="1:12" s="110" customFormat="1" ht="15" customHeight="1" x14ac:dyDescent="0.2">
      <c r="A66" s="120"/>
      <c r="B66" s="119"/>
      <c r="C66" s="258" t="s">
        <v>106</v>
      </c>
      <c r="E66" s="113">
        <v>49.207934922220637</v>
      </c>
      <c r="F66" s="115">
        <v>10344</v>
      </c>
      <c r="G66" s="114">
        <v>10317</v>
      </c>
      <c r="H66" s="114">
        <v>10126</v>
      </c>
      <c r="I66" s="114">
        <v>9970</v>
      </c>
      <c r="J66" s="140">
        <v>9826</v>
      </c>
      <c r="K66" s="114">
        <v>518</v>
      </c>
      <c r="L66" s="116">
        <v>5.2717280683899856</v>
      </c>
    </row>
    <row r="67" spans="1:12" s="110" customFormat="1" ht="15" customHeight="1" x14ac:dyDescent="0.2">
      <c r="A67" s="120"/>
      <c r="B67" s="119"/>
      <c r="C67" s="258" t="s">
        <v>107</v>
      </c>
      <c r="E67" s="113">
        <v>50.792065077779363</v>
      </c>
      <c r="F67" s="115">
        <v>10677</v>
      </c>
      <c r="G67" s="114">
        <v>10543</v>
      </c>
      <c r="H67" s="114">
        <v>10362</v>
      </c>
      <c r="I67" s="114">
        <v>10201</v>
      </c>
      <c r="J67" s="140">
        <v>10057</v>
      </c>
      <c r="K67" s="114">
        <v>620</v>
      </c>
      <c r="L67" s="116">
        <v>6.1648602963110273</v>
      </c>
    </row>
    <row r="68" spans="1:12" s="110" customFormat="1" ht="15" customHeight="1" x14ac:dyDescent="0.2">
      <c r="A68" s="120"/>
      <c r="B68" s="119"/>
      <c r="C68" s="258" t="s">
        <v>105</v>
      </c>
      <c r="D68" s="110" t="s">
        <v>202</v>
      </c>
      <c r="E68" s="113">
        <v>17.829789258360687</v>
      </c>
      <c r="F68" s="115">
        <v>3748</v>
      </c>
      <c r="G68" s="114">
        <v>3658</v>
      </c>
      <c r="H68" s="114">
        <v>3464</v>
      </c>
      <c r="I68" s="114">
        <v>3375</v>
      </c>
      <c r="J68" s="140">
        <v>3261</v>
      </c>
      <c r="K68" s="114">
        <v>487</v>
      </c>
      <c r="L68" s="116">
        <v>14.93406930389451</v>
      </c>
    </row>
    <row r="69" spans="1:12" s="110" customFormat="1" ht="15" customHeight="1" x14ac:dyDescent="0.2">
      <c r="A69" s="120"/>
      <c r="B69" s="119"/>
      <c r="C69" s="258"/>
      <c r="D69" s="267" t="s">
        <v>198</v>
      </c>
      <c r="E69" s="113">
        <v>49.626467449306297</v>
      </c>
      <c r="F69" s="115">
        <v>1860</v>
      </c>
      <c r="G69" s="114">
        <v>1826</v>
      </c>
      <c r="H69" s="114">
        <v>1713</v>
      </c>
      <c r="I69" s="114">
        <v>1691</v>
      </c>
      <c r="J69" s="140">
        <v>1638</v>
      </c>
      <c r="K69" s="114">
        <v>222</v>
      </c>
      <c r="L69" s="116">
        <v>13.553113553113553</v>
      </c>
    </row>
    <row r="70" spans="1:12" s="110" customFormat="1" ht="15" customHeight="1" x14ac:dyDescent="0.2">
      <c r="A70" s="120"/>
      <c r="B70" s="119"/>
      <c r="C70" s="258"/>
      <c r="D70" s="267" t="s">
        <v>199</v>
      </c>
      <c r="E70" s="113">
        <v>50.373532550693703</v>
      </c>
      <c r="F70" s="115">
        <v>1888</v>
      </c>
      <c r="G70" s="114">
        <v>1832</v>
      </c>
      <c r="H70" s="114">
        <v>1751</v>
      </c>
      <c r="I70" s="114">
        <v>1684</v>
      </c>
      <c r="J70" s="140">
        <v>1623</v>
      </c>
      <c r="K70" s="114">
        <v>265</v>
      </c>
      <c r="L70" s="116">
        <v>16.327788046826864</v>
      </c>
    </row>
    <row r="71" spans="1:12" s="110" customFormat="1" ht="15" customHeight="1" x14ac:dyDescent="0.2">
      <c r="A71" s="120"/>
      <c r="B71" s="119"/>
      <c r="C71" s="258"/>
      <c r="D71" s="110" t="s">
        <v>203</v>
      </c>
      <c r="E71" s="113">
        <v>67.951096522525091</v>
      </c>
      <c r="F71" s="115">
        <v>14284</v>
      </c>
      <c r="G71" s="114">
        <v>14201</v>
      </c>
      <c r="H71" s="114">
        <v>14037</v>
      </c>
      <c r="I71" s="114">
        <v>13915</v>
      </c>
      <c r="J71" s="140">
        <v>13791</v>
      </c>
      <c r="K71" s="114">
        <v>493</v>
      </c>
      <c r="L71" s="116">
        <v>3.57479515626133</v>
      </c>
    </row>
    <row r="72" spans="1:12" s="110" customFormat="1" ht="15" customHeight="1" x14ac:dyDescent="0.2">
      <c r="A72" s="120"/>
      <c r="B72" s="119"/>
      <c r="C72" s="258"/>
      <c r="D72" s="267" t="s">
        <v>198</v>
      </c>
      <c r="E72" s="113">
        <v>48.760851302156262</v>
      </c>
      <c r="F72" s="115">
        <v>6965</v>
      </c>
      <c r="G72" s="114">
        <v>6946</v>
      </c>
      <c r="H72" s="114">
        <v>6871</v>
      </c>
      <c r="I72" s="114">
        <v>6790</v>
      </c>
      <c r="J72" s="140">
        <v>6726</v>
      </c>
      <c r="K72" s="114">
        <v>239</v>
      </c>
      <c r="L72" s="116">
        <v>3.553374962830806</v>
      </c>
    </row>
    <row r="73" spans="1:12" s="110" customFormat="1" ht="15" customHeight="1" x14ac:dyDescent="0.2">
      <c r="A73" s="120"/>
      <c r="B73" s="119"/>
      <c r="C73" s="258"/>
      <c r="D73" s="267" t="s">
        <v>199</v>
      </c>
      <c r="E73" s="113">
        <v>51.239148697843738</v>
      </c>
      <c r="F73" s="115">
        <v>7319</v>
      </c>
      <c r="G73" s="114">
        <v>7255</v>
      </c>
      <c r="H73" s="114">
        <v>7166</v>
      </c>
      <c r="I73" s="114">
        <v>7125</v>
      </c>
      <c r="J73" s="140">
        <v>7065</v>
      </c>
      <c r="K73" s="114">
        <v>254</v>
      </c>
      <c r="L73" s="116">
        <v>3.5951875442321302</v>
      </c>
    </row>
    <row r="74" spans="1:12" s="110" customFormat="1" ht="15" customHeight="1" x14ac:dyDescent="0.2">
      <c r="A74" s="120"/>
      <c r="B74" s="119"/>
      <c r="C74" s="258"/>
      <c r="D74" s="110" t="s">
        <v>204</v>
      </c>
      <c r="E74" s="113">
        <v>14.219114219114219</v>
      </c>
      <c r="F74" s="115">
        <v>2989</v>
      </c>
      <c r="G74" s="114">
        <v>3001</v>
      </c>
      <c r="H74" s="114">
        <v>2987</v>
      </c>
      <c r="I74" s="114">
        <v>2881</v>
      </c>
      <c r="J74" s="140">
        <v>2831</v>
      </c>
      <c r="K74" s="114">
        <v>158</v>
      </c>
      <c r="L74" s="116">
        <v>5.5810667608618862</v>
      </c>
    </row>
    <row r="75" spans="1:12" s="110" customFormat="1" ht="15" customHeight="1" x14ac:dyDescent="0.2">
      <c r="A75" s="120"/>
      <c r="B75" s="119"/>
      <c r="C75" s="258"/>
      <c r="D75" s="267" t="s">
        <v>198</v>
      </c>
      <c r="E75" s="113">
        <v>50.819672131147541</v>
      </c>
      <c r="F75" s="115">
        <v>1519</v>
      </c>
      <c r="G75" s="114">
        <v>1545</v>
      </c>
      <c r="H75" s="114">
        <v>1542</v>
      </c>
      <c r="I75" s="114">
        <v>1489</v>
      </c>
      <c r="J75" s="140">
        <v>1462</v>
      </c>
      <c r="K75" s="114">
        <v>57</v>
      </c>
      <c r="L75" s="116">
        <v>3.8987688098495212</v>
      </c>
    </row>
    <row r="76" spans="1:12" s="110" customFormat="1" ht="15" customHeight="1" x14ac:dyDescent="0.2">
      <c r="A76" s="120"/>
      <c r="B76" s="119"/>
      <c r="C76" s="258"/>
      <c r="D76" s="267" t="s">
        <v>199</v>
      </c>
      <c r="E76" s="113">
        <v>49.180327868852459</v>
      </c>
      <c r="F76" s="115">
        <v>1470</v>
      </c>
      <c r="G76" s="114">
        <v>1456</v>
      </c>
      <c r="H76" s="114">
        <v>1445</v>
      </c>
      <c r="I76" s="114">
        <v>1392</v>
      </c>
      <c r="J76" s="140">
        <v>1369</v>
      </c>
      <c r="K76" s="114">
        <v>101</v>
      </c>
      <c r="L76" s="116">
        <v>7.3776479181884591</v>
      </c>
    </row>
    <row r="77" spans="1:12" s="110" customFormat="1" ht="15" customHeight="1" x14ac:dyDescent="0.2">
      <c r="A77" s="534"/>
      <c r="B77" s="119" t="s">
        <v>205</v>
      </c>
      <c r="C77" s="268"/>
      <c r="D77" s="182"/>
      <c r="E77" s="113">
        <v>5.7313418748967697</v>
      </c>
      <c r="F77" s="115">
        <v>4858</v>
      </c>
      <c r="G77" s="114">
        <v>4766</v>
      </c>
      <c r="H77" s="114">
        <v>4779</v>
      </c>
      <c r="I77" s="114">
        <v>4814</v>
      </c>
      <c r="J77" s="140">
        <v>4804</v>
      </c>
      <c r="K77" s="114">
        <v>54</v>
      </c>
      <c r="L77" s="116">
        <v>1.1240632805995003</v>
      </c>
    </row>
    <row r="78" spans="1:12" s="110" customFormat="1" ht="15" customHeight="1" x14ac:dyDescent="0.2">
      <c r="A78" s="120"/>
      <c r="B78" s="119"/>
      <c r="C78" s="268" t="s">
        <v>106</v>
      </c>
      <c r="D78" s="182"/>
      <c r="E78" s="113">
        <v>56.875257307533964</v>
      </c>
      <c r="F78" s="115">
        <v>2763</v>
      </c>
      <c r="G78" s="114">
        <v>2626</v>
      </c>
      <c r="H78" s="114">
        <v>2660</v>
      </c>
      <c r="I78" s="114">
        <v>2685</v>
      </c>
      <c r="J78" s="140">
        <v>2652</v>
      </c>
      <c r="K78" s="114">
        <v>111</v>
      </c>
      <c r="L78" s="116">
        <v>4.1855203619909505</v>
      </c>
    </row>
    <row r="79" spans="1:12" s="110" customFormat="1" ht="15" customHeight="1" x14ac:dyDescent="0.2">
      <c r="A79" s="123"/>
      <c r="B79" s="124"/>
      <c r="C79" s="260" t="s">
        <v>107</v>
      </c>
      <c r="D79" s="261"/>
      <c r="E79" s="125">
        <v>43.124742692466036</v>
      </c>
      <c r="F79" s="143">
        <v>2095</v>
      </c>
      <c r="G79" s="144">
        <v>2140</v>
      </c>
      <c r="H79" s="144">
        <v>2119</v>
      </c>
      <c r="I79" s="144">
        <v>2129</v>
      </c>
      <c r="J79" s="145">
        <v>2152</v>
      </c>
      <c r="K79" s="144">
        <v>-57</v>
      </c>
      <c r="L79" s="146">
        <v>-2.6486988847583643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84762</v>
      </c>
      <c r="E11" s="114">
        <v>83897</v>
      </c>
      <c r="F11" s="114">
        <v>83424</v>
      </c>
      <c r="G11" s="114">
        <v>83039</v>
      </c>
      <c r="H11" s="140">
        <v>82757</v>
      </c>
      <c r="I11" s="115">
        <v>2005</v>
      </c>
      <c r="J11" s="116">
        <v>2.4227557789673382</v>
      </c>
    </row>
    <row r="12" spans="1:15" s="110" customFormat="1" ht="24.95" customHeight="1" x14ac:dyDescent="0.2">
      <c r="A12" s="193" t="s">
        <v>132</v>
      </c>
      <c r="B12" s="194" t="s">
        <v>133</v>
      </c>
      <c r="C12" s="113" t="s">
        <v>513</v>
      </c>
      <c r="D12" s="115" t="s">
        <v>513</v>
      </c>
      <c r="E12" s="114">
        <v>159</v>
      </c>
      <c r="F12" s="114">
        <v>152</v>
      </c>
      <c r="G12" s="114">
        <v>144</v>
      </c>
      <c r="H12" s="140">
        <v>144</v>
      </c>
      <c r="I12" s="115" t="s">
        <v>513</v>
      </c>
      <c r="J12" s="116" t="s">
        <v>513</v>
      </c>
    </row>
    <row r="13" spans="1:15" s="110" customFormat="1" ht="24.95" customHeight="1" x14ac:dyDescent="0.2">
      <c r="A13" s="193" t="s">
        <v>134</v>
      </c>
      <c r="B13" s="199" t="s">
        <v>214</v>
      </c>
      <c r="C13" s="113" t="s">
        <v>513</v>
      </c>
      <c r="D13" s="115" t="s">
        <v>513</v>
      </c>
      <c r="E13" s="114">
        <v>934</v>
      </c>
      <c r="F13" s="114">
        <v>942</v>
      </c>
      <c r="G13" s="114">
        <v>928</v>
      </c>
      <c r="H13" s="140">
        <v>928</v>
      </c>
      <c r="I13" s="115" t="s">
        <v>513</v>
      </c>
      <c r="J13" s="116" t="s">
        <v>513</v>
      </c>
    </row>
    <row r="14" spans="1:15" s="287" customFormat="1" ht="24" customHeight="1" x14ac:dyDescent="0.2">
      <c r="A14" s="193" t="s">
        <v>215</v>
      </c>
      <c r="B14" s="199" t="s">
        <v>137</v>
      </c>
      <c r="C14" s="113">
        <v>20.839527146598712</v>
      </c>
      <c r="D14" s="115">
        <v>17664</v>
      </c>
      <c r="E14" s="114">
        <v>17777</v>
      </c>
      <c r="F14" s="114">
        <v>17619</v>
      </c>
      <c r="G14" s="114">
        <v>17626</v>
      </c>
      <c r="H14" s="140">
        <v>17614</v>
      </c>
      <c r="I14" s="115">
        <v>50</v>
      </c>
      <c r="J14" s="116">
        <v>0.28386510730101056</v>
      </c>
      <c r="K14" s="110"/>
      <c r="L14" s="110"/>
      <c r="M14" s="110"/>
      <c r="N14" s="110"/>
      <c r="O14" s="110"/>
    </row>
    <row r="15" spans="1:15" s="110" customFormat="1" ht="24.75" customHeight="1" x14ac:dyDescent="0.2">
      <c r="A15" s="193" t="s">
        <v>216</v>
      </c>
      <c r="B15" s="199" t="s">
        <v>217</v>
      </c>
      <c r="C15" s="113">
        <v>4.0890965291050234</v>
      </c>
      <c r="D15" s="115">
        <v>3466</v>
      </c>
      <c r="E15" s="114">
        <v>3500</v>
      </c>
      <c r="F15" s="114">
        <v>3320</v>
      </c>
      <c r="G15" s="114">
        <v>3307</v>
      </c>
      <c r="H15" s="140">
        <v>3319</v>
      </c>
      <c r="I15" s="115">
        <v>147</v>
      </c>
      <c r="J15" s="116">
        <v>4.4290448930400723</v>
      </c>
    </row>
    <row r="16" spans="1:15" s="287" customFormat="1" ht="24.95" customHeight="1" x14ac:dyDescent="0.2">
      <c r="A16" s="193" t="s">
        <v>218</v>
      </c>
      <c r="B16" s="199" t="s">
        <v>141</v>
      </c>
      <c r="C16" s="113">
        <v>13.382175975083173</v>
      </c>
      <c r="D16" s="115">
        <v>11343</v>
      </c>
      <c r="E16" s="114">
        <v>11415</v>
      </c>
      <c r="F16" s="114">
        <v>11411</v>
      </c>
      <c r="G16" s="114">
        <v>11440</v>
      </c>
      <c r="H16" s="140">
        <v>11436</v>
      </c>
      <c r="I16" s="115">
        <v>-93</v>
      </c>
      <c r="J16" s="116">
        <v>-0.8132214060860441</v>
      </c>
      <c r="K16" s="110"/>
      <c r="L16" s="110"/>
      <c r="M16" s="110"/>
      <c r="N16" s="110"/>
      <c r="O16" s="110"/>
    </row>
    <row r="17" spans="1:15" s="110" customFormat="1" ht="24.95" customHeight="1" x14ac:dyDescent="0.2">
      <c r="A17" s="193" t="s">
        <v>219</v>
      </c>
      <c r="B17" s="199" t="s">
        <v>220</v>
      </c>
      <c r="C17" s="113">
        <v>3.368254642410514</v>
      </c>
      <c r="D17" s="115">
        <v>2855</v>
      </c>
      <c r="E17" s="114">
        <v>2862</v>
      </c>
      <c r="F17" s="114">
        <v>2888</v>
      </c>
      <c r="G17" s="114">
        <v>2879</v>
      </c>
      <c r="H17" s="140">
        <v>2859</v>
      </c>
      <c r="I17" s="115">
        <v>-4</v>
      </c>
      <c r="J17" s="116">
        <v>-0.13990905911157747</v>
      </c>
    </row>
    <row r="18" spans="1:15" s="287" customFormat="1" ht="24.95" customHeight="1" x14ac:dyDescent="0.2">
      <c r="A18" s="201" t="s">
        <v>144</v>
      </c>
      <c r="B18" s="202" t="s">
        <v>145</v>
      </c>
      <c r="C18" s="113">
        <v>4.3628040867369808</v>
      </c>
      <c r="D18" s="115">
        <v>3698</v>
      </c>
      <c r="E18" s="114">
        <v>3693</v>
      </c>
      <c r="F18" s="114">
        <v>3740</v>
      </c>
      <c r="G18" s="114">
        <v>3649</v>
      </c>
      <c r="H18" s="140">
        <v>3625</v>
      </c>
      <c r="I18" s="115">
        <v>73</v>
      </c>
      <c r="J18" s="116">
        <v>2.0137931034482759</v>
      </c>
      <c r="K18" s="110"/>
      <c r="L18" s="110"/>
      <c r="M18" s="110"/>
      <c r="N18" s="110"/>
      <c r="O18" s="110"/>
    </row>
    <row r="19" spans="1:15" s="110" customFormat="1" ht="24.95" customHeight="1" x14ac:dyDescent="0.2">
      <c r="A19" s="193" t="s">
        <v>146</v>
      </c>
      <c r="B19" s="199" t="s">
        <v>147</v>
      </c>
      <c r="C19" s="113">
        <v>11.126448172530143</v>
      </c>
      <c r="D19" s="115">
        <v>9431</v>
      </c>
      <c r="E19" s="114">
        <v>9478</v>
      </c>
      <c r="F19" s="114">
        <v>9434</v>
      </c>
      <c r="G19" s="114">
        <v>9274</v>
      </c>
      <c r="H19" s="140">
        <v>9316</v>
      </c>
      <c r="I19" s="115">
        <v>115</v>
      </c>
      <c r="J19" s="116">
        <v>1.2344353799914127</v>
      </c>
    </row>
    <row r="20" spans="1:15" s="287" customFormat="1" ht="24.95" customHeight="1" x14ac:dyDescent="0.2">
      <c r="A20" s="193" t="s">
        <v>148</v>
      </c>
      <c r="B20" s="199" t="s">
        <v>149</v>
      </c>
      <c r="C20" s="113">
        <v>2.1790424954578702</v>
      </c>
      <c r="D20" s="115">
        <v>1847</v>
      </c>
      <c r="E20" s="114">
        <v>1861</v>
      </c>
      <c r="F20" s="114">
        <v>1848</v>
      </c>
      <c r="G20" s="114">
        <v>1819</v>
      </c>
      <c r="H20" s="140">
        <v>1803</v>
      </c>
      <c r="I20" s="115">
        <v>44</v>
      </c>
      <c r="J20" s="116">
        <v>2.4403771491957849</v>
      </c>
      <c r="K20" s="110"/>
      <c r="L20" s="110"/>
      <c r="M20" s="110"/>
      <c r="N20" s="110"/>
      <c r="O20" s="110"/>
    </row>
    <row r="21" spans="1:15" s="110" customFormat="1" ht="24.95" customHeight="1" x14ac:dyDescent="0.2">
      <c r="A21" s="201" t="s">
        <v>150</v>
      </c>
      <c r="B21" s="202" t="s">
        <v>151</v>
      </c>
      <c r="C21" s="113">
        <v>2.3111771784526085</v>
      </c>
      <c r="D21" s="115">
        <v>1959</v>
      </c>
      <c r="E21" s="114">
        <v>2048</v>
      </c>
      <c r="F21" s="114">
        <v>2070</v>
      </c>
      <c r="G21" s="114">
        <v>2048</v>
      </c>
      <c r="H21" s="140">
        <v>2034</v>
      </c>
      <c r="I21" s="115">
        <v>-75</v>
      </c>
      <c r="J21" s="116">
        <v>-3.6873156342182889</v>
      </c>
    </row>
    <row r="22" spans="1:15" s="110" customFormat="1" ht="24.95" customHeight="1" x14ac:dyDescent="0.2">
      <c r="A22" s="201" t="s">
        <v>152</v>
      </c>
      <c r="B22" s="199" t="s">
        <v>153</v>
      </c>
      <c r="C22" s="113">
        <v>2.9234798612585831</v>
      </c>
      <c r="D22" s="115">
        <v>2478</v>
      </c>
      <c r="E22" s="114">
        <v>2428</v>
      </c>
      <c r="F22" s="114">
        <v>2408</v>
      </c>
      <c r="G22" s="114">
        <v>2585</v>
      </c>
      <c r="H22" s="140">
        <v>2567</v>
      </c>
      <c r="I22" s="115">
        <v>-89</v>
      </c>
      <c r="J22" s="116">
        <v>-3.4670821971172576</v>
      </c>
    </row>
    <row r="23" spans="1:15" s="110" customFormat="1" ht="24.95" customHeight="1" x14ac:dyDescent="0.2">
      <c r="A23" s="193" t="s">
        <v>154</v>
      </c>
      <c r="B23" s="199" t="s">
        <v>155</v>
      </c>
      <c r="C23" s="113" t="s">
        <v>513</v>
      </c>
      <c r="D23" s="115" t="s">
        <v>513</v>
      </c>
      <c r="E23" s="114">
        <v>1582</v>
      </c>
      <c r="F23" s="114">
        <v>1584</v>
      </c>
      <c r="G23" s="114">
        <v>1575</v>
      </c>
      <c r="H23" s="140">
        <v>1593</v>
      </c>
      <c r="I23" s="115" t="s">
        <v>513</v>
      </c>
      <c r="J23" s="116" t="s">
        <v>513</v>
      </c>
    </row>
    <row r="24" spans="1:15" s="110" customFormat="1" ht="24.95" customHeight="1" x14ac:dyDescent="0.2">
      <c r="A24" s="193" t="s">
        <v>156</v>
      </c>
      <c r="B24" s="199" t="s">
        <v>221</v>
      </c>
      <c r="C24" s="113">
        <v>6.2893749557584764</v>
      </c>
      <c r="D24" s="115">
        <v>5331</v>
      </c>
      <c r="E24" s="114">
        <v>5400</v>
      </c>
      <c r="F24" s="114">
        <v>5594</v>
      </c>
      <c r="G24" s="114">
        <v>5616</v>
      </c>
      <c r="H24" s="140">
        <v>5581</v>
      </c>
      <c r="I24" s="115">
        <v>-250</v>
      </c>
      <c r="J24" s="116">
        <v>-4.4794839634474108</v>
      </c>
    </row>
    <row r="25" spans="1:15" s="110" customFormat="1" ht="24.95" customHeight="1" x14ac:dyDescent="0.2">
      <c r="A25" s="193" t="s">
        <v>222</v>
      </c>
      <c r="B25" s="204" t="s">
        <v>159</v>
      </c>
      <c r="C25" s="113">
        <v>2.2415705150893088</v>
      </c>
      <c r="D25" s="115">
        <v>1900</v>
      </c>
      <c r="E25" s="114">
        <v>1933</v>
      </c>
      <c r="F25" s="114">
        <v>1954</v>
      </c>
      <c r="G25" s="114">
        <v>1919</v>
      </c>
      <c r="H25" s="140">
        <v>1853</v>
      </c>
      <c r="I25" s="115">
        <v>47</v>
      </c>
      <c r="J25" s="116">
        <v>2.5364274150026982</v>
      </c>
    </row>
    <row r="26" spans="1:15" s="110" customFormat="1" ht="24.95" customHeight="1" x14ac:dyDescent="0.2">
      <c r="A26" s="201">
        <v>782.78300000000002</v>
      </c>
      <c r="B26" s="203" t="s">
        <v>160</v>
      </c>
      <c r="C26" s="113" t="s">
        <v>513</v>
      </c>
      <c r="D26" s="115" t="s">
        <v>513</v>
      </c>
      <c r="E26" s="114">
        <v>258</v>
      </c>
      <c r="F26" s="114">
        <v>273</v>
      </c>
      <c r="G26" s="114">
        <v>340</v>
      </c>
      <c r="H26" s="140">
        <v>343</v>
      </c>
      <c r="I26" s="115" t="s">
        <v>513</v>
      </c>
      <c r="J26" s="116" t="s">
        <v>513</v>
      </c>
    </row>
    <row r="27" spans="1:15" s="110" customFormat="1" ht="24.95" customHeight="1" x14ac:dyDescent="0.2">
      <c r="A27" s="193" t="s">
        <v>161</v>
      </c>
      <c r="B27" s="199" t="s">
        <v>223</v>
      </c>
      <c r="C27" s="113">
        <v>5.3844883320355823</v>
      </c>
      <c r="D27" s="115">
        <v>4564</v>
      </c>
      <c r="E27" s="114">
        <v>4647</v>
      </c>
      <c r="F27" s="114">
        <v>4614</v>
      </c>
      <c r="G27" s="114">
        <v>4513</v>
      </c>
      <c r="H27" s="140">
        <v>4464</v>
      </c>
      <c r="I27" s="115">
        <v>100</v>
      </c>
      <c r="J27" s="116">
        <v>2.2401433691756272</v>
      </c>
    </row>
    <row r="28" spans="1:15" s="110" customFormat="1" ht="24.95" customHeight="1" x14ac:dyDescent="0.2">
      <c r="A28" s="193" t="s">
        <v>163</v>
      </c>
      <c r="B28" s="199" t="s">
        <v>164</v>
      </c>
      <c r="C28" s="113">
        <v>8.9934168613293686</v>
      </c>
      <c r="D28" s="115">
        <v>7623</v>
      </c>
      <c r="E28" s="114">
        <v>7714</v>
      </c>
      <c r="F28" s="114">
        <v>7525</v>
      </c>
      <c r="G28" s="114">
        <v>7553</v>
      </c>
      <c r="H28" s="140">
        <v>7539</v>
      </c>
      <c r="I28" s="115">
        <v>84</v>
      </c>
      <c r="J28" s="116">
        <v>1.1142061281337048</v>
      </c>
    </row>
    <row r="29" spans="1:15" s="110" customFormat="1" ht="24.95" customHeight="1" x14ac:dyDescent="0.2">
      <c r="A29" s="193">
        <v>86</v>
      </c>
      <c r="B29" s="199" t="s">
        <v>165</v>
      </c>
      <c r="C29" s="113">
        <v>18.277058115665039</v>
      </c>
      <c r="D29" s="115">
        <v>15492</v>
      </c>
      <c r="E29" s="114">
        <v>15397</v>
      </c>
      <c r="F29" s="114">
        <v>15161</v>
      </c>
      <c r="G29" s="114">
        <v>15124</v>
      </c>
      <c r="H29" s="140">
        <v>15068</v>
      </c>
      <c r="I29" s="115">
        <v>424</v>
      </c>
      <c r="J29" s="116">
        <v>2.8139102734271302</v>
      </c>
    </row>
    <row r="30" spans="1:15" s="110" customFormat="1" ht="24.95" customHeight="1" x14ac:dyDescent="0.2">
      <c r="A30" s="193">
        <v>87.88</v>
      </c>
      <c r="B30" s="204" t="s">
        <v>166</v>
      </c>
      <c r="C30" s="113">
        <v>5.723083457209599</v>
      </c>
      <c r="D30" s="115">
        <v>4851</v>
      </c>
      <c r="E30" s="114">
        <v>4843</v>
      </c>
      <c r="F30" s="114">
        <v>4842</v>
      </c>
      <c r="G30" s="114">
        <v>4777</v>
      </c>
      <c r="H30" s="140">
        <v>4751</v>
      </c>
      <c r="I30" s="115">
        <v>100</v>
      </c>
      <c r="J30" s="116">
        <v>2.1048200378867605</v>
      </c>
    </row>
    <row r="31" spans="1:15" s="110" customFormat="1" ht="24.95" customHeight="1" x14ac:dyDescent="0.2">
      <c r="A31" s="193" t="s">
        <v>167</v>
      </c>
      <c r="B31" s="199" t="s">
        <v>168</v>
      </c>
      <c r="C31" s="113">
        <v>4.4206130105471795</v>
      </c>
      <c r="D31" s="115">
        <v>3747</v>
      </c>
      <c r="E31" s="114">
        <v>3745</v>
      </c>
      <c r="F31" s="114">
        <v>3664</v>
      </c>
      <c r="G31" s="114">
        <v>3549</v>
      </c>
      <c r="H31" s="140">
        <v>3534</v>
      </c>
      <c r="I31" s="115">
        <v>213</v>
      </c>
      <c r="J31" s="116">
        <v>6.0271646859083194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v>159</v>
      </c>
      <c r="F34" s="114">
        <v>152</v>
      </c>
      <c r="G34" s="114">
        <v>144</v>
      </c>
      <c r="H34" s="140">
        <v>144</v>
      </c>
      <c r="I34" s="115" t="s">
        <v>513</v>
      </c>
      <c r="J34" s="116" t="s">
        <v>513</v>
      </c>
    </row>
    <row r="35" spans="1:10" s="110" customFormat="1" ht="24.95" customHeight="1" x14ac:dyDescent="0.2">
      <c r="A35" s="292" t="s">
        <v>171</v>
      </c>
      <c r="B35" s="293" t="s">
        <v>172</v>
      </c>
      <c r="C35" s="113" t="s">
        <v>513</v>
      </c>
      <c r="D35" s="115" t="s">
        <v>513</v>
      </c>
      <c r="E35" s="114">
        <v>22404</v>
      </c>
      <c r="F35" s="114">
        <v>22301</v>
      </c>
      <c r="G35" s="114">
        <v>22203</v>
      </c>
      <c r="H35" s="140">
        <v>22167</v>
      </c>
      <c r="I35" s="115" t="s">
        <v>513</v>
      </c>
      <c r="J35" s="116" t="s">
        <v>513</v>
      </c>
    </row>
    <row r="36" spans="1:10" s="110" customFormat="1" ht="24.95" customHeight="1" x14ac:dyDescent="0.2">
      <c r="A36" s="294" t="s">
        <v>173</v>
      </c>
      <c r="B36" s="295" t="s">
        <v>174</v>
      </c>
      <c r="C36" s="125">
        <v>72.025199971685424</v>
      </c>
      <c r="D36" s="143">
        <v>61050</v>
      </c>
      <c r="E36" s="144">
        <v>61334</v>
      </c>
      <c r="F36" s="144">
        <v>60971</v>
      </c>
      <c r="G36" s="144">
        <v>60692</v>
      </c>
      <c r="H36" s="145">
        <v>60446</v>
      </c>
      <c r="I36" s="143">
        <v>604</v>
      </c>
      <c r="J36" s="146">
        <v>0.99923899017304707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2020-09-25T10:24:27Z</dcterms:created>
  <dcterms:modified xsi:type="dcterms:W3CDTF">2020-09-28T08:10:17Z</dcterms:modified>
</cp:coreProperties>
</file>