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D44" i="24"/>
  <c r="C44" i="24"/>
  <c r="M44" i="24" s="1"/>
  <c r="B44" i="24"/>
  <c r="K44" i="24" s="1"/>
  <c r="K43" i="24"/>
  <c r="H43" i="24"/>
  <c r="F43" i="24"/>
  <c r="C43" i="24"/>
  <c r="B43" i="24"/>
  <c r="D43" i="24" s="1"/>
  <c r="L42" i="24"/>
  <c r="I42" i="24"/>
  <c r="G42" i="24"/>
  <c r="D42" i="24"/>
  <c r="C42" i="24"/>
  <c r="M42" i="24" s="1"/>
  <c r="B42" i="24"/>
  <c r="K42" i="24" s="1"/>
  <c r="K41" i="24"/>
  <c r="H41" i="24"/>
  <c r="F41" i="24"/>
  <c r="C41" i="24"/>
  <c r="B41" i="24"/>
  <c r="D41" i="24" s="1"/>
  <c r="L40" i="24"/>
  <c r="I40" i="24"/>
  <c r="G40" i="24"/>
  <c r="D40" i="24"/>
  <c r="C40" i="24"/>
  <c r="M40" i="24" s="1"/>
  <c r="B40" i="24"/>
  <c r="K40" i="24" s="1"/>
  <c r="M36" i="24"/>
  <c r="L36" i="24"/>
  <c r="K36" i="24"/>
  <c r="J36" i="24"/>
  <c r="I36" i="24"/>
  <c r="H36" i="24"/>
  <c r="G36" i="24"/>
  <c r="F36" i="24"/>
  <c r="E36" i="24"/>
  <c r="D36" i="24"/>
  <c r="C29" i="24"/>
  <c r="K57" i="15"/>
  <c r="L57" i="15" s="1"/>
  <c r="C39" i="24"/>
  <c r="C38" i="24"/>
  <c r="C37" i="24"/>
  <c r="C35" i="24"/>
  <c r="C34" i="24"/>
  <c r="C33" i="24"/>
  <c r="C32" i="24"/>
  <c r="C31" i="24"/>
  <c r="C30" i="24"/>
  <c r="E30" i="24" s="1"/>
  <c r="C28" i="24"/>
  <c r="C27" i="24"/>
  <c r="C26" i="24"/>
  <c r="G26" i="24" s="1"/>
  <c r="C25" i="24"/>
  <c r="C24" i="24"/>
  <c r="C23" i="24"/>
  <c r="C22" i="24"/>
  <c r="E22" i="24" s="1"/>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25" i="24" l="1"/>
  <c r="D25" i="24"/>
  <c r="J25" i="24"/>
  <c r="H25" i="24"/>
  <c r="K25" i="24"/>
  <c r="K26" i="24"/>
  <c r="J26" i="24"/>
  <c r="H26" i="24"/>
  <c r="F26" i="24"/>
  <c r="D26" i="24"/>
  <c r="F9" i="24"/>
  <c r="D9" i="24"/>
  <c r="J9" i="24"/>
  <c r="H9" i="24"/>
  <c r="K9" i="24"/>
  <c r="F33" i="24"/>
  <c r="D33" i="24"/>
  <c r="J33" i="24"/>
  <c r="H33" i="24"/>
  <c r="K33" i="24"/>
  <c r="G21" i="24"/>
  <c r="M21" i="24"/>
  <c r="E21" i="24"/>
  <c r="L21" i="24"/>
  <c r="I21" i="24"/>
  <c r="K22" i="24"/>
  <c r="J22" i="24"/>
  <c r="H22" i="24"/>
  <c r="F22" i="24"/>
  <c r="D22" i="24"/>
  <c r="F29" i="24"/>
  <c r="D29" i="24"/>
  <c r="J29" i="24"/>
  <c r="H29" i="24"/>
  <c r="K29" i="24"/>
  <c r="G9" i="24"/>
  <c r="M9" i="24"/>
  <c r="E9" i="24"/>
  <c r="L9" i="24"/>
  <c r="I9" i="24"/>
  <c r="K20" i="24"/>
  <c r="J20" i="24"/>
  <c r="H20" i="24"/>
  <c r="F20" i="24"/>
  <c r="D20" i="24"/>
  <c r="F31" i="24"/>
  <c r="D31" i="24"/>
  <c r="J31" i="24"/>
  <c r="H31" i="24"/>
  <c r="K34" i="24"/>
  <c r="J34" i="24"/>
  <c r="H34" i="24"/>
  <c r="F34" i="24"/>
  <c r="D34" i="24"/>
  <c r="D38" i="24"/>
  <c r="K38" i="24"/>
  <c r="J38" i="24"/>
  <c r="H38" i="24"/>
  <c r="F38" i="24"/>
  <c r="G7" i="24"/>
  <c r="M7" i="24"/>
  <c r="E7" i="24"/>
  <c r="L7" i="24"/>
  <c r="I7" i="24"/>
  <c r="I24" i="24"/>
  <c r="L24" i="24"/>
  <c r="M24" i="24"/>
  <c r="G24" i="24"/>
  <c r="E24" i="24"/>
  <c r="G33" i="24"/>
  <c r="M33" i="24"/>
  <c r="E33" i="24"/>
  <c r="L33" i="24"/>
  <c r="I33" i="24"/>
  <c r="I37" i="24"/>
  <c r="G37" i="24"/>
  <c r="L37" i="24"/>
  <c r="M37" i="24"/>
  <c r="F23" i="24"/>
  <c r="D23" i="24"/>
  <c r="J23" i="24"/>
  <c r="H23" i="24"/>
  <c r="K32" i="24"/>
  <c r="J32" i="24"/>
  <c r="H32" i="24"/>
  <c r="F32" i="24"/>
  <c r="D32" i="24"/>
  <c r="M38" i="24"/>
  <c r="E38" i="24"/>
  <c r="L38" i="24"/>
  <c r="I38" i="24"/>
  <c r="G38" i="24"/>
  <c r="K31" i="24"/>
  <c r="F17" i="24"/>
  <c r="D17" i="24"/>
  <c r="J17" i="24"/>
  <c r="H17" i="24"/>
  <c r="K17" i="24"/>
  <c r="G15" i="24"/>
  <c r="M15" i="24"/>
  <c r="E15" i="24"/>
  <c r="L15" i="24"/>
  <c r="I15" i="24"/>
  <c r="B45" i="24"/>
  <c r="B39" i="24"/>
  <c r="I16" i="24"/>
  <c r="L16" i="24"/>
  <c r="M16" i="24"/>
  <c r="G16" i="24"/>
  <c r="E16" i="24"/>
  <c r="G25" i="24"/>
  <c r="M25" i="24"/>
  <c r="E25" i="24"/>
  <c r="L25" i="24"/>
  <c r="I25" i="24"/>
  <c r="I28" i="24"/>
  <c r="L28" i="24"/>
  <c r="G28" i="24"/>
  <c r="E28" i="24"/>
  <c r="M28" i="24"/>
  <c r="G31" i="24"/>
  <c r="M31" i="24"/>
  <c r="E31" i="24"/>
  <c r="L31" i="24"/>
  <c r="I31" i="24"/>
  <c r="I34" i="24"/>
  <c r="L34" i="24"/>
  <c r="M34" i="24"/>
  <c r="E34" i="24"/>
  <c r="G34" i="24"/>
  <c r="K74" i="24"/>
  <c r="I74" i="24"/>
  <c r="J74" i="24"/>
  <c r="F7" i="24"/>
  <c r="D7" i="24"/>
  <c r="J7" i="24"/>
  <c r="H7" i="24"/>
  <c r="K7" i="24"/>
  <c r="B14" i="24"/>
  <c r="B6" i="24"/>
  <c r="K58" i="24"/>
  <c r="I58" i="24"/>
  <c r="J58" i="24"/>
  <c r="F15" i="24"/>
  <c r="D15" i="24"/>
  <c r="J15" i="24"/>
  <c r="H15" i="24"/>
  <c r="K18" i="24"/>
  <c r="J18" i="24"/>
  <c r="H18" i="24"/>
  <c r="F18" i="24"/>
  <c r="D18" i="24"/>
  <c r="F21" i="24"/>
  <c r="D21" i="24"/>
  <c r="J21" i="24"/>
  <c r="H21" i="24"/>
  <c r="K21" i="24"/>
  <c r="K24" i="24"/>
  <c r="J24" i="24"/>
  <c r="H24" i="24"/>
  <c r="F24" i="24"/>
  <c r="D24" i="24"/>
  <c r="G19" i="24"/>
  <c r="M19" i="24"/>
  <c r="E19" i="24"/>
  <c r="L19" i="24"/>
  <c r="I19" i="24"/>
  <c r="K15" i="24"/>
  <c r="I8" i="24"/>
  <c r="L8" i="24"/>
  <c r="G8" i="24"/>
  <c r="E8" i="24"/>
  <c r="M8" i="24"/>
  <c r="I18" i="24"/>
  <c r="L18" i="24"/>
  <c r="M18" i="24"/>
  <c r="E18" i="24"/>
  <c r="K8" i="24"/>
  <c r="J8" i="24"/>
  <c r="H8" i="24"/>
  <c r="F8" i="24"/>
  <c r="D8" i="24"/>
  <c r="F27" i="24"/>
  <c r="D27" i="24"/>
  <c r="J27" i="24"/>
  <c r="H27" i="24"/>
  <c r="K27" i="24"/>
  <c r="K30" i="24"/>
  <c r="J30" i="24"/>
  <c r="H30" i="24"/>
  <c r="F30" i="24"/>
  <c r="D30" i="24"/>
  <c r="H37" i="24"/>
  <c r="F37" i="24"/>
  <c r="D37" i="24"/>
  <c r="J37" i="24"/>
  <c r="K37" i="24"/>
  <c r="I32" i="24"/>
  <c r="L32" i="24"/>
  <c r="M32" i="24"/>
  <c r="G32" i="24"/>
  <c r="E32" i="24"/>
  <c r="I39" i="24"/>
  <c r="G39" i="24"/>
  <c r="L39" i="24"/>
  <c r="E39" i="24"/>
  <c r="G18" i="24"/>
  <c r="G27" i="24"/>
  <c r="M27" i="24"/>
  <c r="E27" i="24"/>
  <c r="L27" i="24"/>
  <c r="I27" i="24"/>
  <c r="G29" i="24"/>
  <c r="M29" i="24"/>
  <c r="E29" i="24"/>
  <c r="L29" i="24"/>
  <c r="I29" i="24"/>
  <c r="K16" i="24"/>
  <c r="J16" i="24"/>
  <c r="H16" i="24"/>
  <c r="F16" i="24"/>
  <c r="D16" i="24"/>
  <c r="G17" i="24"/>
  <c r="M17" i="24"/>
  <c r="E17" i="24"/>
  <c r="L17" i="24"/>
  <c r="I17" i="24"/>
  <c r="I20" i="24"/>
  <c r="L20" i="24"/>
  <c r="G20" i="24"/>
  <c r="E20" i="24"/>
  <c r="M20" i="24"/>
  <c r="G23" i="24"/>
  <c r="M23" i="24"/>
  <c r="E23" i="24"/>
  <c r="L23" i="24"/>
  <c r="I23" i="24"/>
  <c r="I26" i="24"/>
  <c r="L26" i="24"/>
  <c r="M26" i="24"/>
  <c r="E26" i="24"/>
  <c r="G35" i="24"/>
  <c r="M35" i="24"/>
  <c r="E35" i="24"/>
  <c r="L35" i="24"/>
  <c r="I35" i="24"/>
  <c r="E37" i="24"/>
  <c r="K66" i="24"/>
  <c r="I66" i="24"/>
  <c r="J66" i="24"/>
  <c r="F19" i="24"/>
  <c r="D19" i="24"/>
  <c r="J19" i="24"/>
  <c r="H19" i="24"/>
  <c r="K19" i="24"/>
  <c r="K28" i="24"/>
  <c r="J28" i="24"/>
  <c r="H28" i="24"/>
  <c r="F28" i="24"/>
  <c r="D28" i="24"/>
  <c r="K23" i="24"/>
  <c r="M39" i="24"/>
  <c r="I41" i="24"/>
  <c r="G41" i="24"/>
  <c r="L41" i="24"/>
  <c r="M41" i="24"/>
  <c r="E41" i="24"/>
  <c r="J77" i="24"/>
  <c r="F35" i="24"/>
  <c r="D35" i="24"/>
  <c r="J35" i="24"/>
  <c r="H35" i="24"/>
  <c r="C45" i="24"/>
  <c r="K53" i="24"/>
  <c r="I53" i="24"/>
  <c r="K61" i="24"/>
  <c r="I61" i="24"/>
  <c r="K69" i="24"/>
  <c r="I69" i="24"/>
  <c r="K55" i="24"/>
  <c r="I55" i="24"/>
  <c r="K63" i="24"/>
  <c r="I63" i="24"/>
  <c r="K71" i="24"/>
  <c r="I71" i="24"/>
  <c r="K52" i="24"/>
  <c r="I52" i="24"/>
  <c r="K60" i="24"/>
  <c r="I60" i="24"/>
  <c r="K68" i="24"/>
  <c r="I68" i="24"/>
  <c r="K57" i="24"/>
  <c r="I57" i="24"/>
  <c r="K65" i="24"/>
  <c r="I65" i="24"/>
  <c r="K73" i="24"/>
  <c r="I73" i="24"/>
  <c r="C14" i="24"/>
  <c r="C6" i="24"/>
  <c r="I22" i="24"/>
  <c r="L22" i="24"/>
  <c r="I30" i="24"/>
  <c r="L30" i="24"/>
  <c r="G22" i="24"/>
  <c r="G30" i="24"/>
  <c r="K35" i="24"/>
  <c r="K54" i="24"/>
  <c r="I54" i="24"/>
  <c r="K62" i="24"/>
  <c r="I62" i="24"/>
  <c r="K70" i="24"/>
  <c r="I70" i="24"/>
  <c r="M22" i="24"/>
  <c r="M30" i="24"/>
  <c r="I43" i="24"/>
  <c r="G43" i="24"/>
  <c r="M43" i="24"/>
  <c r="E43" i="24"/>
  <c r="L43" i="24"/>
  <c r="K51" i="24"/>
  <c r="I51" i="24"/>
  <c r="K59" i="24"/>
  <c r="I59" i="24"/>
  <c r="K67" i="24"/>
  <c r="I67" i="24"/>
  <c r="K75" i="24"/>
  <c r="K77" i="24" s="1"/>
  <c r="I75" i="24"/>
  <c r="I77" i="24" s="1"/>
  <c r="K56" i="24"/>
  <c r="I56" i="24"/>
  <c r="K64" i="24"/>
  <c r="I64" i="24"/>
  <c r="K72" i="24"/>
  <c r="I72" i="24"/>
  <c r="F40" i="24"/>
  <c r="J41" i="24"/>
  <c r="F42" i="24"/>
  <c r="J43" i="24"/>
  <c r="F44" i="24"/>
  <c r="H40" i="24"/>
  <c r="H42" i="24"/>
  <c r="H44" i="24"/>
  <c r="J40" i="24"/>
  <c r="J42" i="24"/>
  <c r="J44" i="24"/>
  <c r="E40" i="24"/>
  <c r="E42" i="24"/>
  <c r="E44" i="24"/>
  <c r="H45" i="24" l="1"/>
  <c r="F45" i="24"/>
  <c r="D45" i="24"/>
  <c r="J45" i="24"/>
  <c r="K45" i="24"/>
  <c r="I78" i="24"/>
  <c r="I79" i="24"/>
  <c r="K79" i="24"/>
  <c r="K78" i="24"/>
  <c r="K6" i="24"/>
  <c r="J6" i="24"/>
  <c r="H6" i="24"/>
  <c r="F6" i="24"/>
  <c r="D6" i="24"/>
  <c r="I6" i="24"/>
  <c r="L6" i="24"/>
  <c r="M6" i="24"/>
  <c r="E6" i="24"/>
  <c r="G6" i="24"/>
  <c r="K14" i="24"/>
  <c r="J14" i="24"/>
  <c r="H14" i="24"/>
  <c r="F14" i="24"/>
  <c r="D14" i="24"/>
  <c r="I14" i="24"/>
  <c r="L14" i="24"/>
  <c r="M14" i="24"/>
  <c r="G14" i="24"/>
  <c r="E14" i="24"/>
  <c r="J79" i="24"/>
  <c r="J78" i="24"/>
  <c r="I45" i="24"/>
  <c r="G45" i="24"/>
  <c r="M45" i="24"/>
  <c r="E45" i="24"/>
  <c r="L45" i="24"/>
  <c r="H39" i="24"/>
  <c r="F39" i="24"/>
  <c r="D39" i="24"/>
  <c r="J39" i="24"/>
  <c r="K39" i="24"/>
  <c r="I83" i="24" l="1"/>
  <c r="I82" i="24"/>
  <c r="I81" i="24"/>
</calcChain>
</file>

<file path=xl/sharedStrings.xml><?xml version="1.0" encoding="utf-8"?>
<sst xmlns="http://schemas.openxmlformats.org/spreadsheetml/2006/main" count="1677" uniqueCount="521">
  <si>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</si>
  <si>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</si>
  <si>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</si>
  <si>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</si>
  <si>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</si>
  <si>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</si>
  <si>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</si>
  <si>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</si>
  <si>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</si>
  <si>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</si>
  <si>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</si>
  <si>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</si>
  <si>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</si>
  <si>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Zollernalbkreis (08417)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</si>
  <si>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</si>
  <si>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</si>
  <si>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</si>
  <si>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</si>
  <si>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</si>
  <si>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</si>
  <si>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</si>
  <si>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</si>
  <si>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</si>
  <si>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</si>
  <si>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</si>
  <si>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</si>
  <si>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</si>
  <si>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</si>
  <si>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</si>
  <si>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</si>
  <si>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</si>
  <si>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</si>
  <si>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</si>
  <si>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</si>
  <si>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</si>
  <si>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</si>
  <si>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</si>
  <si>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</si>
  <si>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</si>
  <si>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</si>
  <si>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</si>
  <si>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</si>
  <si>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</si>
  <si>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</si>
  <si>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</si>
  <si>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</si>
  <si>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</si>
  <si>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</si>
  <si>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</si>
  <si>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</si>
  <si>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</si>
  <si>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</si>
  <si>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</si>
  <si>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</si>
  <si>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</si>
  <si>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</si>
  <si>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</si>
  <si>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</si>
  <si>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</si>
  <si>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</si>
  <si>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</si>
  <si>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</si>
  <si>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</si>
  <si>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</si>
  <si>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</si>
  <si>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</si>
  <si>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</si>
  <si>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</si>
  <si>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</si>
  <si>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</si>
  <si>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</si>
  <si>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</si>
  <si>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</si>
  <si>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</si>
  <si>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</si>
  <si>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</si>
  <si>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</si>
  <si>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</si>
  <si>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</si>
  <si>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</si>
  <si>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</si>
  <si>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</si>
  <si>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</si>
  <si>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</si>
  <si>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</si>
  <si>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</si>
  <si>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</si>
  <si>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</si>
  <si>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</si>
  <si>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</si>
  <si>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</si>
  <si>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</si>
  <si>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Zollernalbkreis (08417);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</si>
  <si>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</si>
  <si>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</si>
  <si>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</si>
  <si>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</si>
  <si>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</si>
  <si>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</si>
  <si>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</si>
  <si>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</si>
  <si>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</si>
  <si>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</si>
  <si>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</si>
  <si>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</si>
  <si>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</si>
  <si>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</si>
  <si>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</si>
  <si>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</si>
  <si>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</si>
  <si>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</si>
  <si>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</si>
  <si>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</si>
  <si>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</si>
  <si>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</si>
  <si>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</si>
  <si>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</si>
  <si>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</si>
  <si>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</si>
  <si>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</si>
  <si>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</si>
  <si>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</si>
  <si>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</si>
  <si>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</si>
  <si>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</si>
  <si>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</si>
  <si>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</si>
  <si>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</si>
  <si>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</si>
  <si>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</si>
  <si>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</si>
  <si>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</si>
  <si>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</si>
  <si>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</si>
  <si>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</si>
  <si>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</si>
  <si>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</si>
  <si>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</si>
  <si>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</si>
  <si>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</si>
  <si>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</si>
  <si>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</si>
  <si>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</si>
  <si>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</si>
  <si>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</si>
  <si>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</si>
  <si>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</si>
  <si>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</si>
  <si>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</si>
  <si>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</si>
  <si>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</si>
  <si>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</si>
  <si>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</si>
  <si>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</si>
  <si>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</si>
  <si>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</si>
  <si>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</si>
  <si>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</si>
  <si>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</si>
  <si>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</si>
  <si>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</si>
  <si>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</si>
  <si>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</si>
  <si>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</si>
  <si>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</si>
  <si>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</si>
  <si>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</si>
  <si>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</si>
  <si>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</si>
  <si>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</si>
  <si>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</si>
  <si>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</si>
  <si>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</si>
  <si>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</si>
  <si>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</si>
  <si>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</si>
  <si>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</si>
  <si>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</si>
  <si>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</si>
  <si>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</si>
  <si>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</si>
  <si>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</si>
  <si>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</si>
  <si>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Zollernalbkreis (08417)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</si>
  <si>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</si>
  <si>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</si>
  <si>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</si>
  <si>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</si>
  <si>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</si>
  <si>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</si>
  <si>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</si>
  <si>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</si>
  <si>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</si>
  <si>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</si>
  <si>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</si>
  <si>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</si>
  <si>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</si>
  <si>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</si>
  <si>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</si>
  <si>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</si>
  <si>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</si>
  <si>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</si>
  <si>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</si>
  <si>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</si>
  <si>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</si>
  <si>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</si>
  <si>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</si>
  <si>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</si>
  <si>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</si>
  <si>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</si>
  <si>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</si>
  <si>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</si>
  <si>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</si>
  <si>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</si>
  <si>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</si>
  <si>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</si>
  <si>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</si>
  <si>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</si>
  <si>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</si>
  <si>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</si>
  <si>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</si>
  <si>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</si>
  <si>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</si>
  <si>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</si>
  <si>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</si>
  <si>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</si>
  <si>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</si>
  <si>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</si>
  <si>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</si>
  <si>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</si>
  <si>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</si>
  <si>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</si>
  <si>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</si>
  <si>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</si>
  <si>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</si>
  <si>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</si>
  <si>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</si>
  <si>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</si>
  <si>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</si>
  <si>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</si>
  <si>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</si>
  <si>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</si>
  <si>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</si>
  <si>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</si>
  <si>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</si>
  <si>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</si>
  <si>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</si>
  <si>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</si>
  <si>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</si>
  <si>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</si>
  <si>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</si>
  <si>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</si>
  <si>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</si>
  <si>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</si>
  <si>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</si>
  <si>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</si>
  <si>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</si>
  <si>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</si>
  <si>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</si>
  <si>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</si>
  <si>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</si>
  <si>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</si>
  <si>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</si>
  <si>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</si>
  <si>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</si>
  <si>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</si>
  <si>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</si>
  <si>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</si>
  <si>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</si>
  <si>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</si>
  <si>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</si>
  <si>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</si>
  <si>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</si>
  <si>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</si>
  <si>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</si>
  <si>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</si>
  <si>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</si>
  <si>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</si>
  <si>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</si>
  <si>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</si>
  <si>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</si>
  <si>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</si>
  <si>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</si>
  <si>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</si>
  <si>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</si>
  <si>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</si>
  <si>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</si>
  <si>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</si>
  <si>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</si>
  <si>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</si>
  <si>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</si>
  <si>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</si>
  <si>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</si>
  <si>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</si>
  <si>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</si>
  <si>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</si>
  <si>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</si>
  <si>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</si>
  <si>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</si>
  <si>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</si>
  <si>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</si>
  <si>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</si>
  <si>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</si>
  <si>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</si>
  <si>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</si>
  <si>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</si>
  <si>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</si>
  <si>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</si>
  <si>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</si>
  <si>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</si>
  <si>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</si>
  <si>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</si>
  <si>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</si>
  <si>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</si>
  <si>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</si>
  <si>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</si>
  <si>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</si>
  <si>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</si>
  <si>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</si>
  <si>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</si>
  <si>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</si>
  <si>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</si>
  <si>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</si>
  <si>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</si>
  <si>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</si>
  <si>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</si>
  <si>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</si>
  <si>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</si>
  <si>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</si>
  <si>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</si>
  <si>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</si>
  <si>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</si>
  <si>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</si>
  <si>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</si>
  <si>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</si>
  <si>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</si>
  <si>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</si>
  <si>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</si>
  <si>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</si>
  <si>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</si>
  <si>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</si>
  <si>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</si>
  <si>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</si>
  <si>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</si>
  <si>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</si>
  <si>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</si>
  <si>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</si>
  <si>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</si>
  <si>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</si>
  <si>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</si>
  <si>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</si>
  <si>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</si>
  <si>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</si>
  <si>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</si>
  <si>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</si>
  <si>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</si>
  <si>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</si>
  <si>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</si>
  <si>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</si>
  <si>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</si>
  <si>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</si>
  <si>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</si>
  <si>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</si>
  <si>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</si>
  <si>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</si>
  <si>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</si>
  <si>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</si>
  <si>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</si>
  <si>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</si>
  <si>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</si>
  <si>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</si>
  <si>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</si>
  <si>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</si>
  <si>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Zollernalbkreis (08417);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</si>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</sst>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{7018C8D7-6B89-4828-9574-4645B83567DC}</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7DD6-4158-842B-89B296F19717}"/>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{5B701981-A663-4B66-864F-5F272A194C12}</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7DD6-4158-842B-89B296F1971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{1589B974-711C-42C4-AFF1-4C2E2EEF454C}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DD6-4158-842B-89B296F1971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{73FF9785-65AA-481B-86C6-4B7DCC66DB62}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DD6-4158-842B-89B296F1971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1.0188188560078877</c:v>
                </c:pt>
                <c:pt idx="1">
                  <c:v>0.77822269034374059</c:v>
                </c:pt>
                <c:pt idx="2">
                  <c:v>1.1186464311118853</c:v>
                </c:pt>
                <c:pt idx="3">
                  <c:v>1.0875687030768</c:v>
                </c:pt>
              </c:numCache>
            </c:numRef>
          </c:val>
          <c:extLst>
            <c:ext xmlns:c16="http://schemas.microsoft.com/office/drawing/2014/chart" uri="{C3380CC4-5D6E-409C-BE32-E72D297353CC}">
              <c16:uniqueId val="{00000004-7DD6-4158-842B-89B296F1971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{ED61F3E5-8B8A-490F-A3E1-4C9F854CDCB4}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DD6-4158-842B-89B296F1971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{D9691362-B2FE-4B7E-A50B-C989DB380AE1}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DD6-4158-842B-89B296F1971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{06CE1442-8750-4D23-8EDA-6B5139661CD3}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DD6-4158-842B-89B296F1971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{CCAA796E-9799-4F8B-B145-FF75CB5B3A01}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DD6-4158-842B-89B296F197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DD6-4158-842B-89B296F1971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DD6-4158-842B-89B296F1971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{610F2A2C-BA62-4FBA-95C4-BB16DAF6E183}</c15:txfldGUID>
                      <c15:f>Daten_Diagramme!$E$6</c15:f>
                      <c15:dlblFieldTableCache>
                        <c:ptCount val="1"/>
                        <c:pt idx="0">
                          <c:v>-2.2</c:v>
                        </c:pt>
                      </c15:dlblFieldTableCache>
                    </c15:dlblFTEntry>
                  </c15:dlblFieldTable>
                  <c15:showDataLabelsRange val="0"/>
                </c:ext>
                <c:ext xmlns:c16="http://schemas.microsoft.com/office/drawing/2014/chart" uri="{C3380CC4-5D6E-409C-BE32-E72D297353CC}">
                  <c16:uniqueId val="{00000000-2629-47AD-B049-875774C6697C}"/>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{0AA095DD-C891-4B9B-8707-BA9E67778D50}</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2629-47AD-B049-875774C6697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{7AF8DF74-B5DD-4C7F-9B07-BF3E858985BD}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629-47AD-B049-875774C6697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{8FC40776-C7E3-45A5-9606-C094E9538724}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629-47AD-B049-875774C6697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-2.202843028531102</c:v>
                </c:pt>
                <c:pt idx="1">
                  <c:v>-2.6975865719528453</c:v>
                </c:pt>
                <c:pt idx="2">
                  <c:v>-2.7637010795899166</c:v>
                </c:pt>
                <c:pt idx="3">
                  <c:v>-2.8655893304673015</c:v>
                </c:pt>
              </c:numCache>
            </c:numRef>
          </c:val>
          <c:extLst>
            <c:ext xmlns:c16="http://schemas.microsoft.com/office/drawing/2014/chart" uri="{C3380CC4-5D6E-409C-BE32-E72D297353CC}">
              <c16:uniqueId val="{00000004-2629-47AD-B049-875774C6697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{46B2F308-F6D4-42C8-9D19-E04EC734BEB8}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629-47AD-B049-875774C6697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{E48620FA-8BE2-4EA1-B5B8-C90BB91A420C}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629-47AD-B049-875774C6697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{84413823-642D-4EA2-9CF8-3551759FC787}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629-47AD-B049-875774C6697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{9B0B11A9-FDE5-4BFC-8738-160FFD70658D}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629-47AD-B049-875774C6697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629-47AD-B049-875774C6697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629-47AD-B049-875774C6697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{0BCD86E9-2944-4D46-BE03-CFAF928DAA1A}</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2AAD-4A2B-87FB-C9BD2372C5BA}"/>
                </c:ext>
              </c:extLst>
            </c:dLbl>
            <c:dLbl>
              <c:idx val="1"/>
              <c:tx>
                <c:strRef>
                  <c:f>Daten_Diagramme!$D$15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{BC22CE4F-A1E0-4ECD-AEFF-E106B5946E78}</c15:txfldGUID>
                      <c15:f>Daten_Diagramme!$D$15</c15:f>
                      <c15:dlblFieldTableCache>
                        <c:ptCount val="1"/>
                        <c:pt idx="0">
                          <c:v>1.7</c:v>
                        </c:pt>
                      </c15:dlblFieldTableCache>
                    </c15:dlblFTEntry>
                  </c15:dlblFieldTable>
                  <c15:showDataLabelsRange val="0"/>
                </c:ext>
                <c:ext xmlns:c16="http://schemas.microsoft.com/office/drawing/2014/chart" uri="{C3380CC4-5D6E-409C-BE32-E72D297353CC}">
                  <c16:uniqueId val="{00000001-2AAD-4A2B-87FB-C9BD2372C5BA}"/>
                </c:ext>
              </c:extLst>
            </c:dLbl>
            <c:dLbl>
              <c:idx val="2"/>
              <c:tx>
                <c:strRef>
                  <c:f>Daten_Diagramme!$D$16</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{1F117A4A-5149-4E02-9A38-2AB2FA6AF105}</c15:txfldGUID>
                      <c15:f>Daten_Diagramme!$D$16</c15:f>
                      <c15:dlblFieldTableCache>
                        <c:ptCount val="1"/>
                        <c:pt idx="0">
                          <c:v>10.0</c:v>
                        </c:pt>
                      </c15:dlblFieldTableCache>
                    </c15:dlblFTEntry>
                  </c15:dlblFieldTable>
                  <c15:showDataLabelsRange val="0"/>
                </c:ext>
                <c:ext xmlns:c16="http://schemas.microsoft.com/office/drawing/2014/chart" uri="{C3380CC4-5D6E-409C-BE32-E72D297353CC}">
                  <c16:uniqueId val="{00000002-2AAD-4A2B-87FB-C9BD2372C5BA}"/>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{490727C8-D545-44F9-975C-A80AEBDA5AEB}</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2AAD-4A2B-87FB-C9BD2372C5BA}"/>
                </c:ext>
              </c:extLst>
            </c:dLbl>
            <c:dLbl>
              <c:idx val="4"/>
              <c:tx>
                <c:strRef>
                  <c:f>Daten_Diagramme!$D$18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{FF9BD61A-7C5D-44EF-A3A2-8A895CD94437}</c15:txfldGUID>
                      <c15:f>Daten_Diagramme!$D$18</c15:f>
                      <c15:dlblFieldTableCache>
                        <c:ptCount val="1"/>
                        <c:pt idx="0">
                          <c:v>-3.1</c:v>
                        </c:pt>
                      </c15:dlblFieldTableCache>
                    </c15:dlblFTEntry>
                  </c15:dlblFieldTable>
                  <c15:showDataLabelsRange val="0"/>
                </c:ext>
                <c:ext xmlns:c16="http://schemas.microsoft.com/office/drawing/2014/chart" uri="{C3380CC4-5D6E-409C-BE32-E72D297353CC}">
                  <c16:uniqueId val="{00000004-2AAD-4A2B-87FB-C9BD2372C5BA}"/>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{63829BA4-3782-45B2-84FA-C706A07569E6}</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2AAD-4A2B-87FB-C9BD2372C5BA}"/>
                </c:ext>
              </c:extLst>
            </c:dLbl>
            <c:dLbl>
              <c:idx val="6"/>
              <c:tx>
                <c:strRef>
                  <c:f>Daten_Diagramme!$D$20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{08C28E01-CDD9-4376-9FB2-8F0B5F9374AE}</c15:txfldGUID>
                      <c15:f>Daten_Diagramme!$D$20</c15:f>
                      <c15:dlblFieldTableCache>
                        <c:ptCount val="1"/>
                        <c:pt idx="0">
                          <c:v>-2.5</c:v>
                        </c:pt>
                      </c15:dlblFieldTableCache>
                    </c15:dlblFTEntry>
                  </c15:dlblFieldTable>
                  <c15:showDataLabelsRange val="0"/>
                </c:ext>
                <c:ext xmlns:c16="http://schemas.microsoft.com/office/drawing/2014/chart" uri="{C3380CC4-5D6E-409C-BE32-E72D297353CC}">
                  <c16:uniqueId val="{00000006-2AAD-4A2B-87FB-C9BD2372C5BA}"/>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{02034AC6-0D84-420E-B505-7EAB7915C7FF}</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2AAD-4A2B-87FB-C9BD2372C5BA}"/>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{5D08E3AC-D768-4256-AA53-3B514708334E}</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2AAD-4A2B-87FB-C9BD2372C5BA}"/>
                </c:ext>
              </c:extLst>
            </c:dLbl>
            <c:dLbl>
              <c:idx val="9"/>
              <c:tx>
                <c:strRef>
                  <c:f>Daten_Diagramme!$D$23</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{453CC85A-462A-4FF7-BAE5-9FBD5A90A7B6}</c15:txfldGUID>
                      <c15:f>Daten_Diagramme!$D$23</c15:f>
                      <c15:dlblFieldTableCache>
                        <c:ptCount val="1"/>
                        <c:pt idx="0">
                          <c:v>6.1</c:v>
                        </c:pt>
                      </c15:dlblFieldTableCache>
                    </c15:dlblFTEntry>
                  </c15:dlblFieldTable>
                  <c15:showDataLabelsRange val="0"/>
                </c:ext>
                <c:ext xmlns:c16="http://schemas.microsoft.com/office/drawing/2014/chart" uri="{C3380CC4-5D6E-409C-BE32-E72D297353CC}">
                  <c16:uniqueId val="{00000009-2AAD-4A2B-87FB-C9BD2372C5BA}"/>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{F5BBB532-E539-4E23-90D7-2FF9BF9ABAFC}</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2AAD-4A2B-87FB-C9BD2372C5BA}"/>
                </c:ext>
              </c:extLst>
            </c:dLbl>
            <c:dLbl>
              <c:idx val="11"/>
              <c:tx>
                <c:strRef>
                  <c:f>Daten_Diagramme!$D$25</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{D791AB9A-F31F-4B9D-A8BC-3AC445C9CA0B}</c15:txfldGUID>
                      <c15:f>Daten_Diagramme!$D$25</c15:f>
                      <c15:dlblFieldTableCache>
                        <c:ptCount val="1"/>
                        <c:pt idx="0">
                          <c:v>10.5</c:v>
                        </c:pt>
                      </c15:dlblFieldTableCache>
                    </c15:dlblFTEntry>
                  </c15:dlblFieldTable>
                  <c15:showDataLabelsRange val="0"/>
                </c:ext>
                <c:ext xmlns:c16="http://schemas.microsoft.com/office/drawing/2014/chart" uri="{C3380CC4-5D6E-409C-BE32-E72D297353CC}">
                  <c16:uniqueId val="{0000000B-2AAD-4A2B-87FB-C9BD2372C5BA}"/>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{61F08197-B8BB-4F0D-99BF-C0421B113762}</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2AAD-4A2B-87FB-C9BD2372C5BA}"/>
                </c:ext>
              </c:extLst>
            </c:dLbl>
            <c:dLbl>
              <c:idx val="13"/>
              <c:tx>
                <c:strRef>
                  <c:f>Daten_Diagramme!$D$27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{7C3D2D16-150D-45F8-B14A-6E9DF484D3D3}</c15:txfldGUID>
                      <c15:f>Daten_Diagramme!$D$27</c15:f>
                      <c15:dlblFieldTableCache>
                        <c:ptCount val="1"/>
                        <c:pt idx="0">
                          <c:v>1.5</c:v>
                        </c:pt>
                      </c15:dlblFieldTableCache>
                    </c15:dlblFTEntry>
                  </c15:dlblFieldTable>
                  <c15:showDataLabelsRange val="0"/>
                </c:ext>
                <c:ext xmlns:c16="http://schemas.microsoft.com/office/drawing/2014/chart" uri="{C3380CC4-5D6E-409C-BE32-E72D297353CC}">
                  <c16:uniqueId val="{0000000D-2AAD-4A2B-87FB-C9BD2372C5BA}"/>
                </c:ext>
              </c:extLst>
            </c:dLbl>
            <c:dLbl>
              <c:idx val="14"/>
              <c:tx>
                <c:strRef>
                  <c:f>Daten_Diagramme!$D$28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{76F08B27-8758-4E4C-815C-E0A6B04AD594}</c15:txfldGUID>
                      <c15:f>Daten_Diagramme!$D$28</c15:f>
                      <c15:dlblFieldTableCache>
                        <c:ptCount val="1"/>
                        <c:pt idx="0">
                          <c:v>2.2</c:v>
                        </c:pt>
                      </c15:dlblFieldTableCache>
                    </c15:dlblFTEntry>
                  </c15:dlblFieldTable>
                  <c15:showDataLabelsRange val="0"/>
                </c:ext>
                <c:ext xmlns:c16="http://schemas.microsoft.com/office/drawing/2014/chart" uri="{C3380CC4-5D6E-409C-BE32-E72D297353CC}">
                  <c16:uniqueId val="{0000000E-2AAD-4A2B-87FB-C9BD2372C5BA}"/>
                </c:ext>
              </c:extLst>
            </c:dLbl>
            <c:dLbl>
              <c:idx val="15"/>
              <c:tx>
                <c:strRef>
                  <c:f>Daten_Diagramme!$D$29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{FAB829C5-3F53-46EF-9ABD-1E3E4DB498FC}</c15:txfldGUID>
                      <c15:f>Daten_Diagramme!$D$29</c15:f>
                      <c15:dlblFieldTableCache>
                        <c:ptCount val="1"/>
                        <c:pt idx="0">
                          <c:v>0.1</c:v>
                        </c:pt>
                      </c15:dlblFieldTableCache>
                    </c15:dlblFTEntry>
                  </c15:dlblFieldTable>
                  <c15:showDataLabelsRange val="0"/>
                </c:ext>
                <c:ext xmlns:c16="http://schemas.microsoft.com/office/drawing/2014/chart" uri="{C3380CC4-5D6E-409C-BE32-E72D297353CC}">
                  <c16:uniqueId val="{0000000F-2AAD-4A2B-87FB-C9BD2372C5BA}"/>
                </c:ext>
              </c:extLst>
            </c:dLbl>
            <c:dLbl>
              <c:idx val="16"/>
              <c:tx>
                <c:strRef>
                  <c:f>Daten_Diagramme!$D$30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{AFA8D782-E581-4BFD-9EB5-938724D8DD68}</c15:txfldGUID>
                      <c15:f>Daten_Diagramme!$D$30</c15:f>
                      <c15:dlblFieldTableCache>
                        <c:ptCount val="1"/>
                        <c:pt idx="0">
                          <c:v>2.1</c:v>
                        </c:pt>
                      </c15:dlblFieldTableCache>
                    </c15:dlblFTEntry>
                  </c15:dlblFieldTable>
                  <c15:showDataLabelsRange val="0"/>
                </c:ext>
                <c:ext xmlns:c16="http://schemas.microsoft.com/office/drawing/2014/chart" uri="{C3380CC4-5D6E-409C-BE32-E72D297353CC}">
                  <c16:uniqueId val="{00000010-2AAD-4A2B-87FB-C9BD2372C5BA}"/>
                </c:ext>
              </c:extLst>
            </c:dLbl>
            <c:dLbl>
              <c:idx val="17"/>
              <c:tx>
                <c:strRef>
                  <c:f>Daten_Diagramme!$D$31</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{9424E273-51B3-4537-AA53-574F5AE3F085}</c15:txfldGUID>
                      <c15:f>Daten_Diagramme!$D$31</c15:f>
                      <c15:dlblFieldTableCache>
                        <c:ptCount val="1"/>
                        <c:pt idx="0">
                          <c:v>6.2</c:v>
                        </c:pt>
                      </c15:dlblFieldTableCache>
                    </c15:dlblFTEntry>
                  </c15:dlblFieldTable>
                  <c15:showDataLabelsRange val="0"/>
                </c:ext>
                <c:ext xmlns:c16="http://schemas.microsoft.com/office/drawing/2014/chart" uri="{C3380CC4-5D6E-409C-BE32-E72D297353CC}">
                  <c16:uniqueId val="{00000011-2AAD-4A2B-87FB-C9BD2372C5BA}"/>
                </c:ext>
              </c:extLst>
            </c:dLbl>
            <c:dLbl>
              <c:idx val="18"/>
              <c:tx>
                <c:strRef>
                  <c:f>Daten_Diagramme!$D$32</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{437A6F4D-9A88-4DEE-8750-43AEB573D2B9}</c15:txfldGUID>
                      <c15:f>Daten_Diagramme!$D$32</c15:f>
                      <c15:dlblFieldTableCache>
                        <c:ptCount val="1"/>
                        <c:pt idx="0">
                          <c:v>5.7</c:v>
                        </c:pt>
                      </c15:dlblFieldTableCache>
                    </c15:dlblFTEntry>
                  </c15:dlblFieldTable>
                  <c15:showDataLabelsRange val="0"/>
                </c:ext>
                <c:ext xmlns:c16="http://schemas.microsoft.com/office/drawing/2014/chart" uri="{C3380CC4-5D6E-409C-BE32-E72D297353CC}">
                  <c16:uniqueId val="{00000012-2AAD-4A2B-87FB-C9BD2372C5BA}"/>
                </c:ext>
              </c:extLst>
            </c:dLbl>
            <c:dLbl>
              <c:idx val="19"/>
              <c:tx>
                <c:strRef>
                  <c:f>Daten_Diagramme!$D$33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{D95058D9-E646-4D93-B3E0-9BA2BE6909A7}</c15:txfldGUID>
                      <c15:f>Daten_Diagramme!$D$33</c15:f>
                      <c15:dlblFieldTableCache>
                        <c:ptCount val="1"/>
                        <c:pt idx="0">
                          <c:v>1.1</c:v>
                        </c:pt>
                      </c15:dlblFieldTableCache>
                    </c15:dlblFTEntry>
                  </c15:dlblFieldTable>
                  <c15:showDataLabelsRange val="0"/>
                </c:ext>
                <c:ext xmlns:c16="http://schemas.microsoft.com/office/drawing/2014/chart" uri="{C3380CC4-5D6E-409C-BE32-E72D297353CC}">
                  <c16:uniqueId val="{00000013-2AAD-4A2B-87FB-C9BD2372C5BA}"/>
                </c:ext>
              </c:extLst>
            </c:dLbl>
            <c:dLbl>
              <c:idx val="20"/>
              <c:tx>
                <c:strRef>
                  <c:f>Daten_Diagramme!$D$34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{A5F6A457-6990-43B7-B839-4EB3FE77D7F3}</c15:txfldGUID>
                      <c15:f>Daten_Diagramme!$D$34</c15:f>
                      <c15:dlblFieldTableCache>
                        <c:ptCount val="1"/>
                        <c:pt idx="0">
                          <c:v>0.6</c:v>
                        </c:pt>
                      </c15:dlblFieldTableCache>
                    </c15:dlblFTEntry>
                  </c15:dlblFieldTable>
                  <c15:showDataLabelsRange val="0"/>
                </c:ext>
                <c:ext xmlns:c16="http://schemas.microsoft.com/office/drawing/2014/chart" uri="{C3380CC4-5D6E-409C-BE32-E72D297353CC}">
                  <c16:uniqueId val="{00000014-2AAD-4A2B-87FB-C9BD2372C5B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{5D812E03-F1E8-4FC6-A09F-658C1A3A63EE}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AAD-4A2B-87FB-C9BD2372C5B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{C2F50956-48EC-4A53-96DD-58599C496864}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AAD-4A2B-87FB-C9BD2372C5BA}"/>
                </c:ext>
              </c:extLst>
            </c:dLbl>
            <c:dLbl>
              <c:idx val="23"/>
              <c:tx>
                <c:strRef>
                  <c:f>Daten_Diagramme!$D$37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{2DE96B04-0C00-4164-AF95-9DC85D506FB2}</c15:txfldGUID>
                      <c15:f>Daten_Diagramme!$D$37</c15:f>
                      <c15:dlblFieldTableCache>
                        <c:ptCount val="1"/>
                        <c:pt idx="0">
                          <c:v>1.7</c:v>
                        </c:pt>
                      </c15:dlblFieldTableCache>
                    </c15:dlblFTEntry>
                  </c15:dlblFieldTable>
                  <c15:showDataLabelsRange val="0"/>
                </c:ext>
                <c:ext xmlns:c16="http://schemas.microsoft.com/office/drawing/2014/chart" uri="{C3380CC4-5D6E-409C-BE32-E72D297353CC}">
                  <c16:uniqueId val="{00000017-2AAD-4A2B-87FB-C9BD2372C5BA}"/>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{EB2FD39C-BA2A-4768-AB3A-1A34C9F7F421}</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2AAD-4A2B-87FB-C9BD2372C5BA}"/>
                </c:ext>
              </c:extLst>
            </c:dLbl>
            <c:dLbl>
              <c:idx val="25"/>
              <c:tx>
                <c:strRef>
                  <c:f>Daten_Diagramme!$D$39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{37D14FA8-6807-405D-B257-C4F04BD7A754}</c15:txfldGUID>
                      <c15:f>Daten_Diagramme!$D$39</c15:f>
                      <c15:dlblFieldTableCache>
                        <c:ptCount val="1"/>
                        <c:pt idx="0">
                          <c:v>2.4</c:v>
                        </c:pt>
                      </c15:dlblFieldTableCache>
                    </c15:dlblFTEntry>
                  </c15:dlblFieldTable>
                  <c15:showDataLabelsRange val="0"/>
                </c:ext>
                <c:ext xmlns:c16="http://schemas.microsoft.com/office/drawing/2014/chart" uri="{C3380CC4-5D6E-409C-BE32-E72D297353CC}">
                  <c16:uniqueId val="{00000019-2AAD-4A2B-87FB-C9BD2372C5B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{7A514FB1-E788-4894-A368-7847A5E7AC11}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AAD-4A2B-87FB-C9BD2372C5B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{7115F796-4356-4D04-A3CC-186DD0E69691}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AAD-4A2B-87FB-C9BD2372C5B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{D6F17AAC-BA93-4AEC-887B-9EBC5B9E1784}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AAD-4A2B-87FB-C9BD2372C5B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{204B8C3D-BD2D-4629-B8C4-7A15DE1B160F}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AAD-4A2B-87FB-C9BD2372C5B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{EA1958B6-CB33-4691-B4B2-2E2452F73801}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AAD-4A2B-87FB-C9BD2372C5BA}"/>
                </c:ext>
              </c:extLst>
            </c:dLbl>
            <c:dLbl>
              <c:idx val="31"/>
              <c:tx>
                <c:strRef>
                  <c:f>Daten_Diagramme!$D$45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{C6C406C1-FAD8-4B41-BB43-D311B6AAF6D6}</c15:txfldGUID>
                      <c15:f>Daten_Diagramme!$D$45</c15:f>
                      <c15:dlblFieldTableCache>
                        <c:ptCount val="1"/>
                        <c:pt idx="0">
                          <c:v>2.4</c:v>
                        </c:pt>
                      </c15:dlblFieldTableCache>
                    </c15:dlblFTEntry>
                  </c15:dlblFieldTable>
                  <c15:showDataLabelsRange val="0"/>
                </c:ext>
                <c:ext xmlns:c16="http://schemas.microsoft.com/office/drawing/2014/chart" uri="{C3380CC4-5D6E-409C-BE32-E72D297353CC}">
                  <c16:uniqueId val="{0000001F-2AAD-4A2B-87FB-C9BD2372C5B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1.0188188560078877</c:v>
                </c:pt>
                <c:pt idx="1">
                  <c:v>1.7094017094017093</c:v>
                </c:pt>
                <c:pt idx="2">
                  <c:v>9.9859353023909989</c:v>
                </c:pt>
                <c:pt idx="3">
                  <c:v>-1.1172212167617988</c:v>
                </c:pt>
                <c:pt idx="4">
                  <c:v>-3.0568435514339689</c:v>
                </c:pt>
                <c:pt idx="5">
                  <c:v>-0.4446782059864206</c:v>
                </c:pt>
                <c:pt idx="6">
                  <c:v>-2.5062656641604009</c:v>
                </c:pt>
                <c:pt idx="7">
                  <c:v>2.4088248536695183</c:v>
                </c:pt>
                <c:pt idx="8">
                  <c:v>1.3958125623130608</c:v>
                </c:pt>
                <c:pt idx="9">
                  <c:v>6.1460957178841307</c:v>
                </c:pt>
                <c:pt idx="10">
                  <c:v>1.0054137664346481</c:v>
                </c:pt>
                <c:pt idx="11">
                  <c:v>10.533707865168539</c:v>
                </c:pt>
                <c:pt idx="12">
                  <c:v>-1.1015911872705018</c:v>
                </c:pt>
                <c:pt idx="13">
                  <c:v>1.5348837209302326</c:v>
                </c:pt>
                <c:pt idx="14">
                  <c:v>2.23342939481268</c:v>
                </c:pt>
                <c:pt idx="15">
                  <c:v>0.13192612137203166</c:v>
                </c:pt>
                <c:pt idx="16">
                  <c:v>2.1185227598053249</c:v>
                </c:pt>
                <c:pt idx="17">
                  <c:v>6.1619718309859151</c:v>
                </c:pt>
                <c:pt idx="18">
                  <c:v>5.7151145923991873</c:v>
                </c:pt>
                <c:pt idx="19">
                  <c:v>1.0815088367185439</c:v>
                </c:pt>
                <c:pt idx="20">
                  <c:v>0.58997050147492625</c:v>
                </c:pt>
                <c:pt idx="21">
                  <c:v>0</c:v>
                </c:pt>
                <c:pt idx="23">
                  <c:v>1.7094017094017093</c:v>
                </c:pt>
                <c:pt idx="24">
                  <c:v>-0.42201564113914714</c:v>
                </c:pt>
                <c:pt idx="25">
                  <c:v>2.3778219151257449</c:v>
                </c:pt>
              </c:numCache>
            </c:numRef>
          </c:val>
          <c:extLst>
            <c:ext xmlns:c16="http://schemas.microsoft.com/office/drawing/2014/chart" uri="{C3380CC4-5D6E-409C-BE32-E72D297353CC}">
              <c16:uniqueId val="{00000020-2AAD-4A2B-87FB-C9BD2372C5B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{BF2F4367-D6B6-4A25-A08C-DDBBDABDE4C6}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AAD-4A2B-87FB-C9BD2372C5B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{104C6B48-51EA-4CA4-B7C7-F2550ECE0B81}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AAD-4A2B-87FB-C9BD2372C5B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{5CEA5BFC-5699-4A93-AC5D-D266EDECF143}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AAD-4A2B-87FB-C9BD2372C5B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{35060504-579E-497A-9955-F89FAC2D02C8}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AAD-4A2B-87FB-C9BD2372C5B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{991AE29B-3B90-481A-BF66-120BC27A8E7A}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AAD-4A2B-87FB-C9BD2372C5B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{646CB7BA-D276-419A-85C7-61061EEAF90D}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AAD-4A2B-87FB-C9BD2372C5B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{6913F44C-7BAF-4667-970C-278105962D49}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AAD-4A2B-87FB-C9BD2372C5B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{8D12B1ED-3E8D-4B17-B87D-B4471E4519BF}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AAD-4A2B-87FB-C9BD2372C5B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{F824F81B-43DD-4376-B899-9233F2AEA7F8}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AAD-4A2B-87FB-C9BD2372C5B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{C250624C-8CDA-4772-AFFF-832939D105C7}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AAD-4A2B-87FB-C9BD2372C5B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{9D638A96-DD27-4ECF-B564-24AF54DF1B04}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AAD-4A2B-87FB-C9BD2372C5B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{BC3AC7F8-07CD-430F-9CF9-0204D1528B35}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AAD-4A2B-87FB-C9BD2372C5B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{18BEB545-E97D-402C-B548-8697F5318A73}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AAD-4A2B-87FB-C9BD2372C5B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{B498A4F9-CA1F-416A-8735-AFEF7B48F0B8}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AAD-4A2B-87FB-C9BD2372C5B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{FB099007-D2FA-4086-BC65-F23342382513}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AAD-4A2B-87FB-C9BD2372C5B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{F3D0201D-35A7-47D3-B1D8-0BADE165FA55}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AAD-4A2B-87FB-C9BD2372C5B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{E0221109-90C9-43ED-962F-AB861A66F648}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AAD-4A2B-87FB-C9BD2372C5B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{A01AFC6D-D248-4556-AAF3-7817D71AA89D}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AAD-4A2B-87FB-C9BD2372C5B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{113A45FF-5744-46F3-8587-D8FECC423DEA}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AAD-4A2B-87FB-C9BD2372C5B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{11B2523E-5BE9-43CA-93B2-50800A972A44}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AAD-4A2B-87FB-C9BD2372C5B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{43EB3A31-FE01-4A11-A9BF-34AFD8084131}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AAD-4A2B-87FB-C9BD2372C5B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{F769D228-DED4-4E4F-9B3E-D77519C34B6F}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AAD-4A2B-87FB-C9BD2372C5B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{4F25244A-EC32-4964-BA33-41554A8DFD55}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AAD-4A2B-87FB-C9BD2372C5B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{66F61B25-A150-48B8-AF85-0E3BBB236262}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AAD-4A2B-87FB-C9BD2372C5B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{8F806734-C2A7-418F-8D02-EFAADD5B9025}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AAD-4A2B-87FB-C9BD2372C5B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{288F5748-0357-4A6F-A574-7025E2E18894}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AAD-4A2B-87FB-C9BD2372C5B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{D0B6D606-1A1A-49AD-8E21-B15FC3E85DD0}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AAD-4A2B-87FB-C9BD2372C5B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{66D44EB0-A24E-4E7A-B8A9-5578925FD600}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AAD-4A2B-87FB-C9BD2372C5B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{C0825635-41E7-4988-BE39-C26CDB3C1397}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AAD-4A2B-87FB-C9BD2372C5B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{D5CBBC4B-6DD5-467D-BB85-72DA4974BAF5}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AAD-4A2B-87FB-C9BD2372C5B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{FA4CE6E1-0B81-4CE7-BBDD-767319F1B49B}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AAD-4A2B-87FB-C9BD2372C5B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{27176083-40D3-4029-AAC3-D074EA5F510E}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AAD-4A2B-87FB-C9BD2372C5B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AAD-4A2B-87FB-C9BD2372C5B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AAD-4A2B-87FB-C9BD2372C5B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{CEA02501-462F-4DEB-9922-87C6DFDF0451}</c15:txfldGUID>
                      <c15:f>Daten_Diagramme!$E$14</c15:f>
                      <c15:dlblFieldTableCache>
                        <c:ptCount val="1"/>
                        <c:pt idx="0">
                          <c:v>-2.2</c:v>
                        </c:pt>
                      </c15:dlblFieldTableCache>
                    </c15:dlblFTEntry>
                  </c15:dlblFieldTable>
                  <c15:showDataLabelsRange val="0"/>
                </c:ext>
                <c:ext xmlns:c16="http://schemas.microsoft.com/office/drawing/2014/chart" uri="{C3380CC4-5D6E-409C-BE32-E72D297353CC}">
                  <c16:uniqueId val="{00000000-B9E5-4089-B2F7-890CF88C053E}"/>
                </c:ext>
              </c:extLst>
            </c:dLbl>
            <c:dLbl>
              <c:idx val="1"/>
              <c:tx>
                <c:strRef>
                  <c:f>Daten_Diagramme!$E$15</c:f>
                  <c:strCache>
                    <c:ptCount val="1"/>
                    <c:pt idx="0">
                      <c:v>14.7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{D93959BA-12A2-457F-A75C-8C303848EF33}</c15:txfldGUID>
                      <c15:f>Daten_Diagramme!$E$15</c15:f>
                      <c15:dlblFieldTableCache>
                        <c:ptCount val="1"/>
                        <c:pt idx="0">
                          <c:v>14.7</c:v>
                        </c:pt>
                      </c15:dlblFieldTableCache>
                    </c15:dlblFTEntry>
                  </c15:dlblFieldTable>
                  <c15:showDataLabelsRange val="0"/>
                </c:ext>
                <c:ext xmlns:c16="http://schemas.microsoft.com/office/drawing/2014/chart" uri="{C3380CC4-5D6E-409C-BE32-E72D297353CC}">
                  <c16:uniqueId val="{00000001-B9E5-4089-B2F7-890CF88C053E}"/>
                </c:ext>
              </c:extLst>
            </c:dLbl>
            <c:dLbl>
              <c:idx val="2"/>
              <c:tx>
                <c:strRef>
                  <c:f>Daten_Diagramme!$E$16</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{B7423BA2-A78B-48BE-9D5A-D3174B6BA5B1}</c15:txfldGUID>
                      <c15:f>Daten_Diagramme!$E$16</c15:f>
                      <c15:dlblFieldTableCache>
                        <c:ptCount val="1"/>
                        <c:pt idx="0">
                          <c:v>8.3</c:v>
                        </c:pt>
                      </c15:dlblFieldTableCache>
                    </c15:dlblFTEntry>
                  </c15:dlblFieldTable>
                  <c15:showDataLabelsRange val="0"/>
                </c:ext>
                <c:ext xmlns:c16="http://schemas.microsoft.com/office/drawing/2014/chart" uri="{C3380CC4-5D6E-409C-BE32-E72D297353CC}">
                  <c16:uniqueId val="{00000002-B9E5-4089-B2F7-890CF88C053E}"/>
                </c:ext>
              </c:extLst>
            </c:dLbl>
            <c:dLbl>
              <c:idx val="3"/>
              <c:tx>
                <c:strRef>
                  <c:f>Daten_Diagramme!$E$17</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{71F0384C-D28E-45E7-9A0A-B8492ECA2551}</c15:txfldGUID>
                      <c15:f>Daten_Diagramme!$E$17</c15:f>
                      <c15:dlblFieldTableCache>
                        <c:ptCount val="1"/>
                        <c:pt idx="0">
                          <c:v>-9.7</c:v>
                        </c:pt>
                      </c15:dlblFieldTableCache>
                    </c15:dlblFTEntry>
                  </c15:dlblFieldTable>
                  <c15:showDataLabelsRange val="0"/>
                </c:ext>
                <c:ext xmlns:c16="http://schemas.microsoft.com/office/drawing/2014/chart" uri="{C3380CC4-5D6E-409C-BE32-E72D297353CC}">
                  <c16:uniqueId val="{00000003-B9E5-4089-B2F7-890CF88C053E}"/>
                </c:ext>
              </c:extLst>
            </c:dLbl>
            <c:dLbl>
              <c:idx val="4"/>
              <c:tx>
                <c:strRef>
                  <c:f>Daten_Diagramme!$E$18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{08DFDD53-50F4-419C-8AC8-99A1A0E72140}</c15:txfldGUID>
                      <c15:f>Daten_Diagramme!$E$18</c15:f>
                      <c15:dlblFieldTableCache>
                        <c:ptCount val="1"/>
                        <c:pt idx="0">
                          <c:v>-6.7</c:v>
                        </c:pt>
                      </c15:dlblFieldTableCache>
                    </c15:dlblFTEntry>
                  </c15:dlblFieldTable>
                  <c15:showDataLabelsRange val="0"/>
                </c:ext>
                <c:ext xmlns:c16="http://schemas.microsoft.com/office/drawing/2014/chart" uri="{C3380CC4-5D6E-409C-BE32-E72D297353CC}">
                  <c16:uniqueId val="{00000004-B9E5-4089-B2F7-890CF88C053E}"/>
                </c:ext>
              </c:extLst>
            </c:dLbl>
            <c:dLbl>
              <c:idx val="5"/>
              <c:tx>
                <c:strRef>
                  <c:f>Daten_Diagramme!$E$19</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{FC299F96-9416-4F4E-8ACD-CFC23770E209}</c15:txfldGUID>
                      <c15:f>Daten_Diagramme!$E$19</c15:f>
                      <c15:dlblFieldTableCache>
                        <c:ptCount val="1"/>
                        <c:pt idx="0">
                          <c:v>-11.7</c:v>
                        </c:pt>
                      </c15:dlblFieldTableCache>
                    </c15:dlblFTEntry>
                  </c15:dlblFieldTable>
                  <c15:showDataLabelsRange val="0"/>
                </c:ext>
                <c:ext xmlns:c16="http://schemas.microsoft.com/office/drawing/2014/chart" uri="{C3380CC4-5D6E-409C-BE32-E72D297353CC}">
                  <c16:uniqueId val="{00000005-B9E5-4089-B2F7-890CF88C053E}"/>
                </c:ext>
              </c:extLst>
            </c:dLbl>
            <c:dLbl>
              <c:idx val="6"/>
              <c:tx>
                <c:strRef>
                  <c:f>Daten_Diagramme!$E$20</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{4257F27F-C3EB-4C16-85BF-5C2580AB55EE}</c15:txfldGUID>
                      <c15:f>Daten_Diagramme!$E$20</c15:f>
                      <c15:dlblFieldTableCache>
                        <c:ptCount val="1"/>
                        <c:pt idx="0">
                          <c:v>-12.1</c:v>
                        </c:pt>
                      </c15:dlblFieldTableCache>
                    </c15:dlblFTEntry>
                  </c15:dlblFieldTable>
                  <c15:showDataLabelsRange val="0"/>
                </c:ext>
                <c:ext xmlns:c16="http://schemas.microsoft.com/office/drawing/2014/chart" uri="{C3380CC4-5D6E-409C-BE32-E72D297353CC}">
                  <c16:uniqueId val="{00000006-B9E5-4089-B2F7-890CF88C053E}"/>
                </c:ext>
              </c:extLst>
            </c:dLbl>
            <c:dLbl>
              <c:idx val="7"/>
              <c:tx>
                <c:strRef>
                  <c:f>Daten_Diagramme!$E$21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{C6203B14-A398-4FF5-899B-D3EBB1E25FBE}</c15:txfldGUID>
                      <c15:f>Daten_Diagramme!$E$21</c15:f>
                      <c15:dlblFieldTableCache>
                        <c:ptCount val="1"/>
                        <c:pt idx="0">
                          <c:v>4.4</c:v>
                        </c:pt>
                      </c15:dlblFieldTableCache>
                    </c15:dlblFTEntry>
                  </c15:dlblFieldTable>
                  <c15:showDataLabelsRange val="0"/>
                </c:ext>
                <c:ext xmlns:c16="http://schemas.microsoft.com/office/drawing/2014/chart" uri="{C3380CC4-5D6E-409C-BE32-E72D297353CC}">
                  <c16:uniqueId val="{00000007-B9E5-4089-B2F7-890CF88C053E}"/>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{EC8C2FA6-411E-4E9D-B5A1-79BDEB3E19A9}</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B9E5-4089-B2F7-890CF88C053E}"/>
                </c:ext>
              </c:extLst>
            </c:dLbl>
            <c:dLbl>
              <c:idx val="9"/>
              <c:tx>
                <c:strRef>
                  <c:f>Daten_Diagramme!$E$23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{D25F86EF-35EC-487A-8AAC-42919DC11AEB}</c15:txfldGUID>
                      <c15:f>Daten_Diagramme!$E$23</c15:f>
                      <c15:dlblFieldTableCache>
                        <c:ptCount val="1"/>
                        <c:pt idx="0">
                          <c:v>-2.8</c:v>
                        </c:pt>
                      </c15:dlblFieldTableCache>
                    </c15:dlblFTEntry>
                  </c15:dlblFieldTable>
                  <c15:showDataLabelsRange val="0"/>
                </c:ext>
                <c:ext xmlns:c16="http://schemas.microsoft.com/office/drawing/2014/chart" uri="{C3380CC4-5D6E-409C-BE32-E72D297353CC}">
                  <c16:uniqueId val="{00000009-B9E5-4089-B2F7-890CF88C053E}"/>
                </c:ext>
              </c:extLst>
            </c:dLbl>
            <c:dLbl>
              <c:idx val="10"/>
              <c:tx>
                <c:strRef>
                  <c:f>Daten_Diagramme!$E$24</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{EEEE2F7E-3E7A-48B0-B3A2-2064EEFC333B}</c15:txfldGUID>
                      <c15:f>Daten_Diagramme!$E$24</c15:f>
                      <c15:dlblFieldTableCache>
                        <c:ptCount val="1"/>
                        <c:pt idx="0">
                          <c:v>-7.4</c:v>
                        </c:pt>
                      </c15:dlblFieldTableCache>
                    </c15:dlblFTEntry>
                  </c15:dlblFieldTable>
                  <c15:showDataLabelsRange val="0"/>
                </c:ext>
                <c:ext xmlns:c16="http://schemas.microsoft.com/office/drawing/2014/chart" uri="{C3380CC4-5D6E-409C-BE32-E72D297353CC}">
                  <c16:uniqueId val="{0000000A-B9E5-4089-B2F7-890CF88C053E}"/>
                </c:ext>
              </c:extLst>
            </c:dLbl>
            <c:dLbl>
              <c:idx val="11"/>
              <c:tx>
                <c:strRef>
                  <c:f>Daten_Diagramme!$E$25</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{5585BEC7-D437-4FD1-A403-251B361AD549}</c15:txfldGUID>
                      <c15:f>Daten_Diagramme!$E$25</c15:f>
                      <c15:dlblFieldTableCache>
                        <c:ptCount val="1"/>
                        <c:pt idx="0">
                          <c:v>-10.5</c:v>
                        </c:pt>
                      </c15:dlblFieldTableCache>
                    </c15:dlblFTEntry>
                  </c15:dlblFieldTable>
                  <c15:showDataLabelsRange val="0"/>
                </c:ext>
                <c:ext xmlns:c16="http://schemas.microsoft.com/office/drawing/2014/chart" uri="{C3380CC4-5D6E-409C-BE32-E72D297353CC}">
                  <c16:uniqueId val="{0000000B-B9E5-4089-B2F7-890CF88C053E}"/>
                </c:ext>
              </c:extLst>
            </c:dLbl>
            <c:dLbl>
              <c:idx val="12"/>
              <c:tx>
                <c:strRef>
                  <c:f>Daten_Diagramme!$E$26</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{FD418726-5D56-485E-A406-3BC525A84B25}</c15:txfldGUID>
                      <c15:f>Daten_Diagramme!$E$26</c15:f>
                      <c15:dlblFieldTableCache>
                        <c:ptCount val="1"/>
                        <c:pt idx="0">
                          <c:v>-6.6</c:v>
                        </c:pt>
                      </c15:dlblFieldTableCache>
                    </c15:dlblFTEntry>
                  </c15:dlblFieldTable>
                  <c15:showDataLabelsRange val="0"/>
                </c:ext>
                <c:ext xmlns:c16="http://schemas.microsoft.com/office/drawing/2014/chart" uri="{C3380CC4-5D6E-409C-BE32-E72D297353CC}">
                  <c16:uniqueId val="{0000000C-B9E5-4089-B2F7-890CF88C053E}"/>
                </c:ext>
              </c:extLst>
            </c:dLbl>
            <c:dLbl>
              <c:idx val="13"/>
              <c:tx>
                <c:strRef>
                  <c:f>Daten_Diagramme!$E$27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{1B110326-0599-4278-AFE5-58F5B724EFF1}</c15:txfldGUID>
                      <c15:f>Daten_Diagramme!$E$27</c15:f>
                      <c15:dlblFieldTableCache>
                        <c:ptCount val="1"/>
                        <c:pt idx="0">
                          <c:v>2.0</c:v>
                        </c:pt>
                      </c15:dlblFieldTableCache>
                    </c15:dlblFTEntry>
                  </c15:dlblFieldTable>
                  <c15:showDataLabelsRange val="0"/>
                </c:ext>
                <c:ext xmlns:c16="http://schemas.microsoft.com/office/drawing/2014/chart" uri="{C3380CC4-5D6E-409C-BE32-E72D297353CC}">
                  <c16:uniqueId val="{0000000D-B9E5-4089-B2F7-890CF88C053E}"/>
                </c:ext>
              </c:extLst>
            </c:dLbl>
            <c:dLbl>
              <c:idx val="14"/>
              <c:tx>
                <c:strRef>
                  <c:f>Daten_Diagramme!$E$28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{8C2AC784-24B4-4877-8974-3CEA6DDA467B}</c15:txfldGUID>
                      <c15:f>Daten_Diagramme!$E$28</c15:f>
                      <c15:dlblFieldTableCache>
                        <c:ptCount val="1"/>
                        <c:pt idx="0">
                          <c:v>-0.5</c:v>
                        </c:pt>
                      </c15:dlblFieldTableCache>
                    </c15:dlblFTEntry>
                  </c15:dlblFieldTable>
                  <c15:showDataLabelsRange val="0"/>
                </c:ext>
                <c:ext xmlns:c16="http://schemas.microsoft.com/office/drawing/2014/chart" uri="{C3380CC4-5D6E-409C-BE32-E72D297353CC}">
                  <c16:uniqueId val="{0000000E-B9E5-4089-B2F7-890CF88C053E}"/>
                </c:ext>
              </c:extLst>
            </c:dLbl>
            <c:dLbl>
              <c:idx val="15"/>
              <c:tx>
                <c:strRef>
                  <c:f>Daten_Diagramme!$E$29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{9CC6673C-FD27-423F-848C-6B7134A47A74}</c15:txfldGUID>
                      <c15:f>Daten_Diagramme!$E$29</c15:f>
                      <c15:dlblFieldTableCache>
                        <c:ptCount val="1"/>
                        <c:pt idx="0">
                          <c:v>-4.3</c:v>
                        </c:pt>
                      </c15:dlblFieldTableCache>
                    </c15:dlblFTEntry>
                  </c15:dlblFieldTable>
                  <c15:showDataLabelsRange val="0"/>
                </c:ext>
                <c:ext xmlns:c16="http://schemas.microsoft.com/office/drawing/2014/chart" uri="{C3380CC4-5D6E-409C-BE32-E72D297353CC}">
                  <c16:uniqueId val="{0000000F-B9E5-4089-B2F7-890CF88C053E}"/>
                </c:ext>
              </c:extLst>
            </c:dLbl>
            <c:dLbl>
              <c:idx val="16"/>
              <c:tx>
                <c:strRef>
                  <c:f>Daten_Diagramme!$E$30</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{9FA41C1B-12C5-4518-BA78-32D1030C7677}</c15:txfldGUID>
                      <c15:f>Daten_Diagramme!$E$30</c15:f>
                      <c15:dlblFieldTableCache>
                        <c:ptCount val="1"/>
                        <c:pt idx="0">
                          <c:v>-4.5</c:v>
                        </c:pt>
                      </c15:dlblFieldTableCache>
                    </c15:dlblFTEntry>
                  </c15:dlblFieldTable>
                  <c15:showDataLabelsRange val="0"/>
                </c:ext>
                <c:ext xmlns:c16="http://schemas.microsoft.com/office/drawing/2014/chart" uri="{C3380CC4-5D6E-409C-BE32-E72D297353CC}">
                  <c16:uniqueId val="{00000010-B9E5-4089-B2F7-890CF88C053E}"/>
                </c:ext>
              </c:extLst>
            </c:dLbl>
            <c:dLbl>
              <c:idx val="17"/>
              <c:tx>
                <c:strRef>
                  <c:f>Daten_Diagramme!$E$31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{B7009354-05B2-46D9-82E2-9E6628D47AA2}</c15:txfldGUID>
                      <c15:f>Daten_Diagramme!$E$31</c15:f>
                      <c15:dlblFieldTableCache>
                        <c:ptCount val="1"/>
                        <c:pt idx="0">
                          <c:v>3.8</c:v>
                        </c:pt>
                      </c15:dlblFieldTableCache>
                    </c15:dlblFTEntry>
                  </c15:dlblFieldTable>
                  <c15:showDataLabelsRange val="0"/>
                </c:ext>
                <c:ext xmlns:c16="http://schemas.microsoft.com/office/drawing/2014/chart" uri="{C3380CC4-5D6E-409C-BE32-E72D297353CC}">
                  <c16:uniqueId val="{00000011-B9E5-4089-B2F7-890CF88C053E}"/>
                </c:ext>
              </c:extLst>
            </c:dLbl>
            <c:dLbl>
              <c:idx val="18"/>
              <c:tx>
                <c:strRef>
                  <c:f>Daten_Diagramme!$E$32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{366CA96F-5396-4722-A853-84662FD3A974}</c15:txfldGUID>
                      <c15:f>Daten_Diagramme!$E$32</c15:f>
                      <c15:dlblFieldTableCache>
                        <c:ptCount val="1"/>
                        <c:pt idx="0">
                          <c:v>0.5</c:v>
                        </c:pt>
                      </c15:dlblFieldTableCache>
                    </c15:dlblFTEntry>
                  </c15:dlblFieldTable>
                  <c15:showDataLabelsRange val="0"/>
                </c:ext>
                <c:ext xmlns:c16="http://schemas.microsoft.com/office/drawing/2014/chart" uri="{C3380CC4-5D6E-409C-BE32-E72D297353CC}">
                  <c16:uniqueId val="{00000012-B9E5-4089-B2F7-890CF88C053E}"/>
                </c:ext>
              </c:extLst>
            </c:dLbl>
            <c:dLbl>
              <c:idx val="19"/>
              <c:tx>
                <c:strRef>
                  <c:f>Daten_Diagramme!$E$33</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{DD0993F0-27F7-4067-80B9-6618F2224AD7}</c15:txfldGUID>
                      <c15:f>Daten_Diagramme!$E$33</c15:f>
                      <c15:dlblFieldTableCache>
                        <c:ptCount val="1"/>
                        <c:pt idx="0">
                          <c:v>5.9</c:v>
                        </c:pt>
                      </c15:dlblFieldTableCache>
                    </c15:dlblFTEntry>
                  </c15:dlblFieldTable>
                  <c15:showDataLabelsRange val="0"/>
                </c:ext>
                <c:ext xmlns:c16="http://schemas.microsoft.com/office/drawing/2014/chart" uri="{C3380CC4-5D6E-409C-BE32-E72D297353CC}">
                  <c16:uniqueId val="{00000013-B9E5-4089-B2F7-890CF88C053E}"/>
                </c:ext>
              </c:extLst>
            </c:dLbl>
            <c:dLbl>
              <c:idx val="20"/>
              <c:tx>
                <c:strRef>
                  <c:f>Daten_Diagramme!$E$34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{B5593F7A-632A-4CEA-B64B-3A59550B5231}</c15:txfldGUID>
                      <c15:f>Daten_Diagramme!$E$34</c15:f>
                      <c15:dlblFieldTableCache>
                        <c:ptCount val="1"/>
                        <c:pt idx="0">
                          <c:v>-0.2</c:v>
                        </c:pt>
                      </c15:dlblFieldTableCache>
                    </c15:dlblFTEntry>
                  </c15:dlblFieldTable>
                  <c15:showDataLabelsRange val="0"/>
                </c:ext>
                <c:ext xmlns:c16="http://schemas.microsoft.com/office/drawing/2014/chart" uri="{C3380CC4-5D6E-409C-BE32-E72D297353CC}">
                  <c16:uniqueId val="{00000014-B9E5-4089-B2F7-890CF88C053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{558D9BC3-B060-4460-B60B-91BC51B07E49}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9E5-4089-B2F7-890CF88C053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{50D95DBA-3C3B-4A32-A875-9004E36E476C}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9E5-4089-B2F7-890CF88C053E}"/>
                </c:ext>
              </c:extLst>
            </c:dLbl>
            <c:dLbl>
              <c:idx val="23"/>
              <c:tx>
                <c:strRef>
                  <c:f>Daten_Diagramme!$E$37</c:f>
                  <c:strCache>
                    <c:ptCount val="1"/>
                    <c:pt idx="0">
                      <c:v>14.7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{4C0DD416-62F2-402B-901F-71D26CEE8D45}</c15:txfldGUID>
                      <c15:f>Daten_Diagramme!$E$37</c15:f>
                      <c15:dlblFieldTableCache>
                        <c:ptCount val="1"/>
                        <c:pt idx="0">
                          <c:v>14.7</c:v>
                        </c:pt>
                      </c15:dlblFieldTableCache>
                    </c15:dlblFTEntry>
                  </c15:dlblFieldTable>
                  <c15:showDataLabelsRange val="0"/>
                </c:ext>
                <c:ext xmlns:c16="http://schemas.microsoft.com/office/drawing/2014/chart" uri="{C3380CC4-5D6E-409C-BE32-E72D297353CC}">
                  <c16:uniqueId val="{00000017-B9E5-4089-B2F7-890CF88C053E}"/>
                </c:ext>
              </c:extLst>
            </c:dLbl>
            <c:dLbl>
              <c:idx val="24"/>
              <c:tx>
                <c:strRef>
                  <c:f>Daten_Diagramme!$E$38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{89F96BF7-C6A7-4672-80CB-4DFE7D633F84}</c15:txfldGUID>
                      <c15:f>Daten_Diagramme!$E$38</c15:f>
                      <c15:dlblFieldTableCache>
                        <c:ptCount val="1"/>
                        <c:pt idx="0">
                          <c:v>-5.6</c:v>
                        </c:pt>
                      </c15:dlblFieldTableCache>
                    </c15:dlblFTEntry>
                  </c15:dlblFieldTable>
                  <c15:showDataLabelsRange val="0"/>
                </c:ext>
                <c:ext xmlns:c16="http://schemas.microsoft.com/office/drawing/2014/chart" uri="{C3380CC4-5D6E-409C-BE32-E72D297353CC}">
                  <c16:uniqueId val="{00000018-B9E5-4089-B2F7-890CF88C053E}"/>
                </c:ext>
              </c:extLst>
            </c:dLbl>
            <c:dLbl>
              <c:idx val="25"/>
              <c:tx>
                <c:strRef>
                  <c:f>Daten_Diagramme!$E$39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{0AAF755D-BA31-4F54-9B85-D4BD803C8794}</c15:txfldGUID>
                      <c15:f>Daten_Diagramme!$E$39</c15:f>
                      <c15:dlblFieldTableCache>
                        <c:ptCount val="1"/>
                        <c:pt idx="0">
                          <c:v>-1.4</c:v>
                        </c:pt>
                      </c15:dlblFieldTableCache>
                    </c15:dlblFTEntry>
                  </c15:dlblFieldTable>
                  <c15:showDataLabelsRange val="0"/>
                </c:ext>
                <c:ext xmlns:c16="http://schemas.microsoft.com/office/drawing/2014/chart" uri="{C3380CC4-5D6E-409C-BE32-E72D297353CC}">
                  <c16:uniqueId val="{00000019-B9E5-4089-B2F7-890CF88C053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{401529B7-CB72-45F2-A982-33A93CA57645}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9E5-4089-B2F7-890CF88C053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{6A59FBFC-F30B-4D14-94EC-F5C5A273F411}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9E5-4089-B2F7-890CF88C053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{255BEB49-4FFC-470A-BF92-58F1C7494086}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9E5-4089-B2F7-890CF88C053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{8BDD04E4-607D-40EC-9D83-420E9FC367E5}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9E5-4089-B2F7-890CF88C053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{6C82A7F8-9E68-4786-BF7D-F428751F1867}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9E5-4089-B2F7-890CF88C053E}"/>
                </c:ext>
              </c:extLst>
            </c:dLbl>
            <c:dLbl>
              <c:idx val="31"/>
              <c:tx>
                <c:strRef>
                  <c:f>Daten_Diagramme!$E$45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{12C52E91-1D8B-4720-A63C-E909E88C4216}</c15:txfldGUID>
                      <c15:f>Daten_Diagramme!$E$45</c15:f>
                      <c15:dlblFieldTableCache>
                        <c:ptCount val="1"/>
                        <c:pt idx="0">
                          <c:v>-1.4</c:v>
                        </c:pt>
                      </c15:dlblFieldTableCache>
                    </c15:dlblFTEntry>
                  </c15:dlblFieldTable>
                  <c15:showDataLabelsRange val="0"/>
                </c:ext>
                <c:ext xmlns:c16="http://schemas.microsoft.com/office/drawing/2014/chart" uri="{C3380CC4-5D6E-409C-BE32-E72D297353CC}">
                  <c16:uniqueId val="{0000001F-B9E5-4089-B2F7-890CF88C05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-2.202843028531102</c:v>
                </c:pt>
                <c:pt idx="1">
                  <c:v>14.720812182741117</c:v>
                </c:pt>
                <c:pt idx="2">
                  <c:v>8.2644628099173545</c:v>
                </c:pt>
                <c:pt idx="3">
                  <c:v>-9.7200377477194078</c:v>
                </c:pt>
                <c:pt idx="4">
                  <c:v>-6.661442006269592</c:v>
                </c:pt>
                <c:pt idx="5">
                  <c:v>-11.691704768125408</c:v>
                </c:pt>
                <c:pt idx="6">
                  <c:v>-12.096774193548388</c:v>
                </c:pt>
                <c:pt idx="7">
                  <c:v>4.3744531933508313</c:v>
                </c:pt>
                <c:pt idx="8">
                  <c:v>-0.48476454293628807</c:v>
                </c:pt>
                <c:pt idx="9">
                  <c:v>-2.8029678483099754</c:v>
                </c:pt>
                <c:pt idx="10">
                  <c:v>-7.4160447761194028</c:v>
                </c:pt>
                <c:pt idx="11">
                  <c:v>-10.507246376811594</c:v>
                </c:pt>
                <c:pt idx="12">
                  <c:v>-6.5656565656565657</c:v>
                </c:pt>
                <c:pt idx="13">
                  <c:v>1.9760056457304165</c:v>
                </c:pt>
                <c:pt idx="14">
                  <c:v>-0.45632333767926986</c:v>
                </c:pt>
                <c:pt idx="15">
                  <c:v>-4.3478260869565215</c:v>
                </c:pt>
                <c:pt idx="16">
                  <c:v>-4.4802867383512543</c:v>
                </c:pt>
                <c:pt idx="17">
                  <c:v>3.8095238095238093</c:v>
                </c:pt>
                <c:pt idx="18">
                  <c:v>0.47961630695443647</c:v>
                </c:pt>
                <c:pt idx="19">
                  <c:v>5.9479553903345721</c:v>
                </c:pt>
                <c:pt idx="20">
                  <c:v>-0.22026431718061673</c:v>
                </c:pt>
                <c:pt idx="21">
                  <c:v>0</c:v>
                </c:pt>
                <c:pt idx="23">
                  <c:v>14.720812182741117</c:v>
                </c:pt>
                <c:pt idx="24">
                  <c:v>-5.6043214044564484</c:v>
                </c:pt>
                <c:pt idx="25">
                  <c:v>-1.427819449927622</c:v>
                </c:pt>
              </c:numCache>
            </c:numRef>
          </c:val>
          <c:extLst>
            <c:ext xmlns:c16="http://schemas.microsoft.com/office/drawing/2014/chart" uri="{C3380CC4-5D6E-409C-BE32-E72D297353CC}">
              <c16:uniqueId val="{00000020-B9E5-4089-B2F7-890CF88C053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{AD5E876F-68BF-4081-BA76-64433DA24D8F}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9E5-4089-B2F7-890CF88C053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{12D71490-BD17-454D-8F8C-A9A4C0E9A323}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9E5-4089-B2F7-890CF88C053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{7826D5C5-388B-4158-8534-AFA2355B2162}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9E5-4089-B2F7-890CF88C053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{E0850F73-5D8C-49F5-A99B-118744693DB5}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9E5-4089-B2F7-890CF88C053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{8DD54DEC-E7AB-4CA1-A177-53AAF38A93FA}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9E5-4089-B2F7-890CF88C053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{3C14DD9A-5C9D-4FA0-9E47-1595940FE811}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9E5-4089-B2F7-890CF88C053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{67B25D66-4D71-4244-980B-670E5092CB49}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9E5-4089-B2F7-890CF88C053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{5B113F8C-A40D-4C1F-9F4B-23A8147AB8F8}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9E5-4089-B2F7-890CF88C053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{61EE3233-965C-4831-8A6C-07D5228BA1C4}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9E5-4089-B2F7-890CF88C053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{9EFBE034-7CB3-4580-BB6E-92B27A8B2C94}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9E5-4089-B2F7-890CF88C053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{AD8F2A04-9E2D-4BD7-966A-BDB5A462D0B1}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9E5-4089-B2F7-890CF88C053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{DE31998B-8DF7-4D90-A9A1-D4ED310A0FCB}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9E5-4089-B2F7-890CF88C053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{51BCF361-E6FF-41E5-81DC-9E36CA345162}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9E5-4089-B2F7-890CF88C053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{3B062538-EC37-4FD9-9ED2-11CD2D1408FC}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9E5-4089-B2F7-890CF88C053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{CA08A27B-D03F-42E5-9F23-BFB8D65FD27C}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9E5-4089-B2F7-890CF88C053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{70AAD501-173E-4C57-BED6-C8D6CDA0569A}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9E5-4089-B2F7-890CF88C053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{70E6F127-BDE7-4ABA-8691-749C7641D03D}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9E5-4089-B2F7-890CF88C053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{C33DA150-7A88-407E-B154-A1FED76B85EA}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9E5-4089-B2F7-890CF88C053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{B6D54E43-71C6-415D-BC5E-F065E1B0A9D6}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9E5-4089-B2F7-890CF88C053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{FD9FA046-B199-45B2-B93C-92D47D78BA24}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9E5-4089-B2F7-890CF88C053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{2C0D297A-FDDA-4ABB-A65C-42E92C479D85}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9E5-4089-B2F7-890CF88C053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{E6FC91D2-3F6C-4B2D-9616-D9511541F3CC}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9E5-4089-B2F7-890CF88C053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{93C040DE-01F4-43D8-8781-33BDF57432F6}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9E5-4089-B2F7-890CF88C053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{5B2D0D4F-0734-4251-A08A-5ADDCD26FA69}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9E5-4089-B2F7-890CF88C053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{7B678AF4-41EF-418B-B59C-8936212C212B}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9E5-4089-B2F7-890CF88C053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{5EE98CF6-DA17-48ED-B8DE-4004999F9A7F}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9E5-4089-B2F7-890CF88C053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{B7C1FB71-02D7-4F76-940B-FE0E2F4477B2}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9E5-4089-B2F7-890CF88C053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{FE61D478-0671-4DBF-A4F4-34B761E39DAF}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9E5-4089-B2F7-890CF88C053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{94DAF7FB-C76B-445F-BDD9-F487DA2A635D}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9E5-4089-B2F7-890CF88C053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{294D6A08-E3C8-4500-B1A2-69A992864D57}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9E5-4089-B2F7-890CF88C053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{6E9DA8A1-4618-4620-BF69-E3F572801F5B}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9E5-4089-B2F7-890CF88C053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{D71A48C1-28EC-4828-A570-8890F51ADC7B}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9E5-4089-B2F7-890CF88C05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9E5-4089-B2F7-890CF88C053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9E5-4089-B2F7-890CF88C053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{65DD928D-F5A3-4726-BE17-D3E98F966F1A}</c15:txfldGUID>
                      <c15:f>Diagramm!$I$46</c15:f>
                      <c15:dlblFieldTableCache>
                        <c:ptCount val="1"/>
                      </c15:dlblFieldTableCache>
                    </c15:dlblFTEntry>
                  </c15:dlblFieldTable>
                  <c15:showDataLabelsRange val="0"/>
                </c:ext>
                <c:ext xmlns:c16="http://schemas.microsoft.com/office/drawing/2014/chart" uri="{C3380CC4-5D6E-409C-BE32-E72D297353CC}">
                  <c16:uniqueId val="{00000000-E21D-4CDD-AF6C-2BCD4A302FC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{99AE46CC-B1C5-4A5E-81D6-3A850D8E4B10}</c15:txfldGUID>
                      <c15:f>Diagramm!$I$47</c15:f>
                      <c15:dlblFieldTableCache>
                        <c:ptCount val="1"/>
                      </c15:dlblFieldTableCache>
                    </c15:dlblFTEntry>
                  </c15:dlblFieldTable>
                  <c15:showDataLabelsRange val="0"/>
                </c:ext>
                <c:ext xmlns:c16="http://schemas.microsoft.com/office/drawing/2014/chart" uri="{C3380CC4-5D6E-409C-BE32-E72D297353CC}">
                  <c16:uniqueId val="{00000001-E21D-4CDD-AF6C-2BCD4A302FC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{2E4F6B83-9702-4DE3-80A3-2884D741C731}</c15:txfldGUID>
                      <c15:f>Diagramm!$I$48</c15:f>
                      <c15:dlblFieldTableCache>
                        <c:ptCount val="1"/>
                      </c15:dlblFieldTableCache>
                    </c15:dlblFTEntry>
                  </c15:dlblFieldTable>
                  <c15:showDataLabelsRange val="0"/>
                </c:ext>
                <c:ext xmlns:c16="http://schemas.microsoft.com/office/drawing/2014/chart" uri="{C3380CC4-5D6E-409C-BE32-E72D297353CC}">
                  <c16:uniqueId val="{00000002-E21D-4CDD-AF6C-2BCD4A302FC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{90B93342-8646-4F57-AEC4-5A244937746A}</c15:txfldGUID>
                      <c15:f>Diagramm!$I$49</c15:f>
                      <c15:dlblFieldTableCache>
                        <c:ptCount val="1"/>
                      </c15:dlblFieldTableCache>
                    </c15:dlblFTEntry>
                  </c15:dlblFieldTable>
                  <c15:showDataLabelsRange val="0"/>
                </c:ext>
                <c:ext xmlns:c16="http://schemas.microsoft.com/office/drawing/2014/chart" uri="{C3380CC4-5D6E-409C-BE32-E72D297353CC}">
                  <c16:uniqueId val="{00000003-E21D-4CDD-AF6C-2BCD4A302FC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{E1AEDF75-E98D-4FB7-A954-4528D0BFC816}</c15:txfldGUID>
                      <c15:f>Diagramm!$I$50</c15:f>
                      <c15:dlblFieldTableCache>
                        <c:ptCount val="1"/>
                      </c15:dlblFieldTableCache>
                    </c15:dlblFTEntry>
                  </c15:dlblFieldTable>
                  <c15:showDataLabelsRange val="0"/>
                </c:ext>
                <c:ext xmlns:c16="http://schemas.microsoft.com/office/drawing/2014/chart" uri="{C3380CC4-5D6E-409C-BE32-E72D297353CC}">
                  <c16:uniqueId val="{00000004-E21D-4CDD-AF6C-2BCD4A302FC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{EA7D9AB6-5667-4DDA-AD4F-976F76DF9A91}</c15:txfldGUID>
                      <c15:f>Diagramm!$I$51</c15:f>
                      <c15:dlblFieldTableCache>
                        <c:ptCount val="1"/>
                      </c15:dlblFieldTableCache>
                    </c15:dlblFTEntry>
                  </c15:dlblFieldTable>
                  <c15:showDataLabelsRange val="0"/>
                </c:ext>
                <c:ext xmlns:c16="http://schemas.microsoft.com/office/drawing/2014/chart" uri="{C3380CC4-5D6E-409C-BE32-E72D297353CC}">
                  <c16:uniqueId val="{00000005-E21D-4CDD-AF6C-2BCD4A302FC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{59F82374-35BC-492C-B0AC-1BE88DE01979}</c15:txfldGUID>
                      <c15:f>Diagramm!$I$52</c15:f>
                      <c15:dlblFieldTableCache>
                        <c:ptCount val="1"/>
                      </c15:dlblFieldTableCache>
                    </c15:dlblFTEntry>
                  </c15:dlblFieldTable>
                  <c15:showDataLabelsRange val="0"/>
                </c:ext>
                <c:ext xmlns:c16="http://schemas.microsoft.com/office/drawing/2014/chart" uri="{C3380CC4-5D6E-409C-BE32-E72D297353CC}">
                  <c16:uniqueId val="{00000006-E21D-4CDD-AF6C-2BCD4A302FC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{B5011B91-3BD7-44FE-B06E-8A7E62AE1258}</c15:txfldGUID>
                      <c15:f>Diagramm!$I$53</c15:f>
                      <c15:dlblFieldTableCache>
                        <c:ptCount val="1"/>
                      </c15:dlblFieldTableCache>
                    </c15:dlblFTEntry>
                  </c15:dlblFieldTable>
                  <c15:showDataLabelsRange val="0"/>
                </c:ext>
                <c:ext xmlns:c16="http://schemas.microsoft.com/office/drawing/2014/chart" uri="{C3380CC4-5D6E-409C-BE32-E72D297353CC}">
                  <c16:uniqueId val="{00000007-E21D-4CDD-AF6C-2BCD4A302FC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{233E8FBC-2916-4C9C-BD45-29F1C80AC0CA}</c15:txfldGUID>
                      <c15:f>Diagramm!$I$54</c15:f>
                      <c15:dlblFieldTableCache>
                        <c:ptCount val="1"/>
                      </c15:dlblFieldTableCache>
                    </c15:dlblFTEntry>
                  </c15:dlblFieldTable>
                  <c15:showDataLabelsRange val="0"/>
                </c:ext>
                <c:ext xmlns:c16="http://schemas.microsoft.com/office/drawing/2014/chart" uri="{C3380CC4-5D6E-409C-BE32-E72D297353CC}">
                  <c16:uniqueId val="{00000008-E21D-4CDD-AF6C-2BCD4A302FC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{4C76125F-FA13-430A-8FF5-9E7B37FED9BA}</c15:txfldGUID>
                      <c15:f>Diagramm!$I$55</c15:f>
                      <c15:dlblFieldTableCache>
                        <c:ptCount val="1"/>
                      </c15:dlblFieldTableCache>
                    </c15:dlblFTEntry>
                  </c15:dlblFieldTable>
                  <c15:showDataLabelsRange val="0"/>
                </c:ext>
                <c:ext xmlns:c16="http://schemas.microsoft.com/office/drawing/2014/chart" uri="{C3380CC4-5D6E-409C-BE32-E72D297353CC}">
                  <c16:uniqueId val="{00000009-E21D-4CDD-AF6C-2BCD4A302FC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{4C0DC2E0-945F-4C5C-80E8-D57B9093E32B}</c15:txfldGUID>
                      <c15:f>Diagramm!$I$56</c15:f>
                      <c15:dlblFieldTableCache>
                        <c:ptCount val="1"/>
                      </c15:dlblFieldTableCache>
                    </c15:dlblFTEntry>
                  </c15:dlblFieldTable>
                  <c15:showDataLabelsRange val="0"/>
                </c:ext>
                <c:ext xmlns:c16="http://schemas.microsoft.com/office/drawing/2014/chart" uri="{C3380CC4-5D6E-409C-BE32-E72D297353CC}">
                  <c16:uniqueId val="{0000000A-E21D-4CDD-AF6C-2BCD4A302FC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{368F8E13-30C2-4965-B2FA-3CC501D11661}</c15:txfldGUID>
                      <c15:f>Diagramm!$I$57</c15:f>
                      <c15:dlblFieldTableCache>
                        <c:ptCount val="1"/>
                      </c15:dlblFieldTableCache>
                    </c15:dlblFTEntry>
                  </c15:dlblFieldTable>
                  <c15:showDataLabelsRange val="0"/>
                </c:ext>
                <c:ext xmlns:c16="http://schemas.microsoft.com/office/drawing/2014/chart" uri="{C3380CC4-5D6E-409C-BE32-E72D297353CC}">
                  <c16:uniqueId val="{0000000B-E21D-4CDD-AF6C-2BCD4A302FC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{512D2A04-8930-4E6E-AF6D-9E01DF0C5929}</c15:txfldGUID>
                      <c15:f>Diagramm!$I$58</c15:f>
                      <c15:dlblFieldTableCache>
                        <c:ptCount val="1"/>
                      </c15:dlblFieldTableCache>
                    </c15:dlblFTEntry>
                  </c15:dlblFieldTable>
                  <c15:showDataLabelsRange val="0"/>
                </c:ext>
                <c:ext xmlns:c16="http://schemas.microsoft.com/office/drawing/2014/chart" uri="{C3380CC4-5D6E-409C-BE32-E72D297353CC}">
                  <c16:uniqueId val="{0000000C-E21D-4CDD-AF6C-2BCD4A302FC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{8CE96F25-455C-44EE-ADD6-0CAACF3994CD}</c15:txfldGUID>
                      <c15:f>Diagramm!$I$59</c15:f>
                      <c15:dlblFieldTableCache>
                        <c:ptCount val="1"/>
                      </c15:dlblFieldTableCache>
                    </c15:dlblFTEntry>
                  </c15:dlblFieldTable>
                  <c15:showDataLabelsRange val="0"/>
                </c:ext>
                <c:ext xmlns:c16="http://schemas.microsoft.com/office/drawing/2014/chart" uri="{C3380CC4-5D6E-409C-BE32-E72D297353CC}">
                  <c16:uniqueId val="{0000000D-E21D-4CDD-AF6C-2BCD4A302FC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{055A0B41-482C-44FC-BA0D-FDA26790B520}</c15:txfldGUID>
                      <c15:f>Diagramm!$I$60</c15:f>
                      <c15:dlblFieldTableCache>
                        <c:ptCount val="1"/>
                      </c15:dlblFieldTableCache>
                    </c15:dlblFTEntry>
                  </c15:dlblFieldTable>
                  <c15:showDataLabelsRange val="0"/>
                </c:ext>
                <c:ext xmlns:c16="http://schemas.microsoft.com/office/drawing/2014/chart" uri="{C3380CC4-5D6E-409C-BE32-E72D297353CC}">
                  <c16:uniqueId val="{0000000E-E21D-4CDD-AF6C-2BCD4A302FC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{0CEE6FB7-5502-4052-A241-0A21DA00685F}</c15:txfldGUID>
                      <c15:f>Diagramm!$I$61</c15:f>
                      <c15:dlblFieldTableCache>
                        <c:ptCount val="1"/>
                      </c15:dlblFieldTableCache>
                    </c15:dlblFTEntry>
                  </c15:dlblFieldTable>
                  <c15:showDataLabelsRange val="0"/>
                </c:ext>
                <c:ext xmlns:c16="http://schemas.microsoft.com/office/drawing/2014/chart" uri="{C3380CC4-5D6E-409C-BE32-E72D297353CC}">
                  <c16:uniqueId val="{0000000F-E21D-4CDD-AF6C-2BCD4A302FC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{514316FF-02B8-415B-8E54-B8BA86B180E7}</c15:txfldGUID>
                      <c15:f>Diagramm!$I$62</c15:f>
                      <c15:dlblFieldTableCache>
                        <c:ptCount val="1"/>
                      </c15:dlblFieldTableCache>
                    </c15:dlblFTEntry>
                  </c15:dlblFieldTable>
                  <c15:showDataLabelsRange val="0"/>
                </c:ext>
                <c:ext xmlns:c16="http://schemas.microsoft.com/office/drawing/2014/chart" uri="{C3380CC4-5D6E-409C-BE32-E72D297353CC}">
                  <c16:uniqueId val="{00000010-E21D-4CDD-AF6C-2BCD4A302FC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{10FBBA41-503E-41C9-ACF0-11DADF9136E8}</c15:txfldGUID>
                      <c15:f>Diagramm!$I$63</c15:f>
                      <c15:dlblFieldTableCache>
                        <c:ptCount val="1"/>
                      </c15:dlblFieldTableCache>
                    </c15:dlblFTEntry>
                  </c15:dlblFieldTable>
                  <c15:showDataLabelsRange val="0"/>
                </c:ext>
                <c:ext xmlns:c16="http://schemas.microsoft.com/office/drawing/2014/chart" uri="{C3380CC4-5D6E-409C-BE32-E72D297353CC}">
                  <c16:uniqueId val="{00000011-E21D-4CDD-AF6C-2BCD4A302FC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{8329A070-DF6B-4817-B18C-7041F9B5946D}</c15:txfldGUID>
                      <c15:f>Diagramm!$I$64</c15:f>
                      <c15:dlblFieldTableCache>
                        <c:ptCount val="1"/>
                      </c15:dlblFieldTableCache>
                    </c15:dlblFTEntry>
                  </c15:dlblFieldTable>
                  <c15:showDataLabelsRange val="0"/>
                </c:ext>
                <c:ext xmlns:c16="http://schemas.microsoft.com/office/drawing/2014/chart" uri="{C3380CC4-5D6E-409C-BE32-E72D297353CC}">
                  <c16:uniqueId val="{00000012-E21D-4CDD-AF6C-2BCD4A302FC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{BACFBA58-BE1B-4288-B142-A2016397E237}</c15:txfldGUID>
                      <c15:f>Diagramm!$I$65</c15:f>
                      <c15:dlblFieldTableCache>
                        <c:ptCount val="1"/>
                      </c15:dlblFieldTableCache>
                    </c15:dlblFTEntry>
                  </c15:dlblFieldTable>
                  <c15:showDataLabelsRange val="0"/>
                </c:ext>
                <c:ext xmlns:c16="http://schemas.microsoft.com/office/drawing/2014/chart" uri="{C3380CC4-5D6E-409C-BE32-E72D297353CC}">
                  <c16:uniqueId val="{00000013-E21D-4CDD-AF6C-2BCD4A302FC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{FCFB874A-96FB-40E7-B06A-2FC051B3FD82}</c15:txfldGUID>
                      <c15:f>Diagramm!$I$66</c15:f>
                      <c15:dlblFieldTableCache>
                        <c:ptCount val="1"/>
                      </c15:dlblFieldTableCache>
                    </c15:dlblFTEntry>
                  </c15:dlblFieldTable>
                  <c15:showDataLabelsRange val="0"/>
                </c:ext>
                <c:ext xmlns:c16="http://schemas.microsoft.com/office/drawing/2014/chart" uri="{C3380CC4-5D6E-409C-BE32-E72D297353CC}">
                  <c16:uniqueId val="{00000014-E21D-4CDD-AF6C-2BCD4A302FC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{2347E464-4E6C-46EE-BD94-661352B0C070}</c15:txfldGUID>
                      <c15:f>Diagramm!$I$67</c15:f>
                      <c15:dlblFieldTableCache>
                        <c:ptCount val="1"/>
                      </c15:dlblFieldTableCache>
                    </c15:dlblFTEntry>
                  </c15:dlblFieldTable>
                  <c15:showDataLabelsRange val="0"/>
                </c:ext>
                <c:ext xmlns:c16="http://schemas.microsoft.com/office/drawing/2014/chart" uri="{C3380CC4-5D6E-409C-BE32-E72D297353CC}">
                  <c16:uniqueId val="{00000015-E21D-4CDD-AF6C-2BCD4A302FC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21D-4CDD-AF6C-2BCD4A302FC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{ABEF5349-ECB0-4C92-83F4-F4D36690A2ED}</c15:txfldGUID>
                      <c15:f>Diagramm!$K$46</c15:f>
                      <c15:dlblFieldTableCache>
                        <c:ptCount val="1"/>
                      </c15:dlblFieldTableCache>
                    </c15:dlblFTEntry>
                  </c15:dlblFieldTable>
                  <c15:showDataLabelsRange val="0"/>
                </c:ext>
                <c:ext xmlns:c16="http://schemas.microsoft.com/office/drawing/2014/chart" uri="{C3380CC4-5D6E-409C-BE32-E72D297353CC}">
                  <c16:uniqueId val="{00000017-E21D-4CDD-AF6C-2BCD4A302FC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{29CE82B1-2F02-42BF-84F0-4289F13D214A}</c15:txfldGUID>
                      <c15:f>Diagramm!$K$47</c15:f>
                      <c15:dlblFieldTableCache>
                        <c:ptCount val="1"/>
                      </c15:dlblFieldTableCache>
                    </c15:dlblFTEntry>
                  </c15:dlblFieldTable>
                  <c15:showDataLabelsRange val="0"/>
                </c:ext>
                <c:ext xmlns:c16="http://schemas.microsoft.com/office/drawing/2014/chart" uri="{C3380CC4-5D6E-409C-BE32-E72D297353CC}">
                  <c16:uniqueId val="{00000018-E21D-4CDD-AF6C-2BCD4A302FC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{99757DF6-732B-4212-8EE1-C3F234411D22}</c15:txfldGUID>
                      <c15:f>Diagramm!$K$48</c15:f>
                      <c15:dlblFieldTableCache>
                        <c:ptCount val="1"/>
                      </c15:dlblFieldTableCache>
                    </c15:dlblFTEntry>
                  </c15:dlblFieldTable>
                  <c15:showDataLabelsRange val="0"/>
                </c:ext>
                <c:ext xmlns:c16="http://schemas.microsoft.com/office/drawing/2014/chart" uri="{C3380CC4-5D6E-409C-BE32-E72D297353CC}">
                  <c16:uniqueId val="{00000019-E21D-4CDD-AF6C-2BCD4A302FC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{2C10E124-3073-49D3-9AC2-5748078D3484}</c15:txfldGUID>
                      <c15:f>Diagramm!$K$49</c15:f>
                      <c15:dlblFieldTableCache>
                        <c:ptCount val="1"/>
                      </c15:dlblFieldTableCache>
                    </c15:dlblFTEntry>
                  </c15:dlblFieldTable>
                  <c15:showDataLabelsRange val="0"/>
                </c:ext>
                <c:ext xmlns:c16="http://schemas.microsoft.com/office/drawing/2014/chart" uri="{C3380CC4-5D6E-409C-BE32-E72D297353CC}">
                  <c16:uniqueId val="{0000001A-E21D-4CDD-AF6C-2BCD4A302FC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{B5BAEE02-ADF9-4762-9F1F-89C7DF912AF1}</c15:txfldGUID>
                      <c15:f>Diagramm!$K$50</c15:f>
                      <c15:dlblFieldTableCache>
                        <c:ptCount val="1"/>
                      </c15:dlblFieldTableCache>
                    </c15:dlblFTEntry>
                  </c15:dlblFieldTable>
                  <c15:showDataLabelsRange val="0"/>
                </c:ext>
                <c:ext xmlns:c16="http://schemas.microsoft.com/office/drawing/2014/chart" uri="{C3380CC4-5D6E-409C-BE32-E72D297353CC}">
                  <c16:uniqueId val="{0000001B-E21D-4CDD-AF6C-2BCD4A302FC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{8B2ACFF5-3E4E-4509-8F82-452459071FD7}</c15:txfldGUID>
                      <c15:f>Diagramm!$K$51</c15:f>
                      <c15:dlblFieldTableCache>
                        <c:ptCount val="1"/>
                      </c15:dlblFieldTableCache>
                    </c15:dlblFTEntry>
                  </c15:dlblFieldTable>
                  <c15:showDataLabelsRange val="0"/>
                </c:ext>
                <c:ext xmlns:c16="http://schemas.microsoft.com/office/drawing/2014/chart" uri="{C3380CC4-5D6E-409C-BE32-E72D297353CC}">
                  <c16:uniqueId val="{0000001C-E21D-4CDD-AF6C-2BCD4A302FC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{5EE3D157-48D4-4979-A388-84A0F4367870}</c15:txfldGUID>
                      <c15:f>Diagramm!$K$52</c15:f>
                      <c15:dlblFieldTableCache>
                        <c:ptCount val="1"/>
                      </c15:dlblFieldTableCache>
                    </c15:dlblFTEntry>
                  </c15:dlblFieldTable>
                  <c15:showDataLabelsRange val="0"/>
                </c:ext>
                <c:ext xmlns:c16="http://schemas.microsoft.com/office/drawing/2014/chart" uri="{C3380CC4-5D6E-409C-BE32-E72D297353CC}">
                  <c16:uniqueId val="{0000001D-E21D-4CDD-AF6C-2BCD4A302FC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{3D710097-38BE-4F0B-AC95-7E0A3B9827D8}</c15:txfldGUID>
                      <c15:f>Diagramm!$K$53</c15:f>
                      <c15:dlblFieldTableCache>
                        <c:ptCount val="1"/>
                      </c15:dlblFieldTableCache>
                    </c15:dlblFTEntry>
                  </c15:dlblFieldTable>
                  <c15:showDataLabelsRange val="0"/>
                </c:ext>
                <c:ext xmlns:c16="http://schemas.microsoft.com/office/drawing/2014/chart" uri="{C3380CC4-5D6E-409C-BE32-E72D297353CC}">
                  <c16:uniqueId val="{0000001E-E21D-4CDD-AF6C-2BCD4A302FC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{E6862AEE-1F30-43D0-86D4-9F57E72BB6C2}</c15:txfldGUID>
                      <c15:f>Diagramm!$K$54</c15:f>
                      <c15:dlblFieldTableCache>
                        <c:ptCount val="1"/>
                      </c15:dlblFieldTableCache>
                    </c15:dlblFTEntry>
                  </c15:dlblFieldTable>
                  <c15:showDataLabelsRange val="0"/>
                </c:ext>
                <c:ext xmlns:c16="http://schemas.microsoft.com/office/drawing/2014/chart" uri="{C3380CC4-5D6E-409C-BE32-E72D297353CC}">
                  <c16:uniqueId val="{0000001F-E21D-4CDD-AF6C-2BCD4A302FC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{E1B8A195-EB5E-4AA8-A92E-A7E92FD9A078}</c15:txfldGUID>
                      <c15:f>Diagramm!$K$55</c15:f>
                      <c15:dlblFieldTableCache>
                        <c:ptCount val="1"/>
                      </c15:dlblFieldTableCache>
                    </c15:dlblFTEntry>
                  </c15:dlblFieldTable>
                  <c15:showDataLabelsRange val="0"/>
                </c:ext>
                <c:ext xmlns:c16="http://schemas.microsoft.com/office/drawing/2014/chart" uri="{C3380CC4-5D6E-409C-BE32-E72D297353CC}">
                  <c16:uniqueId val="{00000020-E21D-4CDD-AF6C-2BCD4A302FC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{A2F061DF-408D-4364-B81E-140609701961}</c15:txfldGUID>
                      <c15:f>Diagramm!$K$56</c15:f>
                      <c15:dlblFieldTableCache>
                        <c:ptCount val="1"/>
                      </c15:dlblFieldTableCache>
                    </c15:dlblFTEntry>
                  </c15:dlblFieldTable>
                  <c15:showDataLabelsRange val="0"/>
                </c:ext>
                <c:ext xmlns:c16="http://schemas.microsoft.com/office/drawing/2014/chart" uri="{C3380CC4-5D6E-409C-BE32-E72D297353CC}">
                  <c16:uniqueId val="{00000021-E21D-4CDD-AF6C-2BCD4A302FC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{8BA9B72A-5FB4-4448-9BF7-EB0E387AE285}</c15:txfldGUID>
                      <c15:f>Diagramm!$K$57</c15:f>
                      <c15:dlblFieldTableCache>
                        <c:ptCount val="1"/>
                      </c15:dlblFieldTableCache>
                    </c15:dlblFTEntry>
                  </c15:dlblFieldTable>
                  <c15:showDataLabelsRange val="0"/>
                </c:ext>
                <c:ext xmlns:c16="http://schemas.microsoft.com/office/drawing/2014/chart" uri="{C3380CC4-5D6E-409C-BE32-E72D297353CC}">
                  <c16:uniqueId val="{00000022-E21D-4CDD-AF6C-2BCD4A302FC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{FB4451E6-8E87-448B-B438-ECC0C8FD0D64}</c15:txfldGUID>
                      <c15:f>Diagramm!$K$58</c15:f>
                      <c15:dlblFieldTableCache>
                        <c:ptCount val="1"/>
                      </c15:dlblFieldTableCache>
                    </c15:dlblFTEntry>
                  </c15:dlblFieldTable>
                  <c15:showDataLabelsRange val="0"/>
                </c:ext>
                <c:ext xmlns:c16="http://schemas.microsoft.com/office/drawing/2014/chart" uri="{C3380CC4-5D6E-409C-BE32-E72D297353CC}">
                  <c16:uniqueId val="{00000023-E21D-4CDD-AF6C-2BCD4A302FC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{8535B4A0-E935-4D89-8031-C9F6F23CE5A6}</c15:txfldGUID>
                      <c15:f>Diagramm!$K$59</c15:f>
                      <c15:dlblFieldTableCache>
                        <c:ptCount val="1"/>
                      </c15:dlblFieldTableCache>
                    </c15:dlblFTEntry>
                  </c15:dlblFieldTable>
                  <c15:showDataLabelsRange val="0"/>
                </c:ext>
                <c:ext xmlns:c16="http://schemas.microsoft.com/office/drawing/2014/chart" uri="{C3380CC4-5D6E-409C-BE32-E72D297353CC}">
                  <c16:uniqueId val="{00000024-E21D-4CDD-AF6C-2BCD4A302FC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{3ADB06DE-516C-438B-B452-55C305101DB6}</c15:txfldGUID>
                      <c15:f>Diagramm!$K$60</c15:f>
                      <c15:dlblFieldTableCache>
                        <c:ptCount val="1"/>
                      </c15:dlblFieldTableCache>
                    </c15:dlblFTEntry>
                  </c15:dlblFieldTable>
                  <c15:showDataLabelsRange val="0"/>
                </c:ext>
                <c:ext xmlns:c16="http://schemas.microsoft.com/office/drawing/2014/chart" uri="{C3380CC4-5D6E-409C-BE32-E72D297353CC}">
                  <c16:uniqueId val="{00000025-E21D-4CDD-AF6C-2BCD4A302FC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{037A1FD0-D30B-4F97-9D2B-929084B44E28}</c15:txfldGUID>
                      <c15:f>Diagramm!$K$61</c15:f>
                      <c15:dlblFieldTableCache>
                        <c:ptCount val="1"/>
                      </c15:dlblFieldTableCache>
                    </c15:dlblFTEntry>
                  </c15:dlblFieldTable>
                  <c15:showDataLabelsRange val="0"/>
                </c:ext>
                <c:ext xmlns:c16="http://schemas.microsoft.com/office/drawing/2014/chart" uri="{C3380CC4-5D6E-409C-BE32-E72D297353CC}">
                  <c16:uniqueId val="{00000026-E21D-4CDD-AF6C-2BCD4A302FC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{F620E8FF-6C9B-4C7F-9D61-DD73C71969EC}</c15:txfldGUID>
                      <c15:f>Diagramm!$K$62</c15:f>
                      <c15:dlblFieldTableCache>
                        <c:ptCount val="1"/>
                      </c15:dlblFieldTableCache>
                    </c15:dlblFTEntry>
                  </c15:dlblFieldTable>
                  <c15:showDataLabelsRange val="0"/>
                </c:ext>
                <c:ext xmlns:c16="http://schemas.microsoft.com/office/drawing/2014/chart" uri="{C3380CC4-5D6E-409C-BE32-E72D297353CC}">
                  <c16:uniqueId val="{00000027-E21D-4CDD-AF6C-2BCD4A302FC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{08966839-B8E6-436B-A893-F8026BC18EC1}</c15:txfldGUID>
                      <c15:f>Diagramm!$K$63</c15:f>
                      <c15:dlblFieldTableCache>
                        <c:ptCount val="1"/>
                      </c15:dlblFieldTableCache>
                    </c15:dlblFTEntry>
                  </c15:dlblFieldTable>
                  <c15:showDataLabelsRange val="0"/>
                </c:ext>
                <c:ext xmlns:c16="http://schemas.microsoft.com/office/drawing/2014/chart" uri="{C3380CC4-5D6E-409C-BE32-E72D297353CC}">
                  <c16:uniqueId val="{00000028-E21D-4CDD-AF6C-2BCD4A302FC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{091947B0-9A72-441A-BE29-136E9650CF34}</c15:txfldGUID>
                      <c15:f>Diagramm!$K$64</c15:f>
                      <c15:dlblFieldTableCache>
                        <c:ptCount val="1"/>
                      </c15:dlblFieldTableCache>
                    </c15:dlblFTEntry>
                  </c15:dlblFieldTable>
                  <c15:showDataLabelsRange val="0"/>
                </c:ext>
                <c:ext xmlns:c16="http://schemas.microsoft.com/office/drawing/2014/chart" uri="{C3380CC4-5D6E-409C-BE32-E72D297353CC}">
                  <c16:uniqueId val="{00000029-E21D-4CDD-AF6C-2BCD4A302FC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{E89D801C-6152-4615-841D-6CB63DAD02DB}</c15:txfldGUID>
                      <c15:f>Diagramm!$K$65</c15:f>
                      <c15:dlblFieldTableCache>
                        <c:ptCount val="1"/>
                      </c15:dlblFieldTableCache>
                    </c15:dlblFTEntry>
                  </c15:dlblFieldTable>
                  <c15:showDataLabelsRange val="0"/>
                </c:ext>
                <c:ext xmlns:c16="http://schemas.microsoft.com/office/drawing/2014/chart" uri="{C3380CC4-5D6E-409C-BE32-E72D297353CC}">
                  <c16:uniqueId val="{0000002A-E21D-4CDD-AF6C-2BCD4A302FC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{98C4F28C-0EF2-453A-BC1F-9AA1609B1D0D}</c15:txfldGUID>
                      <c15:f>Diagramm!$K$66</c15:f>
                      <c15:dlblFieldTableCache>
                        <c:ptCount val="1"/>
                      </c15:dlblFieldTableCache>
                    </c15:dlblFTEntry>
                  </c15:dlblFieldTable>
                  <c15:showDataLabelsRange val="0"/>
                </c:ext>
                <c:ext xmlns:c16="http://schemas.microsoft.com/office/drawing/2014/chart" uri="{C3380CC4-5D6E-409C-BE32-E72D297353CC}">
                  <c16:uniqueId val="{0000002B-E21D-4CDD-AF6C-2BCD4A302FC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{A5ED0761-C282-41FB-A888-8BD3415FA25E}</c15:txfldGUID>
                      <c15:f>Diagramm!$K$67</c15:f>
                      <c15:dlblFieldTableCache>
                        <c:ptCount val="1"/>
                      </c15:dlblFieldTableCache>
                    </c15:dlblFTEntry>
                  </c15:dlblFieldTable>
                  <c15:showDataLabelsRange val="0"/>
                </c:ext>
                <c:ext xmlns:c16="http://schemas.microsoft.com/office/drawing/2014/chart" uri="{C3380CC4-5D6E-409C-BE32-E72D297353CC}">
                  <c16:uniqueId val="{0000002C-E21D-4CDD-AF6C-2BCD4A302FC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21D-4CDD-AF6C-2BCD4A302FC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{834E157A-B36D-48C0-B495-E7D7DED2C87D}</c15:txfldGUID>
                      <c15:f>Diagramm!$J$46</c15:f>
                      <c15:dlblFieldTableCache>
                        <c:ptCount val="1"/>
                      </c15:dlblFieldTableCache>
                    </c15:dlblFTEntry>
                  </c15:dlblFieldTable>
                  <c15:showDataLabelsRange val="0"/>
                </c:ext>
                <c:ext xmlns:c16="http://schemas.microsoft.com/office/drawing/2014/chart" uri="{C3380CC4-5D6E-409C-BE32-E72D297353CC}">
                  <c16:uniqueId val="{0000002E-E21D-4CDD-AF6C-2BCD4A302FC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{E2F3F0BA-195A-4270-80CB-69BBFB055172}</c15:txfldGUID>
                      <c15:f>Diagramm!$J$47</c15:f>
                      <c15:dlblFieldTableCache>
                        <c:ptCount val="1"/>
                      </c15:dlblFieldTableCache>
                    </c15:dlblFTEntry>
                  </c15:dlblFieldTable>
                  <c15:showDataLabelsRange val="0"/>
                </c:ext>
                <c:ext xmlns:c16="http://schemas.microsoft.com/office/drawing/2014/chart" uri="{C3380CC4-5D6E-409C-BE32-E72D297353CC}">
                  <c16:uniqueId val="{0000002F-E21D-4CDD-AF6C-2BCD4A302FC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{9CF07979-6333-4737-A5B1-D8C9F75F90D7}</c15:txfldGUID>
                      <c15:f>Diagramm!$J$48</c15:f>
                      <c15:dlblFieldTableCache>
                        <c:ptCount val="1"/>
                      </c15:dlblFieldTableCache>
                    </c15:dlblFTEntry>
                  </c15:dlblFieldTable>
                  <c15:showDataLabelsRange val="0"/>
                </c:ext>
                <c:ext xmlns:c16="http://schemas.microsoft.com/office/drawing/2014/chart" uri="{C3380CC4-5D6E-409C-BE32-E72D297353CC}">
                  <c16:uniqueId val="{00000030-E21D-4CDD-AF6C-2BCD4A302FC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{B1B0FC59-B25B-4D7A-BE39-4C2E121496FF}</c15:txfldGUID>
                      <c15:f>Diagramm!$J$49</c15:f>
                      <c15:dlblFieldTableCache>
                        <c:ptCount val="1"/>
                      </c15:dlblFieldTableCache>
                    </c15:dlblFTEntry>
                  </c15:dlblFieldTable>
                  <c15:showDataLabelsRange val="0"/>
                </c:ext>
                <c:ext xmlns:c16="http://schemas.microsoft.com/office/drawing/2014/chart" uri="{C3380CC4-5D6E-409C-BE32-E72D297353CC}">
                  <c16:uniqueId val="{00000031-E21D-4CDD-AF6C-2BCD4A302FC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{7E2F4E64-750A-4388-90ED-DAA51AAD809E}</c15:txfldGUID>
                      <c15:f>Diagramm!$J$50</c15:f>
                      <c15:dlblFieldTableCache>
                        <c:ptCount val="1"/>
                      </c15:dlblFieldTableCache>
                    </c15:dlblFTEntry>
                  </c15:dlblFieldTable>
                  <c15:showDataLabelsRange val="0"/>
                </c:ext>
                <c:ext xmlns:c16="http://schemas.microsoft.com/office/drawing/2014/chart" uri="{C3380CC4-5D6E-409C-BE32-E72D297353CC}">
                  <c16:uniqueId val="{00000032-E21D-4CDD-AF6C-2BCD4A302FC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{9EE437CB-5C18-405C-8A87-25DD34A74001}</c15:txfldGUID>
                      <c15:f>Diagramm!$J$51</c15:f>
                      <c15:dlblFieldTableCache>
                        <c:ptCount val="1"/>
                      </c15:dlblFieldTableCache>
                    </c15:dlblFTEntry>
                  </c15:dlblFieldTable>
                  <c15:showDataLabelsRange val="0"/>
                </c:ext>
                <c:ext xmlns:c16="http://schemas.microsoft.com/office/drawing/2014/chart" uri="{C3380CC4-5D6E-409C-BE32-E72D297353CC}">
                  <c16:uniqueId val="{00000033-E21D-4CDD-AF6C-2BCD4A302FC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{36096883-FB9E-463C-8916-CDCFCC1AEAEC}</c15:txfldGUID>
                      <c15:f>Diagramm!$J$52</c15:f>
                      <c15:dlblFieldTableCache>
                        <c:ptCount val="1"/>
                      </c15:dlblFieldTableCache>
                    </c15:dlblFTEntry>
                  </c15:dlblFieldTable>
                  <c15:showDataLabelsRange val="0"/>
                </c:ext>
                <c:ext xmlns:c16="http://schemas.microsoft.com/office/drawing/2014/chart" uri="{C3380CC4-5D6E-409C-BE32-E72D297353CC}">
                  <c16:uniqueId val="{00000034-E21D-4CDD-AF6C-2BCD4A302FC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{75B30123-99B1-4840-95FD-1E1048298D0E}</c15:txfldGUID>
                      <c15:f>Diagramm!$J$53</c15:f>
                      <c15:dlblFieldTableCache>
                        <c:ptCount val="1"/>
                      </c15:dlblFieldTableCache>
                    </c15:dlblFTEntry>
                  </c15:dlblFieldTable>
                  <c15:showDataLabelsRange val="0"/>
                </c:ext>
                <c:ext xmlns:c16="http://schemas.microsoft.com/office/drawing/2014/chart" uri="{C3380CC4-5D6E-409C-BE32-E72D297353CC}">
                  <c16:uniqueId val="{00000035-E21D-4CDD-AF6C-2BCD4A302FC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{78C7164F-D085-4332-A50A-16E7881F5A81}</c15:txfldGUID>
                      <c15:f>Diagramm!$J$54</c15:f>
                      <c15:dlblFieldTableCache>
                        <c:ptCount val="1"/>
                      </c15:dlblFieldTableCache>
                    </c15:dlblFTEntry>
                  </c15:dlblFieldTable>
                  <c15:showDataLabelsRange val="0"/>
                </c:ext>
                <c:ext xmlns:c16="http://schemas.microsoft.com/office/drawing/2014/chart" uri="{C3380CC4-5D6E-409C-BE32-E72D297353CC}">
                  <c16:uniqueId val="{00000036-E21D-4CDD-AF6C-2BCD4A302FC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{F2350A23-D03B-4CE4-B6FF-9D1F1345B28E}</c15:txfldGUID>
                      <c15:f>Diagramm!$J$55</c15:f>
                      <c15:dlblFieldTableCache>
                        <c:ptCount val="1"/>
                      </c15:dlblFieldTableCache>
                    </c15:dlblFTEntry>
                  </c15:dlblFieldTable>
                  <c15:showDataLabelsRange val="0"/>
                </c:ext>
                <c:ext xmlns:c16="http://schemas.microsoft.com/office/drawing/2014/chart" uri="{C3380CC4-5D6E-409C-BE32-E72D297353CC}">
                  <c16:uniqueId val="{00000037-E21D-4CDD-AF6C-2BCD4A302FC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{14F4C68A-1AA6-45ED-9102-0901918A1E86}</c15:txfldGUID>
                      <c15:f>Diagramm!$J$56</c15:f>
                      <c15:dlblFieldTableCache>
                        <c:ptCount val="1"/>
                      </c15:dlblFieldTableCache>
                    </c15:dlblFTEntry>
                  </c15:dlblFieldTable>
                  <c15:showDataLabelsRange val="0"/>
                </c:ext>
                <c:ext xmlns:c16="http://schemas.microsoft.com/office/drawing/2014/chart" uri="{C3380CC4-5D6E-409C-BE32-E72D297353CC}">
                  <c16:uniqueId val="{00000038-E21D-4CDD-AF6C-2BCD4A302FC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{B742ACFE-6ADE-4E81-BCCC-1CACFB341E02}</c15:txfldGUID>
                      <c15:f>Diagramm!$J$57</c15:f>
                      <c15:dlblFieldTableCache>
                        <c:ptCount val="1"/>
                      </c15:dlblFieldTableCache>
                    </c15:dlblFTEntry>
                  </c15:dlblFieldTable>
                  <c15:showDataLabelsRange val="0"/>
                </c:ext>
                <c:ext xmlns:c16="http://schemas.microsoft.com/office/drawing/2014/chart" uri="{C3380CC4-5D6E-409C-BE32-E72D297353CC}">
                  <c16:uniqueId val="{00000039-E21D-4CDD-AF6C-2BCD4A302FC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{101E41A3-C189-4B34-8C0B-748177A35585}</c15:txfldGUID>
                      <c15:f>Diagramm!$J$58</c15:f>
                      <c15:dlblFieldTableCache>
                        <c:ptCount val="1"/>
                      </c15:dlblFieldTableCache>
                    </c15:dlblFTEntry>
                  </c15:dlblFieldTable>
                  <c15:showDataLabelsRange val="0"/>
                </c:ext>
                <c:ext xmlns:c16="http://schemas.microsoft.com/office/drawing/2014/chart" uri="{C3380CC4-5D6E-409C-BE32-E72D297353CC}">
                  <c16:uniqueId val="{0000003A-E21D-4CDD-AF6C-2BCD4A302FC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{E749B74F-554C-45BE-B8AA-624775338CC2}</c15:txfldGUID>
                      <c15:f>Diagramm!$J$59</c15:f>
                      <c15:dlblFieldTableCache>
                        <c:ptCount val="1"/>
                      </c15:dlblFieldTableCache>
                    </c15:dlblFTEntry>
                  </c15:dlblFieldTable>
                  <c15:showDataLabelsRange val="0"/>
                </c:ext>
                <c:ext xmlns:c16="http://schemas.microsoft.com/office/drawing/2014/chart" uri="{C3380CC4-5D6E-409C-BE32-E72D297353CC}">
                  <c16:uniqueId val="{0000003B-E21D-4CDD-AF6C-2BCD4A302FC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{F87BAF4C-A326-4861-B8B2-B0D3017718CC}</c15:txfldGUID>
                      <c15:f>Diagramm!$J$60</c15:f>
                      <c15:dlblFieldTableCache>
                        <c:ptCount val="1"/>
                      </c15:dlblFieldTableCache>
                    </c15:dlblFTEntry>
                  </c15:dlblFieldTable>
                  <c15:showDataLabelsRange val="0"/>
                </c:ext>
                <c:ext xmlns:c16="http://schemas.microsoft.com/office/drawing/2014/chart" uri="{C3380CC4-5D6E-409C-BE32-E72D297353CC}">
                  <c16:uniqueId val="{0000003C-E21D-4CDD-AF6C-2BCD4A302FC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{E26FE144-10BC-4E16-98C5-033D44B93DCF}</c15:txfldGUID>
                      <c15:f>Diagramm!$J$61</c15:f>
                      <c15:dlblFieldTableCache>
                        <c:ptCount val="1"/>
                      </c15:dlblFieldTableCache>
                    </c15:dlblFTEntry>
                  </c15:dlblFieldTable>
                  <c15:showDataLabelsRange val="0"/>
                </c:ext>
                <c:ext xmlns:c16="http://schemas.microsoft.com/office/drawing/2014/chart" uri="{C3380CC4-5D6E-409C-BE32-E72D297353CC}">
                  <c16:uniqueId val="{0000003D-E21D-4CDD-AF6C-2BCD4A302FC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{B8187739-7785-4A0D-BC24-E5C61BF416CF}</c15:txfldGUID>
                      <c15:f>Diagramm!$J$62</c15:f>
                      <c15:dlblFieldTableCache>
                        <c:ptCount val="1"/>
                      </c15:dlblFieldTableCache>
                    </c15:dlblFTEntry>
                  </c15:dlblFieldTable>
                  <c15:showDataLabelsRange val="0"/>
                </c:ext>
                <c:ext xmlns:c16="http://schemas.microsoft.com/office/drawing/2014/chart" uri="{C3380CC4-5D6E-409C-BE32-E72D297353CC}">
                  <c16:uniqueId val="{0000003E-E21D-4CDD-AF6C-2BCD4A302FC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{AD5F8F00-59D8-4964-BE18-EE5D6F25A270}</c15:txfldGUID>
                      <c15:f>Diagramm!$J$63</c15:f>
                      <c15:dlblFieldTableCache>
                        <c:ptCount val="1"/>
                      </c15:dlblFieldTableCache>
                    </c15:dlblFTEntry>
                  </c15:dlblFieldTable>
                  <c15:showDataLabelsRange val="0"/>
                </c:ext>
                <c:ext xmlns:c16="http://schemas.microsoft.com/office/drawing/2014/chart" uri="{C3380CC4-5D6E-409C-BE32-E72D297353CC}">
                  <c16:uniqueId val="{0000003F-E21D-4CDD-AF6C-2BCD4A302FC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{90D9C570-8919-4EDE-8441-826E9E6F8FF0}</c15:txfldGUID>
                      <c15:f>Diagramm!$J$64</c15:f>
                      <c15:dlblFieldTableCache>
                        <c:ptCount val="1"/>
                      </c15:dlblFieldTableCache>
                    </c15:dlblFTEntry>
                  </c15:dlblFieldTable>
                  <c15:showDataLabelsRange val="0"/>
                </c:ext>
                <c:ext xmlns:c16="http://schemas.microsoft.com/office/drawing/2014/chart" uri="{C3380CC4-5D6E-409C-BE32-E72D297353CC}">
                  <c16:uniqueId val="{00000040-E21D-4CDD-AF6C-2BCD4A302FC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{EF3DD3C3-F8DF-4C4C-815E-03684504AF2E}</c15:txfldGUID>
                      <c15:f>Diagramm!$J$65</c15:f>
                      <c15:dlblFieldTableCache>
                        <c:ptCount val="1"/>
                      </c15:dlblFieldTableCache>
                    </c15:dlblFTEntry>
                  </c15:dlblFieldTable>
                  <c15:showDataLabelsRange val="0"/>
                </c:ext>
                <c:ext xmlns:c16="http://schemas.microsoft.com/office/drawing/2014/chart" uri="{C3380CC4-5D6E-409C-BE32-E72D297353CC}">
                  <c16:uniqueId val="{00000041-E21D-4CDD-AF6C-2BCD4A302FC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{95A3C79B-9AE8-4816-A32B-718B582599C7}</c15:txfldGUID>
                      <c15:f>Diagramm!$J$66</c15:f>
                      <c15:dlblFieldTableCache>
                        <c:ptCount val="1"/>
                      </c15:dlblFieldTableCache>
                    </c15:dlblFTEntry>
                  </c15:dlblFieldTable>
                  <c15:showDataLabelsRange val="0"/>
                </c:ext>
                <c:ext xmlns:c16="http://schemas.microsoft.com/office/drawing/2014/chart" uri="{C3380CC4-5D6E-409C-BE32-E72D297353CC}">
                  <c16:uniqueId val="{00000042-E21D-4CDD-AF6C-2BCD4A302FC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{8DBF70AF-75FA-4F55-BA86-06B3551B3DC9}</c15:txfldGUID>
                      <c15:f>Diagramm!$J$67</c15:f>
                      <c15:dlblFieldTableCache>
                        <c:ptCount val="1"/>
                      </c15:dlblFieldTableCache>
                    </c15:dlblFTEntry>
                  </c15:dlblFieldTable>
                  <c15:showDataLabelsRange val="0"/>
                </c:ext>
                <c:ext xmlns:c16="http://schemas.microsoft.com/office/drawing/2014/chart" uri="{C3380CC4-5D6E-409C-BE32-E72D297353CC}">
                  <c16:uniqueId val="{00000043-E21D-4CDD-AF6C-2BCD4A302FC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21D-4CDD-AF6C-2BCD4A302FC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36-4846-9685-C1B30AF0FA9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36-4846-9685-C1B30AF0FA9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36-4846-9685-C1B30AF0FA9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36-4846-9685-C1B30AF0FA9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36-4846-9685-C1B30AF0FA9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E36-4846-9685-C1B30AF0FA9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E36-4846-9685-C1B30AF0FA9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E36-4846-9685-C1B30AF0FA9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E36-4846-9685-C1B30AF0FA9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E36-4846-9685-C1B30AF0FA9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E36-4846-9685-C1B30AF0FA9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E36-4846-9685-C1B30AF0FA9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E36-4846-9685-C1B30AF0FA9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E36-4846-9685-C1B30AF0FA9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E36-4846-9685-C1B30AF0FA9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E36-4846-9685-C1B30AF0FA9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E36-4846-9685-C1B30AF0FA9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E36-4846-9685-C1B30AF0FA9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E36-4846-9685-C1B30AF0FA9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E36-4846-9685-C1B30AF0FA9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E36-4846-9685-C1B30AF0FA9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E36-4846-9685-C1B30AF0FA9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E36-4846-9685-C1B30AF0FA9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E36-4846-9685-C1B30AF0FA9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E36-4846-9685-C1B30AF0FA9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E36-4846-9685-C1B30AF0FA9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E36-4846-9685-C1B30AF0FA9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E36-4846-9685-C1B30AF0FA9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E36-4846-9685-C1B30AF0FA9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E36-4846-9685-C1B30AF0FA9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E36-4846-9685-C1B30AF0FA9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E36-4846-9685-C1B30AF0FA9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E36-4846-9685-C1B30AF0FA9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E36-4846-9685-C1B30AF0FA9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E36-4846-9685-C1B30AF0FA9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E36-4846-9685-C1B30AF0FA9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E36-4846-9685-C1B30AF0FA9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E36-4846-9685-C1B30AF0FA9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E36-4846-9685-C1B30AF0FA9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E36-4846-9685-C1B30AF0FA9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E36-4846-9685-C1B30AF0FA9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E36-4846-9685-C1B30AF0FA9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E36-4846-9685-C1B30AF0FA9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E36-4846-9685-C1B30AF0FA9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E36-4846-9685-C1B30AF0FA9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E36-4846-9685-C1B30AF0FA9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E36-4846-9685-C1B30AF0FA9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E36-4846-9685-C1B30AF0FA9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E36-4846-9685-C1B30AF0FA9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E36-4846-9685-C1B30AF0FA9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E36-4846-9685-C1B30AF0FA9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E36-4846-9685-C1B30AF0FA9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E36-4846-9685-C1B30AF0FA9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E36-4846-9685-C1B30AF0FA9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E36-4846-9685-C1B30AF0FA9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E36-4846-9685-C1B30AF0FA9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E36-4846-9685-C1B30AF0FA9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E36-4846-9685-C1B30AF0FA9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E36-4846-9685-C1B30AF0FA9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E36-4846-9685-C1B30AF0FA9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E36-4846-9685-C1B30AF0FA9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E36-4846-9685-C1B30AF0FA9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E36-4846-9685-C1B30AF0FA9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E36-4846-9685-C1B30AF0FA9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E36-4846-9685-C1B30AF0FA9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E36-4846-9685-C1B30AF0FA9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E36-4846-9685-C1B30AF0FA9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E36-4846-9685-C1B30AF0FA9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E36-4846-9685-C1B30AF0FA9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100.63875088715402</c:v>
                </c:pt>
                <c:pt idx="2">
                  <c:v>101.83897168992982</c:v>
                </c:pt>
                <c:pt idx="3">
                  <c:v>101.31219935336331</c:v>
                </c:pt>
                <c:pt idx="4">
                  <c:v>101.60239728728018</c:v>
                </c:pt>
                <c:pt idx="5">
                  <c:v>102.02349972399654</c:v>
                </c:pt>
                <c:pt idx="6">
                  <c:v>103.89874615566596</c:v>
                </c:pt>
                <c:pt idx="7">
                  <c:v>103.70948663354625</c:v>
                </c:pt>
                <c:pt idx="8">
                  <c:v>103.87351155271666</c:v>
                </c:pt>
                <c:pt idx="9">
                  <c:v>104.23468180742843</c:v>
                </c:pt>
                <c:pt idx="10">
                  <c:v>105.94590331992745</c:v>
                </c:pt>
                <c:pt idx="11">
                  <c:v>105.54845832347605</c:v>
                </c:pt>
                <c:pt idx="12">
                  <c:v>105.63520227111427</c:v>
                </c:pt>
                <c:pt idx="13">
                  <c:v>106.30234208658622</c:v>
                </c:pt>
                <c:pt idx="14">
                  <c:v>108.10661619746075</c:v>
                </c:pt>
                <c:pt idx="15">
                  <c:v>107.95047709171202</c:v>
                </c:pt>
                <c:pt idx="16">
                  <c:v>108.08926740793312</c:v>
                </c:pt>
                <c:pt idx="17">
                  <c:v>108.39208264332466</c:v>
                </c:pt>
                <c:pt idx="18">
                  <c:v>110.114344294614</c:v>
                </c:pt>
                <c:pt idx="19">
                  <c:v>110.12696159608863</c:v>
                </c:pt>
                <c:pt idx="20">
                  <c:v>110.37457613752859</c:v>
                </c:pt>
                <c:pt idx="21">
                  <c:v>110.59853323870357</c:v>
                </c:pt>
                <c:pt idx="22">
                  <c:v>112.29240596167496</c:v>
                </c:pt>
                <c:pt idx="23">
                  <c:v>111.89022947717058</c:v>
                </c:pt>
                <c:pt idx="24">
                  <c:v>111.49909313145652</c:v>
                </c:pt>
              </c:numCache>
            </c:numRef>
          </c:val>
          <c:smooth val="0"/>
          <c:extLst>
            <c:ext xmlns:c16="http://schemas.microsoft.com/office/drawing/2014/chart" uri="{C3380CC4-5D6E-409C-BE32-E72D297353CC}">
              <c16:uniqueId val="{00000000-F6B2-4017-9458-43EB50B4BD3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102.92361283901468</c:v>
                </c:pt>
                <c:pt idx="2">
                  <c:v>105.47399850709131</c:v>
                </c:pt>
                <c:pt idx="3">
                  <c:v>104.4662851455586</c:v>
                </c:pt>
                <c:pt idx="4">
                  <c:v>102.92361283901468</c:v>
                </c:pt>
                <c:pt idx="5">
                  <c:v>105.62328937546654</c:v>
                </c:pt>
                <c:pt idx="6">
                  <c:v>108.04926598656381</c:v>
                </c:pt>
                <c:pt idx="7">
                  <c:v>106.58123911420752</c:v>
                </c:pt>
                <c:pt idx="8">
                  <c:v>105.77258024384176</c:v>
                </c:pt>
                <c:pt idx="9">
                  <c:v>106.99178900223936</c:v>
                </c:pt>
                <c:pt idx="10">
                  <c:v>109.6168201045036</c:v>
                </c:pt>
                <c:pt idx="11">
                  <c:v>108.90768847972132</c:v>
                </c:pt>
                <c:pt idx="12">
                  <c:v>108.70863398855437</c:v>
                </c:pt>
                <c:pt idx="13">
                  <c:v>110.86091067429709</c:v>
                </c:pt>
                <c:pt idx="14">
                  <c:v>113.02562826573774</c:v>
                </c:pt>
                <c:pt idx="15">
                  <c:v>113.70987807912417</c:v>
                </c:pt>
                <c:pt idx="16">
                  <c:v>111.831301318736</c:v>
                </c:pt>
                <c:pt idx="17">
                  <c:v>113.28688728539437</c:v>
                </c:pt>
                <c:pt idx="18">
                  <c:v>115.58845483951232</c:v>
                </c:pt>
                <c:pt idx="19">
                  <c:v>115.57601393381438</c:v>
                </c:pt>
                <c:pt idx="20">
                  <c:v>115.16546404578254</c:v>
                </c:pt>
                <c:pt idx="21">
                  <c:v>117.13112714605623</c:v>
                </c:pt>
                <c:pt idx="22">
                  <c:v>119.68151281413286</c:v>
                </c:pt>
                <c:pt idx="23">
                  <c:v>119.70639462552874</c:v>
                </c:pt>
                <c:pt idx="24">
                  <c:v>115.2276685742722</c:v>
                </c:pt>
              </c:numCache>
            </c:numRef>
          </c:val>
          <c:smooth val="0"/>
          <c:extLst>
            <c:ext xmlns:c16="http://schemas.microsoft.com/office/drawing/2014/chart" uri="{C3380CC4-5D6E-409C-BE32-E72D297353CC}">
              <c16:uniqueId val="{00000001-F6B2-4017-9458-43EB50B4BD3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101.78649619055959</c:v>
                </c:pt>
                <c:pt idx="2">
                  <c:v>100.47289605044224</c:v>
                </c:pt>
                <c:pt idx="3">
                  <c:v>99.991242665732543</c:v>
                </c:pt>
                <c:pt idx="4">
                  <c:v>97.302741045625709</c:v>
                </c:pt>
                <c:pt idx="5">
                  <c:v>98.318591820649786</c:v>
                </c:pt>
                <c:pt idx="6">
                  <c:v>96.654698309834487</c:v>
                </c:pt>
                <c:pt idx="7">
                  <c:v>97.311498379893152</c:v>
                </c:pt>
                <c:pt idx="8">
                  <c:v>96.707242315439174</c:v>
                </c:pt>
                <c:pt idx="9">
                  <c:v>97.364042385497854</c:v>
                </c:pt>
                <c:pt idx="10">
                  <c:v>96.12925825378754</c:v>
                </c:pt>
                <c:pt idx="11">
                  <c:v>96.260618267799288</c:v>
                </c:pt>
                <c:pt idx="12">
                  <c:v>95.507487520798676</c:v>
                </c:pt>
                <c:pt idx="13">
                  <c:v>96.584639635694884</c:v>
                </c:pt>
                <c:pt idx="14">
                  <c:v>94.780628776600409</c:v>
                </c:pt>
                <c:pt idx="15">
                  <c:v>95.008319467554088</c:v>
                </c:pt>
                <c:pt idx="16">
                  <c:v>94.167615377878974</c:v>
                </c:pt>
                <c:pt idx="17">
                  <c:v>95.446186180926532</c:v>
                </c:pt>
                <c:pt idx="18">
                  <c:v>93.396969962343462</c:v>
                </c:pt>
                <c:pt idx="19">
                  <c:v>93.134249934319996</c:v>
                </c:pt>
                <c:pt idx="20">
                  <c:v>92.661353883877752</c:v>
                </c:pt>
                <c:pt idx="21">
                  <c:v>94.447850074437341</c:v>
                </c:pt>
                <c:pt idx="22">
                  <c:v>91.584201768981515</c:v>
                </c:pt>
                <c:pt idx="23">
                  <c:v>90.752255013573873</c:v>
                </c:pt>
                <c:pt idx="24">
                  <c:v>88.790612137665292</c:v>
                </c:pt>
              </c:numCache>
            </c:numRef>
          </c:val>
          <c:smooth val="0"/>
          <c:extLst>
            <c:ext xmlns:c16="http://schemas.microsoft.com/office/drawing/2014/chart" uri="{C3380CC4-5D6E-409C-BE32-E72D297353CC}">
              <c16:uniqueId val="{00000002-F6B2-4017-9458-43EB50B4BD3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6B2-4017-9458-43EB50B4BD3B}"/>
                </c:ext>
              </c:extLst>
            </c:dLbl>
            <c:dLbl>
              <c:idx val="1"/>
              <c:delete val="1"/>
              <c:extLst>
                <c:ext xmlns:c15="http://schemas.microsoft.com/office/drawing/2012/chart" uri="{CE6537A1-D6FC-4f65-9D91-7224C49458BB}"/>
                <c:ext xmlns:c16="http://schemas.microsoft.com/office/drawing/2014/chart" uri="{C3380CC4-5D6E-409C-BE32-E72D297353CC}">
                  <c16:uniqueId val="{00000004-F6B2-4017-9458-43EB50B4BD3B}"/>
                </c:ext>
              </c:extLst>
            </c:dLbl>
            <c:dLbl>
              <c:idx val="2"/>
              <c:delete val="1"/>
              <c:extLst>
                <c:ext xmlns:c15="http://schemas.microsoft.com/office/drawing/2012/chart" uri="{CE6537A1-D6FC-4f65-9D91-7224C49458BB}"/>
                <c:ext xmlns:c16="http://schemas.microsoft.com/office/drawing/2014/chart" uri="{C3380CC4-5D6E-409C-BE32-E72D297353CC}">
                  <c16:uniqueId val="{00000005-F6B2-4017-9458-43EB50B4BD3B}"/>
                </c:ext>
              </c:extLst>
            </c:dLbl>
            <c:dLbl>
              <c:idx val="3"/>
              <c:delete val="1"/>
              <c:extLst>
                <c:ext xmlns:c15="http://schemas.microsoft.com/office/drawing/2012/chart" uri="{CE6537A1-D6FC-4f65-9D91-7224C49458BB}"/>
                <c:ext xmlns:c16="http://schemas.microsoft.com/office/drawing/2014/chart" uri="{C3380CC4-5D6E-409C-BE32-E72D297353CC}">
                  <c16:uniqueId val="{00000006-F6B2-4017-9458-43EB50B4BD3B}"/>
                </c:ext>
              </c:extLst>
            </c:dLbl>
            <c:dLbl>
              <c:idx val="4"/>
              <c:delete val="1"/>
              <c:extLst>
                <c:ext xmlns:c15="http://schemas.microsoft.com/office/drawing/2012/chart" uri="{CE6537A1-D6FC-4f65-9D91-7224C49458BB}"/>
                <c:ext xmlns:c16="http://schemas.microsoft.com/office/drawing/2014/chart" uri="{C3380CC4-5D6E-409C-BE32-E72D297353CC}">
                  <c16:uniqueId val="{00000007-F6B2-4017-9458-43EB50B4BD3B}"/>
                </c:ext>
              </c:extLst>
            </c:dLbl>
            <c:dLbl>
              <c:idx val="5"/>
              <c:delete val="1"/>
              <c:extLst>
                <c:ext xmlns:c15="http://schemas.microsoft.com/office/drawing/2012/chart" uri="{CE6537A1-D6FC-4f65-9D91-7224C49458BB}"/>
                <c:ext xmlns:c16="http://schemas.microsoft.com/office/drawing/2014/chart" uri="{C3380CC4-5D6E-409C-BE32-E72D297353CC}">
                  <c16:uniqueId val="{00000008-F6B2-4017-9458-43EB50B4BD3B}"/>
                </c:ext>
              </c:extLst>
            </c:dLbl>
            <c:dLbl>
              <c:idx val="6"/>
              <c:delete val="1"/>
              <c:extLst>
                <c:ext xmlns:c15="http://schemas.microsoft.com/office/drawing/2012/chart" uri="{CE6537A1-D6FC-4f65-9D91-7224C49458BB}"/>
                <c:ext xmlns:c16="http://schemas.microsoft.com/office/drawing/2014/chart" uri="{C3380CC4-5D6E-409C-BE32-E72D297353CC}">
                  <c16:uniqueId val="{00000009-F6B2-4017-9458-43EB50B4BD3B}"/>
                </c:ext>
              </c:extLst>
            </c:dLbl>
            <c:dLbl>
              <c:idx val="7"/>
              <c:delete val="1"/>
              <c:extLst>
                <c:ext xmlns:c15="http://schemas.microsoft.com/office/drawing/2012/chart" uri="{CE6537A1-D6FC-4f65-9D91-7224C49458BB}"/>
                <c:ext xmlns:c16="http://schemas.microsoft.com/office/drawing/2014/chart" uri="{C3380CC4-5D6E-409C-BE32-E72D297353CC}">
                  <c16:uniqueId val="{0000000A-F6B2-4017-9458-43EB50B4BD3B}"/>
                </c:ext>
              </c:extLst>
            </c:dLbl>
            <c:dLbl>
              <c:idx val="8"/>
              <c:delete val="1"/>
              <c:extLst>
                <c:ext xmlns:c15="http://schemas.microsoft.com/office/drawing/2012/chart" uri="{CE6537A1-D6FC-4f65-9D91-7224C49458BB}"/>
                <c:ext xmlns:c16="http://schemas.microsoft.com/office/drawing/2014/chart" uri="{C3380CC4-5D6E-409C-BE32-E72D297353CC}">
                  <c16:uniqueId val="{0000000B-F6B2-4017-9458-43EB50B4BD3B}"/>
                </c:ext>
              </c:extLst>
            </c:dLbl>
            <c:dLbl>
              <c:idx val="9"/>
              <c:delete val="1"/>
              <c:extLst>
                <c:ext xmlns:c15="http://schemas.microsoft.com/office/drawing/2012/chart" uri="{CE6537A1-D6FC-4f65-9D91-7224C49458BB}"/>
                <c:ext xmlns:c16="http://schemas.microsoft.com/office/drawing/2014/chart" uri="{C3380CC4-5D6E-409C-BE32-E72D297353CC}">
                  <c16:uniqueId val="{0000000C-F6B2-4017-9458-43EB50B4BD3B}"/>
                </c:ext>
              </c:extLst>
            </c:dLbl>
            <c:dLbl>
              <c:idx val="10"/>
              <c:delete val="1"/>
              <c:extLst>
                <c:ext xmlns:c15="http://schemas.microsoft.com/office/drawing/2012/chart" uri="{CE6537A1-D6FC-4f65-9D91-7224C49458BB}"/>
                <c:ext xmlns:c16="http://schemas.microsoft.com/office/drawing/2014/chart" uri="{C3380CC4-5D6E-409C-BE32-E72D297353CC}">
                  <c16:uniqueId val="{0000000D-F6B2-4017-9458-43EB50B4BD3B}"/>
                </c:ext>
              </c:extLst>
            </c:dLbl>
            <c:dLbl>
              <c:idx val="11"/>
              <c:delete val="1"/>
              <c:extLst>
                <c:ext xmlns:c15="http://schemas.microsoft.com/office/drawing/2012/chart" uri="{CE6537A1-D6FC-4f65-9D91-7224C49458BB}"/>
                <c:ext xmlns:c16="http://schemas.microsoft.com/office/drawing/2014/chart" uri="{C3380CC4-5D6E-409C-BE32-E72D297353CC}">
                  <c16:uniqueId val="{0000000E-F6B2-4017-9458-43EB50B4BD3B}"/>
                </c:ext>
              </c:extLst>
            </c:dLbl>
            <c:dLbl>
              <c:idx val="12"/>
              <c:delete val="1"/>
              <c:extLst>
                <c:ext xmlns:c15="http://schemas.microsoft.com/office/drawing/2012/chart" uri="{CE6537A1-D6FC-4f65-9D91-7224C49458BB}"/>
                <c:ext xmlns:c16="http://schemas.microsoft.com/office/drawing/2014/chart" uri="{C3380CC4-5D6E-409C-BE32-E72D297353CC}">
                  <c16:uniqueId val="{0000000F-F6B2-4017-9458-43EB50B4BD3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6B2-4017-9458-43EB50B4BD3B}"/>
                </c:ext>
              </c:extLst>
            </c:dLbl>
            <c:dLbl>
              <c:idx val="14"/>
              <c:delete val="1"/>
              <c:extLst>
                <c:ext xmlns:c15="http://schemas.microsoft.com/office/drawing/2012/chart" uri="{CE6537A1-D6FC-4f65-9D91-7224C49458BB}"/>
                <c:ext xmlns:c16="http://schemas.microsoft.com/office/drawing/2014/chart" uri="{C3380CC4-5D6E-409C-BE32-E72D297353CC}">
                  <c16:uniqueId val="{00000011-F6B2-4017-9458-43EB50B4BD3B}"/>
                </c:ext>
              </c:extLst>
            </c:dLbl>
            <c:dLbl>
              <c:idx val="15"/>
              <c:delete val="1"/>
              <c:extLst>
                <c:ext xmlns:c15="http://schemas.microsoft.com/office/drawing/2012/chart" uri="{CE6537A1-D6FC-4f65-9D91-7224C49458BB}"/>
                <c:ext xmlns:c16="http://schemas.microsoft.com/office/drawing/2014/chart" uri="{C3380CC4-5D6E-409C-BE32-E72D297353CC}">
                  <c16:uniqueId val="{00000012-F6B2-4017-9458-43EB50B4BD3B}"/>
                </c:ext>
              </c:extLst>
            </c:dLbl>
            <c:dLbl>
              <c:idx val="16"/>
              <c:delete val="1"/>
              <c:extLst>
                <c:ext xmlns:c15="http://schemas.microsoft.com/office/drawing/2012/chart" uri="{CE6537A1-D6FC-4f65-9D91-7224C49458BB}"/>
                <c:ext xmlns:c16="http://schemas.microsoft.com/office/drawing/2014/chart" uri="{C3380CC4-5D6E-409C-BE32-E72D297353CC}">
                  <c16:uniqueId val="{00000013-F6B2-4017-9458-43EB50B4BD3B}"/>
                </c:ext>
              </c:extLst>
            </c:dLbl>
            <c:dLbl>
              <c:idx val="17"/>
              <c:delete val="1"/>
              <c:extLst>
                <c:ext xmlns:c15="http://schemas.microsoft.com/office/drawing/2012/chart" uri="{CE6537A1-D6FC-4f65-9D91-7224C49458BB}"/>
                <c:ext xmlns:c16="http://schemas.microsoft.com/office/drawing/2014/chart" uri="{C3380CC4-5D6E-409C-BE32-E72D297353CC}">
                  <c16:uniqueId val="{00000014-F6B2-4017-9458-43EB50B4BD3B}"/>
                </c:ext>
              </c:extLst>
            </c:dLbl>
            <c:dLbl>
              <c:idx val="18"/>
              <c:delete val="1"/>
              <c:extLst>
                <c:ext xmlns:c15="http://schemas.microsoft.com/office/drawing/2012/chart" uri="{CE6537A1-D6FC-4f65-9D91-7224C49458BB}"/>
                <c:ext xmlns:c16="http://schemas.microsoft.com/office/drawing/2014/chart" uri="{C3380CC4-5D6E-409C-BE32-E72D297353CC}">
                  <c16:uniqueId val="{00000015-F6B2-4017-9458-43EB50B4BD3B}"/>
                </c:ext>
              </c:extLst>
            </c:dLbl>
            <c:dLbl>
              <c:idx val="19"/>
              <c:delete val="1"/>
              <c:extLst>
                <c:ext xmlns:c15="http://schemas.microsoft.com/office/drawing/2012/chart" uri="{CE6537A1-D6FC-4f65-9D91-7224C49458BB}"/>
                <c:ext xmlns:c16="http://schemas.microsoft.com/office/drawing/2014/chart" uri="{C3380CC4-5D6E-409C-BE32-E72D297353CC}">
                  <c16:uniqueId val="{00000016-F6B2-4017-9458-43EB50B4BD3B}"/>
                </c:ext>
              </c:extLst>
            </c:dLbl>
            <c:dLbl>
              <c:idx val="20"/>
              <c:delete val="1"/>
              <c:extLst>
                <c:ext xmlns:c15="http://schemas.microsoft.com/office/drawing/2012/chart" uri="{CE6537A1-D6FC-4f65-9D91-7224C49458BB}"/>
                <c:ext xmlns:c16="http://schemas.microsoft.com/office/drawing/2014/chart" uri="{C3380CC4-5D6E-409C-BE32-E72D297353CC}">
                  <c16:uniqueId val="{00000017-F6B2-4017-9458-43EB50B4BD3B}"/>
                </c:ext>
              </c:extLst>
            </c:dLbl>
            <c:dLbl>
              <c:idx val="21"/>
              <c:delete val="1"/>
              <c:extLst>
                <c:ext xmlns:c15="http://schemas.microsoft.com/office/drawing/2012/chart" uri="{CE6537A1-D6FC-4f65-9D91-7224C49458BB}"/>
                <c:ext xmlns:c16="http://schemas.microsoft.com/office/drawing/2014/chart" uri="{C3380CC4-5D6E-409C-BE32-E72D297353CC}">
                  <c16:uniqueId val="{00000018-F6B2-4017-9458-43EB50B4BD3B}"/>
                </c:ext>
              </c:extLst>
            </c:dLbl>
            <c:dLbl>
              <c:idx val="22"/>
              <c:delete val="1"/>
              <c:extLst>
                <c:ext xmlns:c15="http://schemas.microsoft.com/office/drawing/2012/chart" uri="{CE6537A1-D6FC-4f65-9D91-7224C49458BB}"/>
                <c:ext xmlns:c16="http://schemas.microsoft.com/office/drawing/2014/chart" uri="{C3380CC4-5D6E-409C-BE32-E72D297353CC}">
                  <c16:uniqueId val="{00000019-F6B2-4017-9458-43EB50B4BD3B}"/>
                </c:ext>
              </c:extLst>
            </c:dLbl>
            <c:dLbl>
              <c:idx val="23"/>
              <c:delete val="1"/>
              <c:extLst>
                <c:ext xmlns:c15="http://schemas.microsoft.com/office/drawing/2012/chart" uri="{CE6537A1-D6FC-4f65-9D91-7224C49458BB}"/>
                <c:ext xmlns:c16="http://schemas.microsoft.com/office/drawing/2014/chart" uri="{C3380CC4-5D6E-409C-BE32-E72D297353CC}">
                  <c16:uniqueId val="{0000001A-F6B2-4017-9458-43EB50B4BD3B}"/>
                </c:ext>
              </c:extLst>
            </c:dLbl>
            <c:dLbl>
              <c:idx val="24"/>
              <c:delete val="1"/>
              <c:extLst>
                <c:ext xmlns:c15="http://schemas.microsoft.com/office/drawing/2012/chart" uri="{CE6537A1-D6FC-4f65-9D91-7224C49458BB}"/>
                <c:ext xmlns:c16="http://schemas.microsoft.com/office/drawing/2014/chart" uri="{C3380CC4-5D6E-409C-BE32-E72D297353CC}">
                  <c16:uniqueId val="{0000001B-F6B2-4017-9458-43EB50B4BD3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6B2-4017-9458-43EB50B4BD3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Zollernalbkreis (08417)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70696</v>
      </c>
      <c r="F11" s="238">
        <v>70944</v>
      </c>
      <c r="G11" s="238">
        <v>71199</v>
      </c>
      <c r="H11" s="238">
        <v>70125</v>
      </c>
      <c r="I11" s="265">
        <v>69983</v>
      </c>
      <c r="J11" s="263">
        <v>713</v>
      </c>
      <c r="K11" s="266">
        <v>1.0188188560078877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17.425314020595223</v>
      </c>
      <c r="E13" s="115">
        <v>12319</v>
      </c>
      <c r="F13" s="114">
        <v>12338</v>
      </c>
      <c r="G13" s="114">
        <v>12408</v>
      </c>
      <c r="H13" s="114">
        <v>12381</v>
      </c>
      <c r="I13" s="140">
        <v>12338</v>
      </c>
      <c r="J13" s="115">
        <v>-19</v>
      </c>
      <c r="K13" s="116">
        <v>-0.15399578537850542</v>
      </c>
    </row>
    <row r="14" spans="1:255" ht="14.1" customHeight="1" x14ac:dyDescent="0.2">
      <c r="A14" s="306" t="s">
        <v>230</v>
      </c>
      <c r="B14" s="307"/>
      <c r="C14" s="308"/>
      <c r="D14" s="113">
        <v>61.789917392780353</v>
      </c>
      <c r="E14" s="115">
        <v>43683</v>
      </c>
      <c r="F14" s="114">
        <v>44008</v>
      </c>
      <c r="G14" s="114">
        <v>44222</v>
      </c>
      <c r="H14" s="114">
        <v>43390</v>
      </c>
      <c r="I14" s="140">
        <v>43316</v>
      </c>
      <c r="J14" s="115">
        <v>367</v>
      </c>
      <c r="K14" s="116">
        <v>0.84726198171576328</v>
      </c>
    </row>
    <row r="15" spans="1:255" ht="14.1" customHeight="1" x14ac:dyDescent="0.2">
      <c r="A15" s="306" t="s">
        <v>231</v>
      </c>
      <c r="B15" s="307"/>
      <c r="C15" s="308"/>
      <c r="D15" s="113">
        <v>11.753140205952246</v>
      </c>
      <c r="E15" s="115">
        <v>8309</v>
      </c>
      <c r="F15" s="114">
        <v>8286</v>
      </c>
      <c r="G15" s="114">
        <v>8317</v>
      </c>
      <c r="H15" s="114">
        <v>8231</v>
      </c>
      <c r="I15" s="140">
        <v>8269</v>
      </c>
      <c r="J15" s="115">
        <v>40</v>
      </c>
      <c r="K15" s="116">
        <v>0.48373442979804088</v>
      </c>
    </row>
    <row r="16" spans="1:255" ht="14.1" customHeight="1" x14ac:dyDescent="0.2">
      <c r="A16" s="306" t="s">
        <v>232</v>
      </c>
      <c r="B16" s="307"/>
      <c r="C16" s="308"/>
      <c r="D16" s="113">
        <v>8.2593074572818832</v>
      </c>
      <c r="E16" s="115">
        <v>5839</v>
      </c>
      <c r="F16" s="114">
        <v>5758</v>
      </c>
      <c r="G16" s="114">
        <v>5702</v>
      </c>
      <c r="H16" s="114">
        <v>5595</v>
      </c>
      <c r="I16" s="140">
        <v>5534</v>
      </c>
      <c r="J16" s="115">
        <v>305</v>
      </c>
      <c r="K16" s="116">
        <v>5.5113841705818576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0.48234695032250763</v>
      </c>
      <c r="E18" s="115">
        <v>341</v>
      </c>
      <c r="F18" s="114">
        <v>314</v>
      </c>
      <c r="G18" s="114">
        <v>328</v>
      </c>
      <c r="H18" s="114">
        <v>318</v>
      </c>
      <c r="I18" s="140">
        <v>314</v>
      </c>
      <c r="J18" s="115">
        <v>27</v>
      </c>
      <c r="K18" s="116">
        <v>8.598726114649681</v>
      </c>
    </row>
    <row r="19" spans="1:255" ht="14.1" customHeight="1" x14ac:dyDescent="0.2">
      <c r="A19" s="306" t="s">
        <v>235</v>
      </c>
      <c r="B19" s="307" t="s">
        <v>236</v>
      </c>
      <c r="C19" s="308"/>
      <c r="D19" s="113">
        <v>0.14993776168382936</v>
      </c>
      <c r="E19" s="115">
        <v>106</v>
      </c>
      <c r="F19" s="114">
        <v>93</v>
      </c>
      <c r="G19" s="114">
        <v>105</v>
      </c>
      <c r="H19" s="114">
        <v>100</v>
      </c>
      <c r="I19" s="140">
        <v>103</v>
      </c>
      <c r="J19" s="115">
        <v>3</v>
      </c>
      <c r="K19" s="116">
        <v>2.912621359223301</v>
      </c>
    </row>
    <row r="20" spans="1:255" ht="14.1" customHeight="1" x14ac:dyDescent="0.2">
      <c r="A20" s="306">
        <v>12</v>
      </c>
      <c r="B20" s="307" t="s">
        <v>237</v>
      </c>
      <c r="C20" s="308"/>
      <c r="D20" s="113">
        <v>0.73130021500509224</v>
      </c>
      <c r="E20" s="115">
        <v>517</v>
      </c>
      <c r="F20" s="114">
        <v>473</v>
      </c>
      <c r="G20" s="114">
        <v>526</v>
      </c>
      <c r="H20" s="114">
        <v>498</v>
      </c>
      <c r="I20" s="140">
        <v>545</v>
      </c>
      <c r="J20" s="115">
        <v>-28</v>
      </c>
      <c r="K20" s="116">
        <v>-5.1376146788990829</v>
      </c>
    </row>
    <row r="21" spans="1:255" ht="14.1" customHeight="1" x14ac:dyDescent="0.2">
      <c r="A21" s="306">
        <v>21</v>
      </c>
      <c r="B21" s="307" t="s">
        <v>238</v>
      </c>
      <c r="C21" s="308"/>
      <c r="D21" s="113">
        <v>0.47668892157972165</v>
      </c>
      <c r="E21" s="115">
        <v>337</v>
      </c>
      <c r="F21" s="114">
        <v>340</v>
      </c>
      <c r="G21" s="114">
        <v>339</v>
      </c>
      <c r="H21" s="114">
        <v>341</v>
      </c>
      <c r="I21" s="140">
        <v>334</v>
      </c>
      <c r="J21" s="115">
        <v>3</v>
      </c>
      <c r="K21" s="116">
        <v>0.89820359281437123</v>
      </c>
    </row>
    <row r="22" spans="1:255" ht="14.1" customHeight="1" x14ac:dyDescent="0.2">
      <c r="A22" s="306">
        <v>22</v>
      </c>
      <c r="B22" s="307" t="s">
        <v>239</v>
      </c>
      <c r="C22" s="308"/>
      <c r="D22" s="113">
        <v>1.96192146656105</v>
      </c>
      <c r="E22" s="115">
        <v>1387</v>
      </c>
      <c r="F22" s="114">
        <v>1387</v>
      </c>
      <c r="G22" s="114">
        <v>1415</v>
      </c>
      <c r="H22" s="114">
        <v>1410</v>
      </c>
      <c r="I22" s="140">
        <v>1404</v>
      </c>
      <c r="J22" s="115">
        <v>-17</v>
      </c>
      <c r="K22" s="116">
        <v>-1.2108262108262109</v>
      </c>
    </row>
    <row r="23" spans="1:255" ht="14.1" customHeight="1" x14ac:dyDescent="0.2">
      <c r="A23" s="306">
        <v>23</v>
      </c>
      <c r="B23" s="307" t="s">
        <v>240</v>
      </c>
      <c r="C23" s="308"/>
      <c r="D23" s="113">
        <v>0.60965259703519292</v>
      </c>
      <c r="E23" s="115">
        <v>431</v>
      </c>
      <c r="F23" s="114">
        <v>437</v>
      </c>
      <c r="G23" s="114">
        <v>432</v>
      </c>
      <c r="H23" s="114">
        <v>433</v>
      </c>
      <c r="I23" s="140">
        <v>437</v>
      </c>
      <c r="J23" s="115">
        <v>-6</v>
      </c>
      <c r="K23" s="116">
        <v>-1.3729977116704806</v>
      </c>
    </row>
    <row r="24" spans="1:255" ht="14.1" customHeight="1" x14ac:dyDescent="0.2">
      <c r="A24" s="306">
        <v>24</v>
      </c>
      <c r="B24" s="307" t="s">
        <v>241</v>
      </c>
      <c r="C24" s="308"/>
      <c r="D24" s="113">
        <v>7.693504583003282</v>
      </c>
      <c r="E24" s="115">
        <v>5439</v>
      </c>
      <c r="F24" s="114">
        <v>5539</v>
      </c>
      <c r="G24" s="114">
        <v>5665</v>
      </c>
      <c r="H24" s="114">
        <v>5604</v>
      </c>
      <c r="I24" s="140">
        <v>5648</v>
      </c>
      <c r="J24" s="115">
        <v>-209</v>
      </c>
      <c r="K24" s="116">
        <v>-3.7004249291784701</v>
      </c>
    </row>
    <row r="25" spans="1:255" ht="14.1" customHeight="1" x14ac:dyDescent="0.2">
      <c r="A25" s="306">
        <v>25</v>
      </c>
      <c r="B25" s="307" t="s">
        <v>242</v>
      </c>
      <c r="C25" s="308"/>
      <c r="D25" s="113">
        <v>8.6907321489193166</v>
      </c>
      <c r="E25" s="115">
        <v>6144</v>
      </c>
      <c r="F25" s="114">
        <v>6215</v>
      </c>
      <c r="G25" s="114">
        <v>6290</v>
      </c>
      <c r="H25" s="114">
        <v>6185</v>
      </c>
      <c r="I25" s="140">
        <v>6145</v>
      </c>
      <c r="J25" s="115">
        <v>-1</v>
      </c>
      <c r="K25" s="116">
        <v>-1.627339300244101E-2</v>
      </c>
    </row>
    <row r="26" spans="1:255" ht="14.1" customHeight="1" x14ac:dyDescent="0.2">
      <c r="A26" s="306">
        <v>26</v>
      </c>
      <c r="B26" s="307" t="s">
        <v>243</v>
      </c>
      <c r="C26" s="308"/>
      <c r="D26" s="113">
        <v>3.0015842480479802</v>
      </c>
      <c r="E26" s="115">
        <v>2122</v>
      </c>
      <c r="F26" s="114">
        <v>2149</v>
      </c>
      <c r="G26" s="114">
        <v>2179</v>
      </c>
      <c r="H26" s="114">
        <v>2151</v>
      </c>
      <c r="I26" s="140">
        <v>2144</v>
      </c>
      <c r="J26" s="115">
        <v>-22</v>
      </c>
      <c r="K26" s="116">
        <v>-1.0261194029850746</v>
      </c>
    </row>
    <row r="27" spans="1:255" ht="14.1" customHeight="1" x14ac:dyDescent="0.2">
      <c r="A27" s="306">
        <v>27</v>
      </c>
      <c r="B27" s="307" t="s">
        <v>244</v>
      </c>
      <c r="C27" s="308"/>
      <c r="D27" s="113">
        <v>3.8361434876089171</v>
      </c>
      <c r="E27" s="115">
        <v>2712</v>
      </c>
      <c r="F27" s="114">
        <v>2698</v>
      </c>
      <c r="G27" s="114">
        <v>2731</v>
      </c>
      <c r="H27" s="114">
        <v>2719</v>
      </c>
      <c r="I27" s="140">
        <v>2697</v>
      </c>
      <c r="J27" s="115">
        <v>15</v>
      </c>
      <c r="K27" s="116">
        <v>0.55617352614015569</v>
      </c>
    </row>
    <row r="28" spans="1:255" ht="14.1" customHeight="1" x14ac:dyDescent="0.2">
      <c r="A28" s="306">
        <v>28</v>
      </c>
      <c r="B28" s="307" t="s">
        <v>245</v>
      </c>
      <c r="C28" s="308"/>
      <c r="D28" s="113">
        <v>2.8785221228923841</v>
      </c>
      <c r="E28" s="115">
        <v>2035</v>
      </c>
      <c r="F28" s="114">
        <v>2068</v>
      </c>
      <c r="G28" s="114">
        <v>2072</v>
      </c>
      <c r="H28" s="114">
        <v>2064</v>
      </c>
      <c r="I28" s="140">
        <v>2111</v>
      </c>
      <c r="J28" s="115">
        <v>-76</v>
      </c>
      <c r="K28" s="116">
        <v>-3.6001894836570347</v>
      </c>
    </row>
    <row r="29" spans="1:255" ht="14.1" customHeight="1" x14ac:dyDescent="0.2">
      <c r="A29" s="306">
        <v>29</v>
      </c>
      <c r="B29" s="307" t="s">
        <v>246</v>
      </c>
      <c r="C29" s="308"/>
      <c r="D29" s="113">
        <v>1.8544189204481158</v>
      </c>
      <c r="E29" s="115">
        <v>1311</v>
      </c>
      <c r="F29" s="114">
        <v>1324</v>
      </c>
      <c r="G29" s="114">
        <v>1286</v>
      </c>
      <c r="H29" s="114">
        <v>1252</v>
      </c>
      <c r="I29" s="140">
        <v>1236</v>
      </c>
      <c r="J29" s="115">
        <v>75</v>
      </c>
      <c r="K29" s="116">
        <v>6.0679611650485441</v>
      </c>
    </row>
    <row r="30" spans="1:255" ht="14.1" customHeight="1" x14ac:dyDescent="0.2">
      <c r="A30" s="306" t="s">
        <v>247</v>
      </c>
      <c r="B30" s="307" t="s">
        <v>248</v>
      </c>
      <c r="C30" s="308"/>
      <c r="D30" s="113">
        <v>0.6987665497340726</v>
      </c>
      <c r="E30" s="115">
        <v>494</v>
      </c>
      <c r="F30" s="114">
        <v>476</v>
      </c>
      <c r="G30" s="114">
        <v>460</v>
      </c>
      <c r="H30" s="114">
        <v>448</v>
      </c>
      <c r="I30" s="140">
        <v>439</v>
      </c>
      <c r="J30" s="115">
        <v>55</v>
      </c>
      <c r="K30" s="116">
        <v>12.528473804100228</v>
      </c>
    </row>
    <row r="31" spans="1:255" ht="14.1" customHeight="1" x14ac:dyDescent="0.2">
      <c r="A31" s="306" t="s">
        <v>249</v>
      </c>
      <c r="B31" s="307" t="s">
        <v>250</v>
      </c>
      <c r="C31" s="308"/>
      <c r="D31" s="113">
        <v>1.1245332126287202</v>
      </c>
      <c r="E31" s="115">
        <v>795</v>
      </c>
      <c r="F31" s="114">
        <v>825</v>
      </c>
      <c r="G31" s="114">
        <v>804</v>
      </c>
      <c r="H31" s="114">
        <v>783</v>
      </c>
      <c r="I31" s="140">
        <v>776</v>
      </c>
      <c r="J31" s="115">
        <v>19</v>
      </c>
      <c r="K31" s="116">
        <v>2.4484536082474229</v>
      </c>
    </row>
    <row r="32" spans="1:255" ht="14.1" customHeight="1" x14ac:dyDescent="0.2">
      <c r="A32" s="306">
        <v>31</v>
      </c>
      <c r="B32" s="307" t="s">
        <v>251</v>
      </c>
      <c r="C32" s="308"/>
      <c r="D32" s="113">
        <v>0.58277696050695937</v>
      </c>
      <c r="E32" s="115">
        <v>412</v>
      </c>
      <c r="F32" s="114">
        <v>417</v>
      </c>
      <c r="G32" s="114">
        <v>408</v>
      </c>
      <c r="H32" s="114">
        <v>394</v>
      </c>
      <c r="I32" s="140">
        <v>405</v>
      </c>
      <c r="J32" s="115">
        <v>7</v>
      </c>
      <c r="K32" s="116">
        <v>1.728395061728395</v>
      </c>
    </row>
    <row r="33" spans="1:11" ht="14.1" customHeight="1" x14ac:dyDescent="0.2">
      <c r="A33" s="306">
        <v>32</v>
      </c>
      <c r="B33" s="307" t="s">
        <v>252</v>
      </c>
      <c r="C33" s="308"/>
      <c r="D33" s="113">
        <v>1.9562634378182642</v>
      </c>
      <c r="E33" s="115">
        <v>1383</v>
      </c>
      <c r="F33" s="114">
        <v>1379</v>
      </c>
      <c r="G33" s="114">
        <v>1428</v>
      </c>
      <c r="H33" s="114">
        <v>1406</v>
      </c>
      <c r="I33" s="140">
        <v>1369</v>
      </c>
      <c r="J33" s="115">
        <v>14</v>
      </c>
      <c r="K33" s="116">
        <v>1.0226442658875092</v>
      </c>
    </row>
    <row r="34" spans="1:11" ht="14.1" customHeight="1" x14ac:dyDescent="0.2">
      <c r="A34" s="306">
        <v>33</v>
      </c>
      <c r="B34" s="307" t="s">
        <v>253</v>
      </c>
      <c r="C34" s="308"/>
      <c r="D34" s="113">
        <v>1.7073101731356795</v>
      </c>
      <c r="E34" s="115">
        <v>1207</v>
      </c>
      <c r="F34" s="114">
        <v>1173</v>
      </c>
      <c r="G34" s="114">
        <v>1215</v>
      </c>
      <c r="H34" s="114">
        <v>1195</v>
      </c>
      <c r="I34" s="140">
        <v>1174</v>
      </c>
      <c r="J34" s="115">
        <v>33</v>
      </c>
      <c r="K34" s="116">
        <v>2.8109028960817719</v>
      </c>
    </row>
    <row r="35" spans="1:11" ht="14.1" customHeight="1" x14ac:dyDescent="0.2">
      <c r="A35" s="306">
        <v>34</v>
      </c>
      <c r="B35" s="307" t="s">
        <v>254</v>
      </c>
      <c r="C35" s="308"/>
      <c r="D35" s="113">
        <v>2.2349213534004755</v>
      </c>
      <c r="E35" s="115">
        <v>1580</v>
      </c>
      <c r="F35" s="114">
        <v>1595</v>
      </c>
      <c r="G35" s="114">
        <v>1601</v>
      </c>
      <c r="H35" s="114">
        <v>1567</v>
      </c>
      <c r="I35" s="140">
        <v>1557</v>
      </c>
      <c r="J35" s="115">
        <v>23</v>
      </c>
      <c r="K35" s="116">
        <v>1.4771997430956969</v>
      </c>
    </row>
    <row r="36" spans="1:11" ht="14.1" customHeight="1" x14ac:dyDescent="0.2">
      <c r="A36" s="306">
        <v>41</v>
      </c>
      <c r="B36" s="307" t="s">
        <v>255</v>
      </c>
      <c r="C36" s="308"/>
      <c r="D36" s="113">
        <v>0.61955414733506842</v>
      </c>
      <c r="E36" s="115">
        <v>438</v>
      </c>
      <c r="F36" s="114">
        <v>422</v>
      </c>
      <c r="G36" s="114">
        <v>380</v>
      </c>
      <c r="H36" s="114">
        <v>367</v>
      </c>
      <c r="I36" s="140">
        <v>333</v>
      </c>
      <c r="J36" s="115">
        <v>105</v>
      </c>
      <c r="K36" s="116">
        <v>31.531531531531531</v>
      </c>
    </row>
    <row r="37" spans="1:11" ht="14.1" customHeight="1" x14ac:dyDescent="0.2">
      <c r="A37" s="306">
        <v>42</v>
      </c>
      <c r="B37" s="307" t="s">
        <v>256</v>
      </c>
      <c r="C37" s="308"/>
      <c r="D37" s="113">
        <v>9.052845988457621E-2</v>
      </c>
      <c r="E37" s="115">
        <v>64</v>
      </c>
      <c r="F37" s="114">
        <v>67</v>
      </c>
      <c r="G37" s="114">
        <v>66</v>
      </c>
      <c r="H37" s="114">
        <v>64</v>
      </c>
      <c r="I37" s="140" t="s">
        <v>513</v>
      </c>
      <c r="J37" s="115" t="s">
        <v>513</v>
      </c>
      <c r="K37" s="116" t="s">
        <v>513</v>
      </c>
    </row>
    <row r="38" spans="1:11" ht="14.1" customHeight="1" x14ac:dyDescent="0.2">
      <c r="A38" s="306">
        <v>43</v>
      </c>
      <c r="B38" s="307" t="s">
        <v>257</v>
      </c>
      <c r="C38" s="308"/>
      <c r="D38" s="113">
        <v>1.8034966617630417</v>
      </c>
      <c r="E38" s="115">
        <v>1275</v>
      </c>
      <c r="F38" s="114">
        <v>1260</v>
      </c>
      <c r="G38" s="114">
        <v>1254</v>
      </c>
      <c r="H38" s="114">
        <v>1197</v>
      </c>
      <c r="I38" s="140">
        <v>1201</v>
      </c>
      <c r="J38" s="115">
        <v>74</v>
      </c>
      <c r="K38" s="116">
        <v>6.1615320566194836</v>
      </c>
    </row>
    <row r="39" spans="1:11" ht="14.1" customHeight="1" x14ac:dyDescent="0.2">
      <c r="A39" s="306">
        <v>51</v>
      </c>
      <c r="B39" s="307" t="s">
        <v>258</v>
      </c>
      <c r="C39" s="308"/>
      <c r="D39" s="113">
        <v>7.0767794500396066</v>
      </c>
      <c r="E39" s="115">
        <v>5003</v>
      </c>
      <c r="F39" s="114">
        <v>5085</v>
      </c>
      <c r="G39" s="114">
        <v>5064</v>
      </c>
      <c r="H39" s="114">
        <v>5001</v>
      </c>
      <c r="I39" s="140">
        <v>5032</v>
      </c>
      <c r="J39" s="115">
        <v>-29</v>
      </c>
      <c r="K39" s="116">
        <v>-0.57631160572337048</v>
      </c>
    </row>
    <row r="40" spans="1:11" ht="14.1" customHeight="1" x14ac:dyDescent="0.2">
      <c r="A40" s="306" t="s">
        <v>259</v>
      </c>
      <c r="B40" s="307" t="s">
        <v>260</v>
      </c>
      <c r="C40" s="308"/>
      <c r="D40" s="113">
        <v>6.4048885368337674</v>
      </c>
      <c r="E40" s="115">
        <v>4528</v>
      </c>
      <c r="F40" s="114">
        <v>4609</v>
      </c>
      <c r="G40" s="114">
        <v>4590</v>
      </c>
      <c r="H40" s="114">
        <v>4557</v>
      </c>
      <c r="I40" s="140">
        <v>4599</v>
      </c>
      <c r="J40" s="115">
        <v>-71</v>
      </c>
      <c r="K40" s="116">
        <v>-1.5438138725809958</v>
      </c>
    </row>
    <row r="41" spans="1:11" ht="14.1" customHeight="1" x14ac:dyDescent="0.2">
      <c r="A41" s="306"/>
      <c r="B41" s="307" t="s">
        <v>261</v>
      </c>
      <c r="C41" s="308"/>
      <c r="D41" s="113">
        <v>5.6452981781147447</v>
      </c>
      <c r="E41" s="115">
        <v>3991</v>
      </c>
      <c r="F41" s="114">
        <v>4058</v>
      </c>
      <c r="G41" s="114">
        <v>4065</v>
      </c>
      <c r="H41" s="114">
        <v>4028</v>
      </c>
      <c r="I41" s="140">
        <v>4061</v>
      </c>
      <c r="J41" s="115">
        <v>-70</v>
      </c>
      <c r="K41" s="116">
        <v>-1.7237133710908643</v>
      </c>
    </row>
    <row r="42" spans="1:11" ht="14.1" customHeight="1" x14ac:dyDescent="0.2">
      <c r="A42" s="306">
        <v>52</v>
      </c>
      <c r="B42" s="307" t="s">
        <v>262</v>
      </c>
      <c r="C42" s="308"/>
      <c r="D42" s="113">
        <v>2.8233563426502206</v>
      </c>
      <c r="E42" s="115">
        <v>1996</v>
      </c>
      <c r="F42" s="114">
        <v>1951</v>
      </c>
      <c r="G42" s="114">
        <v>1958</v>
      </c>
      <c r="H42" s="114">
        <v>1931</v>
      </c>
      <c r="I42" s="140">
        <v>1900</v>
      </c>
      <c r="J42" s="115">
        <v>96</v>
      </c>
      <c r="K42" s="116">
        <v>5.0526315789473681</v>
      </c>
    </row>
    <row r="43" spans="1:11" ht="14.1" customHeight="1" x14ac:dyDescent="0.2">
      <c r="A43" s="306" t="s">
        <v>263</v>
      </c>
      <c r="B43" s="307" t="s">
        <v>264</v>
      </c>
      <c r="C43" s="308"/>
      <c r="D43" s="113">
        <v>2.5744030779676361</v>
      </c>
      <c r="E43" s="115">
        <v>1820</v>
      </c>
      <c r="F43" s="114">
        <v>1774</v>
      </c>
      <c r="G43" s="114">
        <v>1777</v>
      </c>
      <c r="H43" s="114">
        <v>1742</v>
      </c>
      <c r="I43" s="140">
        <v>1709</v>
      </c>
      <c r="J43" s="115">
        <v>111</v>
      </c>
      <c r="K43" s="116">
        <v>6.4950263311878293</v>
      </c>
    </row>
    <row r="44" spans="1:11" ht="14.1" customHeight="1" x14ac:dyDescent="0.2">
      <c r="A44" s="306">
        <v>53</v>
      </c>
      <c r="B44" s="307" t="s">
        <v>265</v>
      </c>
      <c r="C44" s="308"/>
      <c r="D44" s="113">
        <v>0.43708272038021956</v>
      </c>
      <c r="E44" s="115">
        <v>309</v>
      </c>
      <c r="F44" s="114">
        <v>302</v>
      </c>
      <c r="G44" s="114">
        <v>316</v>
      </c>
      <c r="H44" s="114">
        <v>304</v>
      </c>
      <c r="I44" s="140">
        <v>296</v>
      </c>
      <c r="J44" s="115">
        <v>13</v>
      </c>
      <c r="K44" s="116">
        <v>4.3918918918918921</v>
      </c>
    </row>
    <row r="45" spans="1:11" ht="14.1" customHeight="1" x14ac:dyDescent="0.2">
      <c r="A45" s="306" t="s">
        <v>266</v>
      </c>
      <c r="B45" s="307" t="s">
        <v>267</v>
      </c>
      <c r="C45" s="308"/>
      <c r="D45" s="113">
        <v>0.39040398325223491</v>
      </c>
      <c r="E45" s="115">
        <v>276</v>
      </c>
      <c r="F45" s="114">
        <v>270</v>
      </c>
      <c r="G45" s="114">
        <v>284</v>
      </c>
      <c r="H45" s="114">
        <v>271</v>
      </c>
      <c r="I45" s="140">
        <v>262</v>
      </c>
      <c r="J45" s="115">
        <v>14</v>
      </c>
      <c r="K45" s="116">
        <v>5.343511450381679</v>
      </c>
    </row>
    <row r="46" spans="1:11" ht="14.1" customHeight="1" x14ac:dyDescent="0.2">
      <c r="A46" s="306">
        <v>54</v>
      </c>
      <c r="B46" s="307" t="s">
        <v>268</v>
      </c>
      <c r="C46" s="308"/>
      <c r="D46" s="113">
        <v>1.8119837048772207</v>
      </c>
      <c r="E46" s="115">
        <v>1281</v>
      </c>
      <c r="F46" s="114">
        <v>1283</v>
      </c>
      <c r="G46" s="114">
        <v>1286</v>
      </c>
      <c r="H46" s="114">
        <v>1283</v>
      </c>
      <c r="I46" s="140">
        <v>1272</v>
      </c>
      <c r="J46" s="115">
        <v>9</v>
      </c>
      <c r="K46" s="116">
        <v>0.70754716981132071</v>
      </c>
    </row>
    <row r="47" spans="1:11" ht="14.1" customHeight="1" x14ac:dyDescent="0.2">
      <c r="A47" s="306">
        <v>61</v>
      </c>
      <c r="B47" s="307" t="s">
        <v>269</v>
      </c>
      <c r="C47" s="308"/>
      <c r="D47" s="113">
        <v>4.1275319678623967</v>
      </c>
      <c r="E47" s="115">
        <v>2918</v>
      </c>
      <c r="F47" s="114">
        <v>2937</v>
      </c>
      <c r="G47" s="114">
        <v>2945</v>
      </c>
      <c r="H47" s="114">
        <v>2869</v>
      </c>
      <c r="I47" s="140">
        <v>2895</v>
      </c>
      <c r="J47" s="115">
        <v>23</v>
      </c>
      <c r="K47" s="116">
        <v>0.79447322970639034</v>
      </c>
    </row>
    <row r="48" spans="1:11" ht="14.1" customHeight="1" x14ac:dyDescent="0.2">
      <c r="A48" s="306">
        <v>62</v>
      </c>
      <c r="B48" s="307" t="s">
        <v>270</v>
      </c>
      <c r="C48" s="308"/>
      <c r="D48" s="113">
        <v>7.8109086794160918</v>
      </c>
      <c r="E48" s="115">
        <v>5522</v>
      </c>
      <c r="F48" s="114">
        <v>5537</v>
      </c>
      <c r="G48" s="114">
        <v>5515</v>
      </c>
      <c r="H48" s="114">
        <v>5459</v>
      </c>
      <c r="I48" s="140">
        <v>5456</v>
      </c>
      <c r="J48" s="115">
        <v>66</v>
      </c>
      <c r="K48" s="116">
        <v>1.2096774193548387</v>
      </c>
    </row>
    <row r="49" spans="1:11" ht="14.1" customHeight="1" x14ac:dyDescent="0.2">
      <c r="A49" s="306">
        <v>63</v>
      </c>
      <c r="B49" s="307" t="s">
        <v>271</v>
      </c>
      <c r="C49" s="308"/>
      <c r="D49" s="113">
        <v>1.2405228018558334</v>
      </c>
      <c r="E49" s="115">
        <v>877</v>
      </c>
      <c r="F49" s="114">
        <v>883</v>
      </c>
      <c r="G49" s="114">
        <v>888</v>
      </c>
      <c r="H49" s="114">
        <v>895</v>
      </c>
      <c r="I49" s="140">
        <v>882</v>
      </c>
      <c r="J49" s="115">
        <v>-5</v>
      </c>
      <c r="K49" s="116">
        <v>-0.56689342403628118</v>
      </c>
    </row>
    <row r="50" spans="1:11" ht="14.1" customHeight="1" x14ac:dyDescent="0.2">
      <c r="A50" s="306" t="s">
        <v>272</v>
      </c>
      <c r="B50" s="307" t="s">
        <v>273</v>
      </c>
      <c r="C50" s="308"/>
      <c r="D50" s="113">
        <v>0.15842480479800838</v>
      </c>
      <c r="E50" s="115">
        <v>112</v>
      </c>
      <c r="F50" s="114">
        <v>117</v>
      </c>
      <c r="G50" s="114">
        <v>122</v>
      </c>
      <c r="H50" s="114">
        <v>119</v>
      </c>
      <c r="I50" s="140">
        <v>116</v>
      </c>
      <c r="J50" s="115">
        <v>-4</v>
      </c>
      <c r="K50" s="116">
        <v>-3.4482758620689653</v>
      </c>
    </row>
    <row r="51" spans="1:11" ht="14.1" customHeight="1" x14ac:dyDescent="0.2">
      <c r="A51" s="306" t="s">
        <v>274</v>
      </c>
      <c r="B51" s="307" t="s">
        <v>275</v>
      </c>
      <c r="C51" s="308"/>
      <c r="D51" s="113">
        <v>0.84163177548941948</v>
      </c>
      <c r="E51" s="115">
        <v>595</v>
      </c>
      <c r="F51" s="114">
        <v>589</v>
      </c>
      <c r="G51" s="114">
        <v>589</v>
      </c>
      <c r="H51" s="114">
        <v>601</v>
      </c>
      <c r="I51" s="140">
        <v>584</v>
      </c>
      <c r="J51" s="115">
        <v>11</v>
      </c>
      <c r="K51" s="116">
        <v>1.8835616438356164</v>
      </c>
    </row>
    <row r="52" spans="1:11" ht="14.1" customHeight="1" x14ac:dyDescent="0.2">
      <c r="A52" s="306">
        <v>71</v>
      </c>
      <c r="B52" s="307" t="s">
        <v>276</v>
      </c>
      <c r="C52" s="308"/>
      <c r="D52" s="113">
        <v>11.342933122100261</v>
      </c>
      <c r="E52" s="115">
        <v>8019</v>
      </c>
      <c r="F52" s="114">
        <v>8069</v>
      </c>
      <c r="G52" s="114">
        <v>8082</v>
      </c>
      <c r="H52" s="114">
        <v>7944</v>
      </c>
      <c r="I52" s="140">
        <v>7919</v>
      </c>
      <c r="J52" s="115">
        <v>100</v>
      </c>
      <c r="K52" s="116">
        <v>1.2627857052658165</v>
      </c>
    </row>
    <row r="53" spans="1:11" ht="14.1" customHeight="1" x14ac:dyDescent="0.2">
      <c r="A53" s="306" t="s">
        <v>277</v>
      </c>
      <c r="B53" s="307" t="s">
        <v>278</v>
      </c>
      <c r="C53" s="308"/>
      <c r="D53" s="113">
        <v>5.032816566708159</v>
      </c>
      <c r="E53" s="115">
        <v>3558</v>
      </c>
      <c r="F53" s="114">
        <v>3598</v>
      </c>
      <c r="G53" s="114">
        <v>3600</v>
      </c>
      <c r="H53" s="114">
        <v>3467</v>
      </c>
      <c r="I53" s="140">
        <v>3469</v>
      </c>
      <c r="J53" s="115">
        <v>89</v>
      </c>
      <c r="K53" s="116">
        <v>2.5655808590371865</v>
      </c>
    </row>
    <row r="54" spans="1:11" ht="14.1" customHeight="1" x14ac:dyDescent="0.2">
      <c r="A54" s="306" t="s">
        <v>279</v>
      </c>
      <c r="B54" s="307" t="s">
        <v>280</v>
      </c>
      <c r="C54" s="308"/>
      <c r="D54" s="113">
        <v>5.4387801290030557</v>
      </c>
      <c r="E54" s="115">
        <v>3845</v>
      </c>
      <c r="F54" s="114">
        <v>3850</v>
      </c>
      <c r="G54" s="114">
        <v>3867</v>
      </c>
      <c r="H54" s="114">
        <v>3881</v>
      </c>
      <c r="I54" s="140">
        <v>3855</v>
      </c>
      <c r="J54" s="115">
        <v>-10</v>
      </c>
      <c r="K54" s="116">
        <v>-0.25940337224383919</v>
      </c>
    </row>
    <row r="55" spans="1:11" ht="14.1" customHeight="1" x14ac:dyDescent="0.2">
      <c r="A55" s="306">
        <v>72</v>
      </c>
      <c r="B55" s="307" t="s">
        <v>281</v>
      </c>
      <c r="C55" s="308"/>
      <c r="D55" s="113">
        <v>3.4782731696277018</v>
      </c>
      <c r="E55" s="115">
        <v>2459</v>
      </c>
      <c r="F55" s="114">
        <v>2488</v>
      </c>
      <c r="G55" s="114">
        <v>2519</v>
      </c>
      <c r="H55" s="114">
        <v>2474</v>
      </c>
      <c r="I55" s="140">
        <v>2489</v>
      </c>
      <c r="J55" s="115">
        <v>-30</v>
      </c>
      <c r="K55" s="116">
        <v>-1.2053033346725592</v>
      </c>
    </row>
    <row r="56" spans="1:11" ht="14.1" customHeight="1" x14ac:dyDescent="0.2">
      <c r="A56" s="306" t="s">
        <v>282</v>
      </c>
      <c r="B56" s="307" t="s">
        <v>283</v>
      </c>
      <c r="C56" s="308"/>
      <c r="D56" s="113">
        <v>1.9576779450039605</v>
      </c>
      <c r="E56" s="115">
        <v>1384</v>
      </c>
      <c r="F56" s="114">
        <v>1410</v>
      </c>
      <c r="G56" s="114">
        <v>1422</v>
      </c>
      <c r="H56" s="114">
        <v>1393</v>
      </c>
      <c r="I56" s="140">
        <v>1412</v>
      </c>
      <c r="J56" s="115">
        <v>-28</v>
      </c>
      <c r="K56" s="116">
        <v>-1.9830028328611897</v>
      </c>
    </row>
    <row r="57" spans="1:11" ht="14.1" customHeight="1" x14ac:dyDescent="0.2">
      <c r="A57" s="306" t="s">
        <v>284</v>
      </c>
      <c r="B57" s="307" t="s">
        <v>285</v>
      </c>
      <c r="C57" s="308"/>
      <c r="D57" s="113">
        <v>0.97176643657349782</v>
      </c>
      <c r="E57" s="115">
        <v>687</v>
      </c>
      <c r="F57" s="114">
        <v>682</v>
      </c>
      <c r="G57" s="114">
        <v>692</v>
      </c>
      <c r="H57" s="114">
        <v>688</v>
      </c>
      <c r="I57" s="140">
        <v>687</v>
      </c>
      <c r="J57" s="115">
        <v>0</v>
      </c>
      <c r="K57" s="116">
        <v>0</v>
      </c>
    </row>
    <row r="58" spans="1:11" ht="14.1" customHeight="1" x14ac:dyDescent="0.2">
      <c r="A58" s="306">
        <v>73</v>
      </c>
      <c r="B58" s="307" t="s">
        <v>286</v>
      </c>
      <c r="C58" s="308"/>
      <c r="D58" s="113">
        <v>2.4980196899400249</v>
      </c>
      <c r="E58" s="115">
        <v>1766</v>
      </c>
      <c r="F58" s="114">
        <v>1762</v>
      </c>
      <c r="G58" s="114">
        <v>1757</v>
      </c>
      <c r="H58" s="114">
        <v>1719</v>
      </c>
      <c r="I58" s="140">
        <v>1726</v>
      </c>
      <c r="J58" s="115">
        <v>40</v>
      </c>
      <c r="K58" s="116">
        <v>2.3174971031286211</v>
      </c>
    </row>
    <row r="59" spans="1:11" ht="14.1" customHeight="1" x14ac:dyDescent="0.2">
      <c r="A59" s="306" t="s">
        <v>287</v>
      </c>
      <c r="B59" s="307" t="s">
        <v>288</v>
      </c>
      <c r="C59" s="308"/>
      <c r="D59" s="113">
        <v>2.1104447210591828</v>
      </c>
      <c r="E59" s="115">
        <v>1492</v>
      </c>
      <c r="F59" s="114">
        <v>1488</v>
      </c>
      <c r="G59" s="114">
        <v>1489</v>
      </c>
      <c r="H59" s="114">
        <v>1445</v>
      </c>
      <c r="I59" s="140">
        <v>1448</v>
      </c>
      <c r="J59" s="115">
        <v>44</v>
      </c>
      <c r="K59" s="116">
        <v>3.0386740331491713</v>
      </c>
    </row>
    <row r="60" spans="1:11" ht="14.1" customHeight="1" x14ac:dyDescent="0.2">
      <c r="A60" s="306">
        <v>81</v>
      </c>
      <c r="B60" s="307" t="s">
        <v>289</v>
      </c>
      <c r="C60" s="308"/>
      <c r="D60" s="113">
        <v>5.6042774697295465</v>
      </c>
      <c r="E60" s="115">
        <v>3962</v>
      </c>
      <c r="F60" s="114">
        <v>3934</v>
      </c>
      <c r="G60" s="114">
        <v>3849</v>
      </c>
      <c r="H60" s="114">
        <v>3824</v>
      </c>
      <c r="I60" s="140">
        <v>3802</v>
      </c>
      <c r="J60" s="115">
        <v>160</v>
      </c>
      <c r="K60" s="116">
        <v>4.2083114150447134</v>
      </c>
    </row>
    <row r="61" spans="1:11" ht="14.1" customHeight="1" x14ac:dyDescent="0.2">
      <c r="A61" s="306" t="s">
        <v>290</v>
      </c>
      <c r="B61" s="307" t="s">
        <v>291</v>
      </c>
      <c r="C61" s="308"/>
      <c r="D61" s="113">
        <v>1.7879370827203802</v>
      </c>
      <c r="E61" s="115">
        <v>1264</v>
      </c>
      <c r="F61" s="114">
        <v>1261</v>
      </c>
      <c r="G61" s="114">
        <v>1257</v>
      </c>
      <c r="H61" s="114">
        <v>1239</v>
      </c>
      <c r="I61" s="140">
        <v>1236</v>
      </c>
      <c r="J61" s="115">
        <v>28</v>
      </c>
      <c r="K61" s="116">
        <v>2.2653721682847898</v>
      </c>
    </row>
    <row r="62" spans="1:11" ht="14.1" customHeight="1" x14ac:dyDescent="0.2">
      <c r="A62" s="306" t="s">
        <v>292</v>
      </c>
      <c r="B62" s="307" t="s">
        <v>293</v>
      </c>
      <c r="C62" s="308"/>
      <c r="D62" s="113">
        <v>2.1472219078872921</v>
      </c>
      <c r="E62" s="115">
        <v>1518</v>
      </c>
      <c r="F62" s="114">
        <v>1517</v>
      </c>
      <c r="G62" s="114">
        <v>1448</v>
      </c>
      <c r="H62" s="114">
        <v>1437</v>
      </c>
      <c r="I62" s="140">
        <v>1434</v>
      </c>
      <c r="J62" s="115">
        <v>84</v>
      </c>
      <c r="K62" s="116">
        <v>5.8577405857740583</v>
      </c>
    </row>
    <row r="63" spans="1:11" ht="14.1" customHeight="1" x14ac:dyDescent="0.2">
      <c r="A63" s="306"/>
      <c r="B63" s="307" t="s">
        <v>294</v>
      </c>
      <c r="C63" s="308"/>
      <c r="D63" s="113">
        <v>1.7426728527780921</v>
      </c>
      <c r="E63" s="115">
        <v>1232</v>
      </c>
      <c r="F63" s="114">
        <v>1233</v>
      </c>
      <c r="G63" s="114">
        <v>1185</v>
      </c>
      <c r="H63" s="114">
        <v>1191</v>
      </c>
      <c r="I63" s="140">
        <v>1190</v>
      </c>
      <c r="J63" s="115">
        <v>42</v>
      </c>
      <c r="K63" s="116">
        <v>3.5294117647058822</v>
      </c>
    </row>
    <row r="64" spans="1:11" ht="14.1" customHeight="1" x14ac:dyDescent="0.2">
      <c r="A64" s="306" t="s">
        <v>295</v>
      </c>
      <c r="B64" s="307" t="s">
        <v>296</v>
      </c>
      <c r="C64" s="308"/>
      <c r="D64" s="113">
        <v>0.4568858209799706</v>
      </c>
      <c r="E64" s="115">
        <v>323</v>
      </c>
      <c r="F64" s="114">
        <v>303</v>
      </c>
      <c r="G64" s="114">
        <v>303</v>
      </c>
      <c r="H64" s="114">
        <v>299</v>
      </c>
      <c r="I64" s="140">
        <v>286</v>
      </c>
      <c r="J64" s="115">
        <v>37</v>
      </c>
      <c r="K64" s="116">
        <v>12.937062937062937</v>
      </c>
    </row>
    <row r="65" spans="1:11" ht="14.1" customHeight="1" x14ac:dyDescent="0.2">
      <c r="A65" s="306" t="s">
        <v>297</v>
      </c>
      <c r="B65" s="307" t="s">
        <v>298</v>
      </c>
      <c r="C65" s="308"/>
      <c r="D65" s="113">
        <v>0.54882878805024327</v>
      </c>
      <c r="E65" s="115">
        <v>388</v>
      </c>
      <c r="F65" s="114">
        <v>388</v>
      </c>
      <c r="G65" s="114">
        <v>376</v>
      </c>
      <c r="H65" s="114">
        <v>381</v>
      </c>
      <c r="I65" s="140">
        <v>384</v>
      </c>
      <c r="J65" s="115">
        <v>4</v>
      </c>
      <c r="K65" s="116">
        <v>1.0416666666666667</v>
      </c>
    </row>
    <row r="66" spans="1:11" ht="14.1" customHeight="1" x14ac:dyDescent="0.2">
      <c r="A66" s="306">
        <v>82</v>
      </c>
      <c r="B66" s="307" t="s">
        <v>299</v>
      </c>
      <c r="C66" s="308"/>
      <c r="D66" s="113">
        <v>2.7073667534231074</v>
      </c>
      <c r="E66" s="115">
        <v>1914</v>
      </c>
      <c r="F66" s="114">
        <v>1937</v>
      </c>
      <c r="G66" s="114">
        <v>1946</v>
      </c>
      <c r="H66" s="114">
        <v>1930</v>
      </c>
      <c r="I66" s="140">
        <v>1916</v>
      </c>
      <c r="J66" s="115">
        <v>-2</v>
      </c>
      <c r="K66" s="116">
        <v>-0.10438413361169102</v>
      </c>
    </row>
    <row r="67" spans="1:11" ht="14.1" customHeight="1" x14ac:dyDescent="0.2">
      <c r="A67" s="306" t="s">
        <v>300</v>
      </c>
      <c r="B67" s="307" t="s">
        <v>301</v>
      </c>
      <c r="C67" s="308"/>
      <c r="D67" s="113">
        <v>1.7242842593640375</v>
      </c>
      <c r="E67" s="115">
        <v>1219</v>
      </c>
      <c r="F67" s="114">
        <v>1239</v>
      </c>
      <c r="G67" s="114">
        <v>1244</v>
      </c>
      <c r="H67" s="114">
        <v>1245</v>
      </c>
      <c r="I67" s="140">
        <v>1245</v>
      </c>
      <c r="J67" s="115">
        <v>-26</v>
      </c>
      <c r="K67" s="116">
        <v>-2.0883534136546187</v>
      </c>
    </row>
    <row r="68" spans="1:11" ht="14.1" customHeight="1" x14ac:dyDescent="0.2">
      <c r="A68" s="306" t="s">
        <v>302</v>
      </c>
      <c r="B68" s="307" t="s">
        <v>303</v>
      </c>
      <c r="C68" s="308"/>
      <c r="D68" s="113">
        <v>0.42435215570895102</v>
      </c>
      <c r="E68" s="115">
        <v>300</v>
      </c>
      <c r="F68" s="114">
        <v>300</v>
      </c>
      <c r="G68" s="114">
        <v>302</v>
      </c>
      <c r="H68" s="114">
        <v>297</v>
      </c>
      <c r="I68" s="140">
        <v>294</v>
      </c>
      <c r="J68" s="115">
        <v>6</v>
      </c>
      <c r="K68" s="116">
        <v>2.0408163265306123</v>
      </c>
    </row>
    <row r="69" spans="1:11" ht="14.1" customHeight="1" x14ac:dyDescent="0.2">
      <c r="A69" s="306">
        <v>83</v>
      </c>
      <c r="B69" s="307" t="s">
        <v>304</v>
      </c>
      <c r="C69" s="308"/>
      <c r="D69" s="113">
        <v>4.6593866696842818</v>
      </c>
      <c r="E69" s="115">
        <v>3294</v>
      </c>
      <c r="F69" s="114">
        <v>3299</v>
      </c>
      <c r="G69" s="114">
        <v>3257</v>
      </c>
      <c r="H69" s="114">
        <v>3190</v>
      </c>
      <c r="I69" s="140">
        <v>3188</v>
      </c>
      <c r="J69" s="115">
        <v>106</v>
      </c>
      <c r="K69" s="116">
        <v>3.3249686323713927</v>
      </c>
    </row>
    <row r="70" spans="1:11" ht="14.1" customHeight="1" x14ac:dyDescent="0.2">
      <c r="A70" s="306" t="s">
        <v>305</v>
      </c>
      <c r="B70" s="307" t="s">
        <v>306</v>
      </c>
      <c r="C70" s="308"/>
      <c r="D70" s="113">
        <v>3.930915469050583</v>
      </c>
      <c r="E70" s="115">
        <v>2779</v>
      </c>
      <c r="F70" s="114">
        <v>2773</v>
      </c>
      <c r="G70" s="114">
        <v>2736</v>
      </c>
      <c r="H70" s="114">
        <v>2664</v>
      </c>
      <c r="I70" s="140">
        <v>2667</v>
      </c>
      <c r="J70" s="115">
        <v>112</v>
      </c>
      <c r="K70" s="116">
        <v>4.1994750656167978</v>
      </c>
    </row>
    <row r="71" spans="1:11" ht="14.1" customHeight="1" x14ac:dyDescent="0.2">
      <c r="A71" s="306"/>
      <c r="B71" s="307" t="s">
        <v>307</v>
      </c>
      <c r="C71" s="308"/>
      <c r="D71" s="113">
        <v>2.2363358605861716</v>
      </c>
      <c r="E71" s="115">
        <v>1581</v>
      </c>
      <c r="F71" s="114">
        <v>1586</v>
      </c>
      <c r="G71" s="114">
        <v>1558</v>
      </c>
      <c r="H71" s="114">
        <v>1512</v>
      </c>
      <c r="I71" s="140">
        <v>1502</v>
      </c>
      <c r="J71" s="115">
        <v>79</v>
      </c>
      <c r="K71" s="116">
        <v>5.2596537949400801</v>
      </c>
    </row>
    <row r="72" spans="1:11" ht="14.1" customHeight="1" x14ac:dyDescent="0.2">
      <c r="A72" s="306">
        <v>84</v>
      </c>
      <c r="B72" s="307" t="s">
        <v>308</v>
      </c>
      <c r="C72" s="308"/>
      <c r="D72" s="113">
        <v>0.92508769944551317</v>
      </c>
      <c r="E72" s="115">
        <v>654</v>
      </c>
      <c r="F72" s="114">
        <v>627</v>
      </c>
      <c r="G72" s="114">
        <v>612</v>
      </c>
      <c r="H72" s="114">
        <v>616</v>
      </c>
      <c r="I72" s="140">
        <v>585</v>
      </c>
      <c r="J72" s="115">
        <v>69</v>
      </c>
      <c r="K72" s="116">
        <v>11.794871794871796</v>
      </c>
    </row>
    <row r="73" spans="1:11" ht="14.1" customHeight="1" x14ac:dyDescent="0.2">
      <c r="A73" s="306" t="s">
        <v>309</v>
      </c>
      <c r="B73" s="307" t="s">
        <v>310</v>
      </c>
      <c r="C73" s="308"/>
      <c r="D73" s="113">
        <v>0.28714495869639017</v>
      </c>
      <c r="E73" s="115">
        <v>203</v>
      </c>
      <c r="F73" s="114">
        <v>195</v>
      </c>
      <c r="G73" s="114">
        <v>188</v>
      </c>
      <c r="H73" s="114">
        <v>182</v>
      </c>
      <c r="I73" s="140">
        <v>173</v>
      </c>
      <c r="J73" s="115">
        <v>30</v>
      </c>
      <c r="K73" s="116">
        <v>17.341040462427745</v>
      </c>
    </row>
    <row r="74" spans="1:11" ht="14.1" customHeight="1" x14ac:dyDescent="0.2">
      <c r="A74" s="306" t="s">
        <v>311</v>
      </c>
      <c r="B74" s="307" t="s">
        <v>312</v>
      </c>
      <c r="C74" s="308"/>
      <c r="D74" s="113">
        <v>0.18388593414054544</v>
      </c>
      <c r="E74" s="115">
        <v>130</v>
      </c>
      <c r="F74" s="114">
        <v>121</v>
      </c>
      <c r="G74" s="114">
        <v>119</v>
      </c>
      <c r="H74" s="114">
        <v>119</v>
      </c>
      <c r="I74" s="140">
        <v>109</v>
      </c>
      <c r="J74" s="115">
        <v>21</v>
      </c>
      <c r="K74" s="116">
        <v>19.26605504587156</v>
      </c>
    </row>
    <row r="75" spans="1:11" ht="14.1" customHeight="1" x14ac:dyDescent="0.2">
      <c r="A75" s="306" t="s">
        <v>313</v>
      </c>
      <c r="B75" s="307" t="s">
        <v>314</v>
      </c>
      <c r="C75" s="308"/>
      <c r="D75" s="113">
        <v>2.8290143713930068E-2</v>
      </c>
      <c r="E75" s="115">
        <v>20</v>
      </c>
      <c r="F75" s="114">
        <v>17</v>
      </c>
      <c r="G75" s="114">
        <v>16</v>
      </c>
      <c r="H75" s="114">
        <v>19</v>
      </c>
      <c r="I75" s="140">
        <v>18</v>
      </c>
      <c r="J75" s="115">
        <v>2</v>
      </c>
      <c r="K75" s="116">
        <v>11.111111111111111</v>
      </c>
    </row>
    <row r="76" spans="1:11" ht="14.1" customHeight="1" x14ac:dyDescent="0.2">
      <c r="A76" s="306">
        <v>91</v>
      </c>
      <c r="B76" s="307" t="s">
        <v>315</v>
      </c>
      <c r="C76" s="308"/>
      <c r="D76" s="113">
        <v>0.14993776168382936</v>
      </c>
      <c r="E76" s="115">
        <v>106</v>
      </c>
      <c r="F76" s="114">
        <v>106</v>
      </c>
      <c r="G76" s="114">
        <v>110</v>
      </c>
      <c r="H76" s="114">
        <v>93</v>
      </c>
      <c r="I76" s="140">
        <v>95</v>
      </c>
      <c r="J76" s="115">
        <v>11</v>
      </c>
      <c r="K76" s="116">
        <v>11.578947368421053</v>
      </c>
    </row>
    <row r="77" spans="1:11" ht="14.1" customHeight="1" x14ac:dyDescent="0.2">
      <c r="A77" s="306">
        <v>92</v>
      </c>
      <c r="B77" s="307" t="s">
        <v>316</v>
      </c>
      <c r="C77" s="308"/>
      <c r="D77" s="113">
        <v>0.97035192938780124</v>
      </c>
      <c r="E77" s="115">
        <v>686</v>
      </c>
      <c r="F77" s="114">
        <v>677</v>
      </c>
      <c r="G77" s="114">
        <v>670</v>
      </c>
      <c r="H77" s="114">
        <v>654</v>
      </c>
      <c r="I77" s="140">
        <v>657</v>
      </c>
      <c r="J77" s="115">
        <v>29</v>
      </c>
      <c r="K77" s="116">
        <v>4.4140030441400304</v>
      </c>
    </row>
    <row r="78" spans="1:11" ht="14.1" customHeight="1" x14ac:dyDescent="0.2">
      <c r="A78" s="306">
        <v>93</v>
      </c>
      <c r="B78" s="307" t="s">
        <v>317</v>
      </c>
      <c r="C78" s="308"/>
      <c r="D78" s="113">
        <v>0.16691184791218738</v>
      </c>
      <c r="E78" s="115">
        <v>118</v>
      </c>
      <c r="F78" s="114">
        <v>117</v>
      </c>
      <c r="G78" s="114">
        <v>119</v>
      </c>
      <c r="H78" s="114">
        <v>111</v>
      </c>
      <c r="I78" s="140">
        <v>109</v>
      </c>
      <c r="J78" s="115">
        <v>9</v>
      </c>
      <c r="K78" s="116">
        <v>8.2568807339449535</v>
      </c>
    </row>
    <row r="79" spans="1:11" ht="14.1" customHeight="1" x14ac:dyDescent="0.2">
      <c r="A79" s="306">
        <v>94</v>
      </c>
      <c r="B79" s="307" t="s">
        <v>318</v>
      </c>
      <c r="C79" s="308"/>
      <c r="D79" s="113">
        <v>0.15842480479800838</v>
      </c>
      <c r="E79" s="115">
        <v>112</v>
      </c>
      <c r="F79" s="114">
        <v>119</v>
      </c>
      <c r="G79" s="114">
        <v>120</v>
      </c>
      <c r="H79" s="114">
        <v>129</v>
      </c>
      <c r="I79" s="140">
        <v>120</v>
      </c>
      <c r="J79" s="115">
        <v>-8</v>
      </c>
      <c r="K79" s="116">
        <v>-6.666666666666667</v>
      </c>
    </row>
    <row r="80" spans="1:11" ht="14.1" customHeight="1" x14ac:dyDescent="0.2">
      <c r="A80" s="306" t="s">
        <v>319</v>
      </c>
      <c r="B80" s="307" t="s">
        <v>320</v>
      </c>
      <c r="C80" s="308"/>
      <c r="D80" s="113">
        <v>2.6875636528233562E-2</v>
      </c>
      <c r="E80" s="115">
        <v>19</v>
      </c>
      <c r="F80" s="114">
        <v>20</v>
      </c>
      <c r="G80" s="114">
        <v>21</v>
      </c>
      <c r="H80" s="114">
        <v>6</v>
      </c>
      <c r="I80" s="140" t="s">
        <v>513</v>
      </c>
      <c r="J80" s="115" t="s">
        <v>513</v>
      </c>
      <c r="K80" s="116" t="s">
        <v>513</v>
      </c>
    </row>
    <row r="81" spans="1:11" ht="14.1" customHeight="1" x14ac:dyDescent="0.2">
      <c r="A81" s="310" t="s">
        <v>321</v>
      </c>
      <c r="B81" s="311" t="s">
        <v>224</v>
      </c>
      <c r="C81" s="312"/>
      <c r="D81" s="125">
        <v>0.77232092339029079</v>
      </c>
      <c r="E81" s="143">
        <v>546</v>
      </c>
      <c r="F81" s="144">
        <v>554</v>
      </c>
      <c r="G81" s="144">
        <v>550</v>
      </c>
      <c r="H81" s="144">
        <v>528</v>
      </c>
      <c r="I81" s="145">
        <v>526</v>
      </c>
      <c r="J81" s="143">
        <v>20</v>
      </c>
      <c r="K81" s="146">
        <v>3.8022813688212929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19401</v>
      </c>
      <c r="E12" s="114">
        <v>19985</v>
      </c>
      <c r="F12" s="114">
        <v>20078</v>
      </c>
      <c r="G12" s="114">
        <v>20200</v>
      </c>
      <c r="H12" s="140">
        <v>19838</v>
      </c>
      <c r="I12" s="115">
        <v>-437</v>
      </c>
      <c r="J12" s="116">
        <v>-2.202843028531102</v>
      </c>
      <c r="K12"/>
      <c r="L12"/>
      <c r="M12"/>
      <c r="N12"/>
      <c r="O12"/>
      <c r="P12"/>
    </row>
    <row r="13" spans="1:16" s="110" customFormat="1" ht="14.45" customHeight="1" x14ac:dyDescent="0.2">
      <c r="A13" s="120" t="s">
        <v>105</v>
      </c>
      <c r="B13" s="119" t="s">
        <v>106</v>
      </c>
      <c r="C13" s="113">
        <v>42.255553837431059</v>
      </c>
      <c r="D13" s="115">
        <v>8198</v>
      </c>
      <c r="E13" s="114">
        <v>8379</v>
      </c>
      <c r="F13" s="114">
        <v>8462</v>
      </c>
      <c r="G13" s="114">
        <v>8566</v>
      </c>
      <c r="H13" s="140">
        <v>8338</v>
      </c>
      <c r="I13" s="115">
        <v>-140</v>
      </c>
      <c r="J13" s="116">
        <v>-1.6790597265531302</v>
      </c>
      <c r="K13"/>
      <c r="L13"/>
      <c r="M13"/>
      <c r="N13"/>
      <c r="O13"/>
      <c r="P13"/>
    </row>
    <row r="14" spans="1:16" s="110" customFormat="1" ht="14.45" customHeight="1" x14ac:dyDescent="0.2">
      <c r="A14" s="120"/>
      <c r="B14" s="119" t="s">
        <v>107</v>
      </c>
      <c r="C14" s="113">
        <v>57.744446162568941</v>
      </c>
      <c r="D14" s="115">
        <v>11203</v>
      </c>
      <c r="E14" s="114">
        <v>11606</v>
      </c>
      <c r="F14" s="114">
        <v>11616</v>
      </c>
      <c r="G14" s="114">
        <v>11634</v>
      </c>
      <c r="H14" s="140">
        <v>11500</v>
      </c>
      <c r="I14" s="115">
        <v>-297</v>
      </c>
      <c r="J14" s="116">
        <v>-2.5826086956521741</v>
      </c>
      <c r="K14"/>
      <c r="L14"/>
      <c r="M14"/>
      <c r="N14"/>
      <c r="O14"/>
      <c r="P14"/>
    </row>
    <row r="15" spans="1:16" s="110" customFormat="1" ht="14.45" customHeight="1" x14ac:dyDescent="0.2">
      <c r="A15" s="118" t="s">
        <v>105</v>
      </c>
      <c r="B15" s="121" t="s">
        <v>108</v>
      </c>
      <c r="C15" s="113">
        <v>15.427039843307046</v>
      </c>
      <c r="D15" s="115">
        <v>2993</v>
      </c>
      <c r="E15" s="114">
        <v>3090</v>
      </c>
      <c r="F15" s="114">
        <v>3132</v>
      </c>
      <c r="G15" s="114">
        <v>3197</v>
      </c>
      <c r="H15" s="140">
        <v>3041</v>
      </c>
      <c r="I15" s="115">
        <v>-48</v>
      </c>
      <c r="J15" s="116">
        <v>-1.5784281486353173</v>
      </c>
      <c r="K15"/>
      <c r="L15"/>
      <c r="M15"/>
      <c r="N15"/>
      <c r="O15"/>
      <c r="P15"/>
    </row>
    <row r="16" spans="1:16" s="110" customFormat="1" ht="14.45" customHeight="1" x14ac:dyDescent="0.2">
      <c r="A16" s="118"/>
      <c r="B16" s="121" t="s">
        <v>109</v>
      </c>
      <c r="C16" s="113">
        <v>49.811865367764547</v>
      </c>
      <c r="D16" s="115">
        <v>9664</v>
      </c>
      <c r="E16" s="114">
        <v>10017</v>
      </c>
      <c r="F16" s="114">
        <v>10058</v>
      </c>
      <c r="G16" s="114">
        <v>10113</v>
      </c>
      <c r="H16" s="140">
        <v>10024</v>
      </c>
      <c r="I16" s="115">
        <v>-360</v>
      </c>
      <c r="J16" s="116">
        <v>-3.5913806863527533</v>
      </c>
      <c r="K16"/>
      <c r="L16"/>
      <c r="M16"/>
      <c r="N16"/>
      <c r="O16"/>
      <c r="P16"/>
    </row>
    <row r="17" spans="1:16" s="110" customFormat="1" ht="14.45" customHeight="1" x14ac:dyDescent="0.2">
      <c r="A17" s="118"/>
      <c r="B17" s="121" t="s">
        <v>110</v>
      </c>
      <c r="C17" s="113">
        <v>18.741301994742539</v>
      </c>
      <c r="D17" s="115">
        <v>3636</v>
      </c>
      <c r="E17" s="114">
        <v>3689</v>
      </c>
      <c r="F17" s="114">
        <v>3719</v>
      </c>
      <c r="G17" s="114">
        <v>3724</v>
      </c>
      <c r="H17" s="140">
        <v>3686</v>
      </c>
      <c r="I17" s="115">
        <v>-50</v>
      </c>
      <c r="J17" s="116">
        <v>-1.3564839934888768</v>
      </c>
      <c r="K17"/>
      <c r="L17"/>
      <c r="M17"/>
      <c r="N17"/>
      <c r="O17"/>
      <c r="P17"/>
    </row>
    <row r="18" spans="1:16" s="110" customFormat="1" ht="14.45" customHeight="1" x14ac:dyDescent="0.2">
      <c r="A18" s="120"/>
      <c r="B18" s="121" t="s">
        <v>111</v>
      </c>
      <c r="C18" s="113">
        <v>16.019792794185868</v>
      </c>
      <c r="D18" s="115">
        <v>3108</v>
      </c>
      <c r="E18" s="114">
        <v>3189</v>
      </c>
      <c r="F18" s="114">
        <v>3169</v>
      </c>
      <c r="G18" s="114">
        <v>3166</v>
      </c>
      <c r="H18" s="140">
        <v>3087</v>
      </c>
      <c r="I18" s="115">
        <v>21</v>
      </c>
      <c r="J18" s="116">
        <v>0.68027210884353739</v>
      </c>
      <c r="K18"/>
      <c r="L18"/>
      <c r="M18"/>
      <c r="N18"/>
      <c r="O18"/>
      <c r="P18"/>
    </row>
    <row r="19" spans="1:16" s="110" customFormat="1" ht="14.45" customHeight="1" x14ac:dyDescent="0.2">
      <c r="A19" s="120"/>
      <c r="B19" s="121" t="s">
        <v>112</v>
      </c>
      <c r="C19" s="113">
        <v>1.4071439616514612</v>
      </c>
      <c r="D19" s="115">
        <v>273</v>
      </c>
      <c r="E19" s="114">
        <v>284</v>
      </c>
      <c r="F19" s="114">
        <v>318</v>
      </c>
      <c r="G19" s="114">
        <v>271</v>
      </c>
      <c r="H19" s="140">
        <v>257</v>
      </c>
      <c r="I19" s="115">
        <v>16</v>
      </c>
      <c r="J19" s="116">
        <v>6.2256809338521402</v>
      </c>
      <c r="K19"/>
      <c r="L19"/>
      <c r="M19"/>
      <c r="N19"/>
      <c r="O19"/>
      <c r="P19"/>
    </row>
    <row r="20" spans="1:16" s="110" customFormat="1" ht="14.45" customHeight="1" x14ac:dyDescent="0.2">
      <c r="A20" s="120" t="s">
        <v>113</v>
      </c>
      <c r="B20" s="119" t="s">
        <v>116</v>
      </c>
      <c r="C20" s="113">
        <v>87.454254935312619</v>
      </c>
      <c r="D20" s="115">
        <v>16967</v>
      </c>
      <c r="E20" s="114">
        <v>17437</v>
      </c>
      <c r="F20" s="114">
        <v>17586</v>
      </c>
      <c r="G20" s="114">
        <v>17692</v>
      </c>
      <c r="H20" s="140">
        <v>17432</v>
      </c>
      <c r="I20" s="115">
        <v>-465</v>
      </c>
      <c r="J20" s="116">
        <v>-2.6675080312069759</v>
      </c>
      <c r="K20"/>
      <c r="L20"/>
      <c r="M20"/>
      <c r="N20"/>
      <c r="O20"/>
      <c r="P20"/>
    </row>
    <row r="21" spans="1:16" s="110" customFormat="1" ht="14.45" customHeight="1" x14ac:dyDescent="0.2">
      <c r="A21" s="123"/>
      <c r="B21" s="124" t="s">
        <v>117</v>
      </c>
      <c r="C21" s="125">
        <v>12.42204010102572</v>
      </c>
      <c r="D21" s="143">
        <v>2410</v>
      </c>
      <c r="E21" s="144">
        <v>2522</v>
      </c>
      <c r="F21" s="144">
        <v>2466</v>
      </c>
      <c r="G21" s="144">
        <v>2482</v>
      </c>
      <c r="H21" s="145">
        <v>2380</v>
      </c>
      <c r="I21" s="143">
        <v>30</v>
      </c>
      <c r="J21" s="146">
        <v>1.2605042016806722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20758</v>
      </c>
      <c r="E56" s="114">
        <v>21364</v>
      </c>
      <c r="F56" s="114">
        <v>21467</v>
      </c>
      <c r="G56" s="114">
        <v>21631</v>
      </c>
      <c r="H56" s="140">
        <v>21238</v>
      </c>
      <c r="I56" s="115">
        <v>-480</v>
      </c>
      <c r="J56" s="116">
        <v>-2.2600998210754306</v>
      </c>
      <c r="K56"/>
      <c r="L56"/>
      <c r="M56"/>
      <c r="N56"/>
      <c r="O56"/>
      <c r="P56"/>
    </row>
    <row r="57" spans="1:16" s="110" customFormat="1" ht="14.45" customHeight="1" x14ac:dyDescent="0.2">
      <c r="A57" s="120" t="s">
        <v>105</v>
      </c>
      <c r="B57" s="119" t="s">
        <v>106</v>
      </c>
      <c r="C57" s="113">
        <v>42.624530301570481</v>
      </c>
      <c r="D57" s="115">
        <v>8848</v>
      </c>
      <c r="E57" s="114">
        <v>9053</v>
      </c>
      <c r="F57" s="114">
        <v>9137</v>
      </c>
      <c r="G57" s="114">
        <v>9240</v>
      </c>
      <c r="H57" s="140">
        <v>9005</v>
      </c>
      <c r="I57" s="115">
        <v>-157</v>
      </c>
      <c r="J57" s="116">
        <v>-1.7434758467518046</v>
      </c>
    </row>
    <row r="58" spans="1:16" s="110" customFormat="1" ht="14.45" customHeight="1" x14ac:dyDescent="0.2">
      <c r="A58" s="120"/>
      <c r="B58" s="119" t="s">
        <v>107</v>
      </c>
      <c r="C58" s="113">
        <v>57.375469698429519</v>
      </c>
      <c r="D58" s="115">
        <v>11910</v>
      </c>
      <c r="E58" s="114">
        <v>12311</v>
      </c>
      <c r="F58" s="114">
        <v>12330</v>
      </c>
      <c r="G58" s="114">
        <v>12391</v>
      </c>
      <c r="H58" s="140">
        <v>12233</v>
      </c>
      <c r="I58" s="115">
        <v>-323</v>
      </c>
      <c r="J58" s="116">
        <v>-2.6403989209515246</v>
      </c>
    </row>
    <row r="59" spans="1:16" s="110" customFormat="1" ht="14.45" customHeight="1" x14ac:dyDescent="0.2">
      <c r="A59" s="118" t="s">
        <v>105</v>
      </c>
      <c r="B59" s="121" t="s">
        <v>108</v>
      </c>
      <c r="C59" s="113">
        <v>15.786684651700549</v>
      </c>
      <c r="D59" s="115">
        <v>3277</v>
      </c>
      <c r="E59" s="114">
        <v>3395</v>
      </c>
      <c r="F59" s="114">
        <v>3427</v>
      </c>
      <c r="G59" s="114">
        <v>3496</v>
      </c>
      <c r="H59" s="140">
        <v>3325</v>
      </c>
      <c r="I59" s="115">
        <v>-48</v>
      </c>
      <c r="J59" s="116">
        <v>-1.4436090225563909</v>
      </c>
    </row>
    <row r="60" spans="1:16" s="110" customFormat="1" ht="14.45" customHeight="1" x14ac:dyDescent="0.2">
      <c r="A60" s="118"/>
      <c r="B60" s="121" t="s">
        <v>109</v>
      </c>
      <c r="C60" s="113">
        <v>48.973889584738416</v>
      </c>
      <c r="D60" s="115">
        <v>10166</v>
      </c>
      <c r="E60" s="114">
        <v>10534</v>
      </c>
      <c r="F60" s="114">
        <v>10567</v>
      </c>
      <c r="G60" s="114">
        <v>10659</v>
      </c>
      <c r="H60" s="140">
        <v>10553</v>
      </c>
      <c r="I60" s="115">
        <v>-387</v>
      </c>
      <c r="J60" s="116">
        <v>-3.6672036387757037</v>
      </c>
    </row>
    <row r="61" spans="1:16" s="110" customFormat="1" ht="14.45" customHeight="1" x14ac:dyDescent="0.2">
      <c r="A61" s="118"/>
      <c r="B61" s="121" t="s">
        <v>110</v>
      </c>
      <c r="C61" s="113">
        <v>19.043260429713847</v>
      </c>
      <c r="D61" s="115">
        <v>3953</v>
      </c>
      <c r="E61" s="114">
        <v>4012</v>
      </c>
      <c r="F61" s="114">
        <v>4075</v>
      </c>
      <c r="G61" s="114">
        <v>4081</v>
      </c>
      <c r="H61" s="140">
        <v>4043</v>
      </c>
      <c r="I61" s="115">
        <v>-90</v>
      </c>
      <c r="J61" s="116">
        <v>-2.226069750185506</v>
      </c>
    </row>
    <row r="62" spans="1:16" s="110" customFormat="1" ht="14.45" customHeight="1" x14ac:dyDescent="0.2">
      <c r="A62" s="120"/>
      <c r="B62" s="121" t="s">
        <v>111</v>
      </c>
      <c r="C62" s="113">
        <v>16.19616533384719</v>
      </c>
      <c r="D62" s="115">
        <v>3362</v>
      </c>
      <c r="E62" s="114">
        <v>3423</v>
      </c>
      <c r="F62" s="114">
        <v>3398</v>
      </c>
      <c r="G62" s="114">
        <v>3395</v>
      </c>
      <c r="H62" s="140">
        <v>3317</v>
      </c>
      <c r="I62" s="115">
        <v>45</v>
      </c>
      <c r="J62" s="116">
        <v>1.3566475731082304</v>
      </c>
    </row>
    <row r="63" spans="1:16" s="110" customFormat="1" ht="14.45" customHeight="1" x14ac:dyDescent="0.2">
      <c r="A63" s="120"/>
      <c r="B63" s="121" t="s">
        <v>112</v>
      </c>
      <c r="C63" s="113">
        <v>1.4982175546777146</v>
      </c>
      <c r="D63" s="115">
        <v>311</v>
      </c>
      <c r="E63" s="114">
        <v>321</v>
      </c>
      <c r="F63" s="114">
        <v>337</v>
      </c>
      <c r="G63" s="114">
        <v>281</v>
      </c>
      <c r="H63" s="140">
        <v>271</v>
      </c>
      <c r="I63" s="115">
        <v>40</v>
      </c>
      <c r="J63" s="116">
        <v>14.760147601476016</v>
      </c>
    </row>
    <row r="64" spans="1:16" s="110" customFormat="1" ht="14.45" customHeight="1" x14ac:dyDescent="0.2">
      <c r="A64" s="120" t="s">
        <v>113</v>
      </c>
      <c r="B64" s="119" t="s">
        <v>116</v>
      </c>
      <c r="C64" s="113">
        <v>86.467867810000968</v>
      </c>
      <c r="D64" s="115">
        <v>17949</v>
      </c>
      <c r="E64" s="114">
        <v>18474</v>
      </c>
      <c r="F64" s="114">
        <v>18666</v>
      </c>
      <c r="G64" s="114">
        <v>18808</v>
      </c>
      <c r="H64" s="140">
        <v>18534</v>
      </c>
      <c r="I64" s="115">
        <v>-585</v>
      </c>
      <c r="J64" s="116">
        <v>-3.1563612819682745</v>
      </c>
    </row>
    <row r="65" spans="1:10" s="110" customFormat="1" ht="14.45" customHeight="1" x14ac:dyDescent="0.2">
      <c r="A65" s="123"/>
      <c r="B65" s="124" t="s">
        <v>117</v>
      </c>
      <c r="C65" s="125">
        <v>13.450236053569707</v>
      </c>
      <c r="D65" s="143">
        <v>2792</v>
      </c>
      <c r="E65" s="144">
        <v>2870</v>
      </c>
      <c r="F65" s="144">
        <v>2782</v>
      </c>
      <c r="G65" s="144">
        <v>2800</v>
      </c>
      <c r="H65" s="145">
        <v>2685</v>
      </c>
      <c r="I65" s="143">
        <v>107</v>
      </c>
      <c r="J65" s="146">
        <v>3.9851024208566108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19401</v>
      </c>
      <c r="G11" s="114">
        <v>19985</v>
      </c>
      <c r="H11" s="114">
        <v>20078</v>
      </c>
      <c r="I11" s="114">
        <v>20200</v>
      </c>
      <c r="J11" s="140">
        <v>19838</v>
      </c>
      <c r="K11" s="114">
        <v>-437</v>
      </c>
      <c r="L11" s="116">
        <v>-2.202843028531102</v>
      </c>
    </row>
    <row r="12" spans="1:17" s="110" customFormat="1" ht="24" customHeight="1" x14ac:dyDescent="0.2">
      <c r="A12" s="604" t="s">
        <v>185</v>
      </c>
      <c r="B12" s="605"/>
      <c r="C12" s="605"/>
      <c r="D12" s="606"/>
      <c r="E12" s="113">
        <v>42.255553837431059</v>
      </c>
      <c r="F12" s="115">
        <v>8198</v>
      </c>
      <c r="G12" s="114">
        <v>8379</v>
      </c>
      <c r="H12" s="114">
        <v>8462</v>
      </c>
      <c r="I12" s="114">
        <v>8566</v>
      </c>
      <c r="J12" s="140">
        <v>8338</v>
      </c>
      <c r="K12" s="114">
        <v>-140</v>
      </c>
      <c r="L12" s="116">
        <v>-1.6790597265531302</v>
      </c>
    </row>
    <row r="13" spans="1:17" s="110" customFormat="1" ht="15" customHeight="1" x14ac:dyDescent="0.2">
      <c r="A13" s="120"/>
      <c r="B13" s="612" t="s">
        <v>107</v>
      </c>
      <c r="C13" s="612"/>
      <c r="E13" s="113">
        <v>57.744446162568941</v>
      </c>
      <c r="F13" s="115">
        <v>11203</v>
      </c>
      <c r="G13" s="114">
        <v>11606</v>
      </c>
      <c r="H13" s="114">
        <v>11616</v>
      </c>
      <c r="I13" s="114">
        <v>11634</v>
      </c>
      <c r="J13" s="140">
        <v>11500</v>
      </c>
      <c r="K13" s="114">
        <v>-297</v>
      </c>
      <c r="L13" s="116">
        <v>-2.5826086956521741</v>
      </c>
    </row>
    <row r="14" spans="1:17" s="110" customFormat="1" ht="22.5" customHeight="1" x14ac:dyDescent="0.2">
      <c r="A14" s="604" t="s">
        <v>186</v>
      </c>
      <c r="B14" s="605"/>
      <c r="C14" s="605"/>
      <c r="D14" s="606"/>
      <c r="E14" s="113">
        <v>15.427039843307046</v>
      </c>
      <c r="F14" s="115">
        <v>2993</v>
      </c>
      <c r="G14" s="114">
        <v>3090</v>
      </c>
      <c r="H14" s="114">
        <v>3132</v>
      </c>
      <c r="I14" s="114">
        <v>3197</v>
      </c>
      <c r="J14" s="140">
        <v>3041</v>
      </c>
      <c r="K14" s="114">
        <v>-48</v>
      </c>
      <c r="L14" s="116">
        <v>-1.5784281486353173</v>
      </c>
    </row>
    <row r="15" spans="1:17" s="110" customFormat="1" ht="15" customHeight="1" x14ac:dyDescent="0.2">
      <c r="A15" s="120"/>
      <c r="B15" s="119"/>
      <c r="C15" s="258" t="s">
        <v>106</v>
      </c>
      <c r="E15" s="113">
        <v>47.911794186435017</v>
      </c>
      <c r="F15" s="115">
        <v>1434</v>
      </c>
      <c r="G15" s="114">
        <v>1458</v>
      </c>
      <c r="H15" s="114">
        <v>1508</v>
      </c>
      <c r="I15" s="114">
        <v>1543</v>
      </c>
      <c r="J15" s="140">
        <v>1463</v>
      </c>
      <c r="K15" s="114">
        <v>-29</v>
      </c>
      <c r="L15" s="116">
        <v>-1.9822282980177717</v>
      </c>
    </row>
    <row r="16" spans="1:17" s="110" customFormat="1" ht="15" customHeight="1" x14ac:dyDescent="0.2">
      <c r="A16" s="120"/>
      <c r="B16" s="119"/>
      <c r="C16" s="258" t="s">
        <v>107</v>
      </c>
      <c r="E16" s="113">
        <v>52.088205813564983</v>
      </c>
      <c r="F16" s="115">
        <v>1559</v>
      </c>
      <c r="G16" s="114">
        <v>1632</v>
      </c>
      <c r="H16" s="114">
        <v>1624</v>
      </c>
      <c r="I16" s="114">
        <v>1654</v>
      </c>
      <c r="J16" s="140">
        <v>1578</v>
      </c>
      <c r="K16" s="114">
        <v>-19</v>
      </c>
      <c r="L16" s="116">
        <v>-1.2040557667934093</v>
      </c>
    </row>
    <row r="17" spans="1:12" s="110" customFormat="1" ht="15" customHeight="1" x14ac:dyDescent="0.2">
      <c r="A17" s="120"/>
      <c r="B17" s="121" t="s">
        <v>109</v>
      </c>
      <c r="C17" s="258"/>
      <c r="E17" s="113">
        <v>49.811865367764547</v>
      </c>
      <c r="F17" s="115">
        <v>9664</v>
      </c>
      <c r="G17" s="114">
        <v>10017</v>
      </c>
      <c r="H17" s="114">
        <v>10058</v>
      </c>
      <c r="I17" s="114">
        <v>10113</v>
      </c>
      <c r="J17" s="140">
        <v>10024</v>
      </c>
      <c r="K17" s="114">
        <v>-360</v>
      </c>
      <c r="L17" s="116">
        <v>-3.5913806863527533</v>
      </c>
    </row>
    <row r="18" spans="1:12" s="110" customFormat="1" ht="15" customHeight="1" x14ac:dyDescent="0.2">
      <c r="A18" s="120"/>
      <c r="B18" s="119"/>
      <c r="C18" s="258" t="s">
        <v>106</v>
      </c>
      <c r="E18" s="113">
        <v>38.917632450331126</v>
      </c>
      <c r="F18" s="115">
        <v>3761</v>
      </c>
      <c r="G18" s="114">
        <v>3859</v>
      </c>
      <c r="H18" s="114">
        <v>3878</v>
      </c>
      <c r="I18" s="114">
        <v>3912</v>
      </c>
      <c r="J18" s="140">
        <v>3833</v>
      </c>
      <c r="K18" s="114">
        <v>-72</v>
      </c>
      <c r="L18" s="116">
        <v>-1.8784242108009392</v>
      </c>
    </row>
    <row r="19" spans="1:12" s="110" customFormat="1" ht="15" customHeight="1" x14ac:dyDescent="0.2">
      <c r="A19" s="120"/>
      <c r="B19" s="119"/>
      <c r="C19" s="258" t="s">
        <v>107</v>
      </c>
      <c r="E19" s="113">
        <v>61.082367549668874</v>
      </c>
      <c r="F19" s="115">
        <v>5903</v>
      </c>
      <c r="G19" s="114">
        <v>6158</v>
      </c>
      <c r="H19" s="114">
        <v>6180</v>
      </c>
      <c r="I19" s="114">
        <v>6201</v>
      </c>
      <c r="J19" s="140">
        <v>6191</v>
      </c>
      <c r="K19" s="114">
        <v>-288</v>
      </c>
      <c r="L19" s="116">
        <v>-4.6519140688095622</v>
      </c>
    </row>
    <row r="20" spans="1:12" s="110" customFormat="1" ht="15" customHeight="1" x14ac:dyDescent="0.2">
      <c r="A20" s="120"/>
      <c r="B20" s="121" t="s">
        <v>110</v>
      </c>
      <c r="C20" s="258"/>
      <c r="E20" s="113">
        <v>18.741301994742539</v>
      </c>
      <c r="F20" s="115">
        <v>3636</v>
      </c>
      <c r="G20" s="114">
        <v>3689</v>
      </c>
      <c r="H20" s="114">
        <v>3719</v>
      </c>
      <c r="I20" s="114">
        <v>3724</v>
      </c>
      <c r="J20" s="140">
        <v>3686</v>
      </c>
      <c r="K20" s="114">
        <v>-50</v>
      </c>
      <c r="L20" s="116">
        <v>-1.3564839934888768</v>
      </c>
    </row>
    <row r="21" spans="1:12" s="110" customFormat="1" ht="15" customHeight="1" x14ac:dyDescent="0.2">
      <c r="A21" s="120"/>
      <c r="B21" s="119"/>
      <c r="C21" s="258" t="s">
        <v>106</v>
      </c>
      <c r="E21" s="113">
        <v>37.073707370737075</v>
      </c>
      <c r="F21" s="115">
        <v>1348</v>
      </c>
      <c r="G21" s="114">
        <v>1360</v>
      </c>
      <c r="H21" s="114">
        <v>1385</v>
      </c>
      <c r="I21" s="114">
        <v>1401</v>
      </c>
      <c r="J21" s="140">
        <v>1373</v>
      </c>
      <c r="K21" s="114">
        <v>-25</v>
      </c>
      <c r="L21" s="116">
        <v>-1.8208302986161691</v>
      </c>
    </row>
    <row r="22" spans="1:12" s="110" customFormat="1" ht="15" customHeight="1" x14ac:dyDescent="0.2">
      <c r="A22" s="120"/>
      <c r="B22" s="119"/>
      <c r="C22" s="258" t="s">
        <v>107</v>
      </c>
      <c r="E22" s="113">
        <v>62.926292629262925</v>
      </c>
      <c r="F22" s="115">
        <v>2288</v>
      </c>
      <c r="G22" s="114">
        <v>2329</v>
      </c>
      <c r="H22" s="114">
        <v>2334</v>
      </c>
      <c r="I22" s="114">
        <v>2323</v>
      </c>
      <c r="J22" s="140">
        <v>2313</v>
      </c>
      <c r="K22" s="114">
        <v>-25</v>
      </c>
      <c r="L22" s="116">
        <v>-1.0808473843493298</v>
      </c>
    </row>
    <row r="23" spans="1:12" s="110" customFormat="1" ht="15" customHeight="1" x14ac:dyDescent="0.2">
      <c r="A23" s="120"/>
      <c r="B23" s="121" t="s">
        <v>111</v>
      </c>
      <c r="C23" s="258"/>
      <c r="E23" s="113">
        <v>16.019792794185868</v>
      </c>
      <c r="F23" s="115">
        <v>3108</v>
      </c>
      <c r="G23" s="114">
        <v>3189</v>
      </c>
      <c r="H23" s="114">
        <v>3169</v>
      </c>
      <c r="I23" s="114">
        <v>3166</v>
      </c>
      <c r="J23" s="140">
        <v>3087</v>
      </c>
      <c r="K23" s="114">
        <v>21</v>
      </c>
      <c r="L23" s="116">
        <v>0.68027210884353739</v>
      </c>
    </row>
    <row r="24" spans="1:12" s="110" customFormat="1" ht="15" customHeight="1" x14ac:dyDescent="0.2">
      <c r="A24" s="120"/>
      <c r="B24" s="119"/>
      <c r="C24" s="258" t="s">
        <v>106</v>
      </c>
      <c r="E24" s="113">
        <v>53.249678249678247</v>
      </c>
      <c r="F24" s="115">
        <v>1655</v>
      </c>
      <c r="G24" s="114">
        <v>1702</v>
      </c>
      <c r="H24" s="114">
        <v>1691</v>
      </c>
      <c r="I24" s="114">
        <v>1710</v>
      </c>
      <c r="J24" s="140">
        <v>1669</v>
      </c>
      <c r="K24" s="114">
        <v>-14</v>
      </c>
      <c r="L24" s="116">
        <v>-0.83882564409826244</v>
      </c>
    </row>
    <row r="25" spans="1:12" s="110" customFormat="1" ht="15" customHeight="1" x14ac:dyDescent="0.2">
      <c r="A25" s="120"/>
      <c r="B25" s="119"/>
      <c r="C25" s="258" t="s">
        <v>107</v>
      </c>
      <c r="E25" s="113">
        <v>46.750321750321753</v>
      </c>
      <c r="F25" s="115">
        <v>1453</v>
      </c>
      <c r="G25" s="114">
        <v>1487</v>
      </c>
      <c r="H25" s="114">
        <v>1478</v>
      </c>
      <c r="I25" s="114">
        <v>1456</v>
      </c>
      <c r="J25" s="140">
        <v>1418</v>
      </c>
      <c r="K25" s="114">
        <v>35</v>
      </c>
      <c r="L25" s="116">
        <v>2.4682651622002822</v>
      </c>
    </row>
    <row r="26" spans="1:12" s="110" customFormat="1" ht="15" customHeight="1" x14ac:dyDescent="0.2">
      <c r="A26" s="120"/>
      <c r="C26" s="121" t="s">
        <v>187</v>
      </c>
      <c r="D26" s="110" t="s">
        <v>188</v>
      </c>
      <c r="E26" s="113">
        <v>1.4071439616514612</v>
      </c>
      <c r="F26" s="115">
        <v>273</v>
      </c>
      <c r="G26" s="114">
        <v>284</v>
      </c>
      <c r="H26" s="114">
        <v>318</v>
      </c>
      <c r="I26" s="114">
        <v>271</v>
      </c>
      <c r="J26" s="140">
        <v>257</v>
      </c>
      <c r="K26" s="114">
        <v>16</v>
      </c>
      <c r="L26" s="116">
        <v>6.2256809338521402</v>
      </c>
    </row>
    <row r="27" spans="1:12" s="110" customFormat="1" ht="15" customHeight="1" x14ac:dyDescent="0.2">
      <c r="A27" s="120"/>
      <c r="B27" s="119"/>
      <c r="D27" s="259" t="s">
        <v>106</v>
      </c>
      <c r="E27" s="113">
        <v>45.787545787545788</v>
      </c>
      <c r="F27" s="115">
        <v>125</v>
      </c>
      <c r="G27" s="114">
        <v>130</v>
      </c>
      <c r="H27" s="114">
        <v>147</v>
      </c>
      <c r="I27" s="114">
        <v>129</v>
      </c>
      <c r="J27" s="140">
        <v>122</v>
      </c>
      <c r="K27" s="114">
        <v>3</v>
      </c>
      <c r="L27" s="116">
        <v>2.459016393442623</v>
      </c>
    </row>
    <row r="28" spans="1:12" s="110" customFormat="1" ht="15" customHeight="1" x14ac:dyDescent="0.2">
      <c r="A28" s="120"/>
      <c r="B28" s="119"/>
      <c r="D28" s="259" t="s">
        <v>107</v>
      </c>
      <c r="E28" s="113">
        <v>54.212454212454212</v>
      </c>
      <c r="F28" s="115">
        <v>148</v>
      </c>
      <c r="G28" s="114">
        <v>154</v>
      </c>
      <c r="H28" s="114">
        <v>171</v>
      </c>
      <c r="I28" s="114">
        <v>142</v>
      </c>
      <c r="J28" s="140">
        <v>135</v>
      </c>
      <c r="K28" s="114">
        <v>13</v>
      </c>
      <c r="L28" s="116">
        <v>9.6296296296296298</v>
      </c>
    </row>
    <row r="29" spans="1:12" s="110" customFormat="1" ht="24" customHeight="1" x14ac:dyDescent="0.2">
      <c r="A29" s="604" t="s">
        <v>189</v>
      </c>
      <c r="B29" s="605"/>
      <c r="C29" s="605"/>
      <c r="D29" s="606"/>
      <c r="E29" s="113">
        <v>87.454254935312619</v>
      </c>
      <c r="F29" s="115">
        <v>16967</v>
      </c>
      <c r="G29" s="114">
        <v>17437</v>
      </c>
      <c r="H29" s="114">
        <v>17586</v>
      </c>
      <c r="I29" s="114">
        <v>17692</v>
      </c>
      <c r="J29" s="140">
        <v>17432</v>
      </c>
      <c r="K29" s="114">
        <v>-465</v>
      </c>
      <c r="L29" s="116">
        <v>-2.6675080312069759</v>
      </c>
    </row>
    <row r="30" spans="1:12" s="110" customFormat="1" ht="15" customHeight="1" x14ac:dyDescent="0.2">
      <c r="A30" s="120"/>
      <c r="B30" s="119"/>
      <c r="C30" s="258" t="s">
        <v>106</v>
      </c>
      <c r="E30" s="113">
        <v>42.388165261979132</v>
      </c>
      <c r="F30" s="115">
        <v>7192</v>
      </c>
      <c r="G30" s="114">
        <v>7325</v>
      </c>
      <c r="H30" s="114">
        <v>7433</v>
      </c>
      <c r="I30" s="114">
        <v>7525</v>
      </c>
      <c r="J30" s="140">
        <v>7347</v>
      </c>
      <c r="K30" s="114">
        <v>-155</v>
      </c>
      <c r="L30" s="116">
        <v>-2.109704641350211</v>
      </c>
    </row>
    <row r="31" spans="1:12" s="110" customFormat="1" ht="15" customHeight="1" x14ac:dyDescent="0.2">
      <c r="A31" s="120"/>
      <c r="B31" s="119"/>
      <c r="C31" s="258" t="s">
        <v>107</v>
      </c>
      <c r="E31" s="113">
        <v>57.611834738020868</v>
      </c>
      <c r="F31" s="115">
        <v>9775</v>
      </c>
      <c r="G31" s="114">
        <v>10112</v>
      </c>
      <c r="H31" s="114">
        <v>10153</v>
      </c>
      <c r="I31" s="114">
        <v>10167</v>
      </c>
      <c r="J31" s="140">
        <v>10085</v>
      </c>
      <c r="K31" s="114">
        <v>-310</v>
      </c>
      <c r="L31" s="116">
        <v>-3.0738720872583043</v>
      </c>
    </row>
    <row r="32" spans="1:12" s="110" customFormat="1" ht="15" customHeight="1" x14ac:dyDescent="0.2">
      <c r="A32" s="120"/>
      <c r="B32" s="119" t="s">
        <v>117</v>
      </c>
      <c r="C32" s="258"/>
      <c r="E32" s="113">
        <v>12.42204010102572</v>
      </c>
      <c r="F32" s="114">
        <v>2410</v>
      </c>
      <c r="G32" s="114">
        <v>2522</v>
      </c>
      <c r="H32" s="114">
        <v>2466</v>
      </c>
      <c r="I32" s="114">
        <v>2482</v>
      </c>
      <c r="J32" s="140">
        <v>2380</v>
      </c>
      <c r="K32" s="114">
        <v>30</v>
      </c>
      <c r="L32" s="116">
        <v>1.2605042016806722</v>
      </c>
    </row>
    <row r="33" spans="1:12" s="110" customFormat="1" ht="15" customHeight="1" x14ac:dyDescent="0.2">
      <c r="A33" s="120"/>
      <c r="B33" s="119"/>
      <c r="C33" s="258" t="s">
        <v>106</v>
      </c>
      <c r="E33" s="113">
        <v>41.49377593360996</v>
      </c>
      <c r="F33" s="114">
        <v>1000</v>
      </c>
      <c r="G33" s="114">
        <v>1046</v>
      </c>
      <c r="H33" s="114">
        <v>1020</v>
      </c>
      <c r="I33" s="114">
        <v>1033</v>
      </c>
      <c r="J33" s="140">
        <v>987</v>
      </c>
      <c r="K33" s="114">
        <v>13</v>
      </c>
      <c r="L33" s="116">
        <v>1.3171225937183384</v>
      </c>
    </row>
    <row r="34" spans="1:12" s="110" customFormat="1" ht="15" customHeight="1" x14ac:dyDescent="0.2">
      <c r="A34" s="120"/>
      <c r="B34" s="119"/>
      <c r="C34" s="258" t="s">
        <v>107</v>
      </c>
      <c r="E34" s="113">
        <v>58.50622406639004</v>
      </c>
      <c r="F34" s="114">
        <v>1410</v>
      </c>
      <c r="G34" s="114">
        <v>1476</v>
      </c>
      <c r="H34" s="114">
        <v>1446</v>
      </c>
      <c r="I34" s="114">
        <v>1449</v>
      </c>
      <c r="J34" s="140">
        <v>1393</v>
      </c>
      <c r="K34" s="114">
        <v>17</v>
      </c>
      <c r="L34" s="116">
        <v>1.2203876525484565</v>
      </c>
    </row>
    <row r="35" spans="1:12" s="110" customFormat="1" ht="24" customHeight="1" x14ac:dyDescent="0.2">
      <c r="A35" s="604" t="s">
        <v>192</v>
      </c>
      <c r="B35" s="605"/>
      <c r="C35" s="605"/>
      <c r="D35" s="606"/>
      <c r="E35" s="113">
        <v>20.297922787485181</v>
      </c>
      <c r="F35" s="114">
        <v>3938</v>
      </c>
      <c r="G35" s="114">
        <v>4125</v>
      </c>
      <c r="H35" s="114">
        <v>4175</v>
      </c>
      <c r="I35" s="114">
        <v>4250</v>
      </c>
      <c r="J35" s="114">
        <v>4022</v>
      </c>
      <c r="K35" s="318">
        <v>-84</v>
      </c>
      <c r="L35" s="319">
        <v>-2.0885131775236201</v>
      </c>
    </row>
    <row r="36" spans="1:12" s="110" customFormat="1" ht="15" customHeight="1" x14ac:dyDescent="0.2">
      <c r="A36" s="120"/>
      <c r="B36" s="119"/>
      <c r="C36" s="258" t="s">
        <v>106</v>
      </c>
      <c r="E36" s="113">
        <v>39.461655662772984</v>
      </c>
      <c r="F36" s="114">
        <v>1554</v>
      </c>
      <c r="G36" s="114">
        <v>1613</v>
      </c>
      <c r="H36" s="114">
        <v>1642</v>
      </c>
      <c r="I36" s="114">
        <v>1678</v>
      </c>
      <c r="J36" s="114">
        <v>1573</v>
      </c>
      <c r="K36" s="318">
        <v>-19</v>
      </c>
      <c r="L36" s="116">
        <v>-1.2078830260648443</v>
      </c>
    </row>
    <row r="37" spans="1:12" s="110" customFormat="1" ht="15" customHeight="1" x14ac:dyDescent="0.2">
      <c r="A37" s="120"/>
      <c r="B37" s="119"/>
      <c r="C37" s="258" t="s">
        <v>107</v>
      </c>
      <c r="E37" s="113">
        <v>60.538344337227016</v>
      </c>
      <c r="F37" s="114">
        <v>2384</v>
      </c>
      <c r="G37" s="114">
        <v>2512</v>
      </c>
      <c r="H37" s="114">
        <v>2533</v>
      </c>
      <c r="I37" s="114">
        <v>2572</v>
      </c>
      <c r="J37" s="140">
        <v>2449</v>
      </c>
      <c r="K37" s="114">
        <v>-65</v>
      </c>
      <c r="L37" s="116">
        <v>-2.6541445487954265</v>
      </c>
    </row>
    <row r="38" spans="1:12" s="110" customFormat="1" ht="15" customHeight="1" x14ac:dyDescent="0.2">
      <c r="A38" s="120"/>
      <c r="B38" s="119" t="s">
        <v>328</v>
      </c>
      <c r="C38" s="258"/>
      <c r="E38" s="113">
        <v>60.569042832843671</v>
      </c>
      <c r="F38" s="114">
        <v>11751</v>
      </c>
      <c r="G38" s="114">
        <v>12035</v>
      </c>
      <c r="H38" s="114">
        <v>12048</v>
      </c>
      <c r="I38" s="114">
        <v>12073</v>
      </c>
      <c r="J38" s="140">
        <v>11910</v>
      </c>
      <c r="K38" s="114">
        <v>-159</v>
      </c>
      <c r="L38" s="116">
        <v>-1.3350125944584383</v>
      </c>
    </row>
    <row r="39" spans="1:12" s="110" customFormat="1" ht="15" customHeight="1" x14ac:dyDescent="0.2">
      <c r="A39" s="120"/>
      <c r="B39" s="119"/>
      <c r="C39" s="258" t="s">
        <v>106</v>
      </c>
      <c r="E39" s="113">
        <v>44.557909965109353</v>
      </c>
      <c r="F39" s="115">
        <v>5236</v>
      </c>
      <c r="G39" s="114">
        <v>5317</v>
      </c>
      <c r="H39" s="114">
        <v>5335</v>
      </c>
      <c r="I39" s="114">
        <v>5401</v>
      </c>
      <c r="J39" s="140">
        <v>5295</v>
      </c>
      <c r="K39" s="114">
        <v>-59</v>
      </c>
      <c r="L39" s="116">
        <v>-1.1142587346553352</v>
      </c>
    </row>
    <row r="40" spans="1:12" s="110" customFormat="1" ht="15" customHeight="1" x14ac:dyDescent="0.2">
      <c r="A40" s="120"/>
      <c r="B40" s="119"/>
      <c r="C40" s="258" t="s">
        <v>107</v>
      </c>
      <c r="E40" s="113">
        <v>55.442090034890647</v>
      </c>
      <c r="F40" s="115">
        <v>6515</v>
      </c>
      <c r="G40" s="114">
        <v>6718</v>
      </c>
      <c r="H40" s="114">
        <v>6713</v>
      </c>
      <c r="I40" s="114">
        <v>6672</v>
      </c>
      <c r="J40" s="140">
        <v>6615</v>
      </c>
      <c r="K40" s="114">
        <v>-100</v>
      </c>
      <c r="L40" s="116">
        <v>-1.5117157974300832</v>
      </c>
    </row>
    <row r="41" spans="1:12" s="110" customFormat="1" ht="15" customHeight="1" x14ac:dyDescent="0.2">
      <c r="A41" s="120"/>
      <c r="B41" s="320" t="s">
        <v>516</v>
      </c>
      <c r="C41" s="258"/>
      <c r="E41" s="113">
        <v>6.3501881346322353</v>
      </c>
      <c r="F41" s="115">
        <v>1232</v>
      </c>
      <c r="G41" s="114">
        <v>1283</v>
      </c>
      <c r="H41" s="114">
        <v>1260</v>
      </c>
      <c r="I41" s="114">
        <v>1246</v>
      </c>
      <c r="J41" s="140">
        <v>1215</v>
      </c>
      <c r="K41" s="114">
        <v>17</v>
      </c>
      <c r="L41" s="116">
        <v>1.3991769547325104</v>
      </c>
    </row>
    <row r="42" spans="1:12" s="110" customFormat="1" ht="15" customHeight="1" x14ac:dyDescent="0.2">
      <c r="A42" s="120"/>
      <c r="B42" s="119"/>
      <c r="C42" s="268" t="s">
        <v>106</v>
      </c>
      <c r="D42" s="182"/>
      <c r="E42" s="113">
        <v>46.672077922077925</v>
      </c>
      <c r="F42" s="115">
        <v>575</v>
      </c>
      <c r="G42" s="114">
        <v>604</v>
      </c>
      <c r="H42" s="114">
        <v>601</v>
      </c>
      <c r="I42" s="114">
        <v>582</v>
      </c>
      <c r="J42" s="140">
        <v>565</v>
      </c>
      <c r="K42" s="114">
        <v>10</v>
      </c>
      <c r="L42" s="116">
        <v>1.7699115044247788</v>
      </c>
    </row>
    <row r="43" spans="1:12" s="110" customFormat="1" ht="15" customHeight="1" x14ac:dyDescent="0.2">
      <c r="A43" s="120"/>
      <c r="B43" s="119"/>
      <c r="C43" s="268" t="s">
        <v>107</v>
      </c>
      <c r="D43" s="182"/>
      <c r="E43" s="113">
        <v>53.327922077922075</v>
      </c>
      <c r="F43" s="115">
        <v>657</v>
      </c>
      <c r="G43" s="114">
        <v>679</v>
      </c>
      <c r="H43" s="114">
        <v>659</v>
      </c>
      <c r="I43" s="114">
        <v>664</v>
      </c>
      <c r="J43" s="140">
        <v>650</v>
      </c>
      <c r="K43" s="114">
        <v>7</v>
      </c>
      <c r="L43" s="116">
        <v>1.0769230769230769</v>
      </c>
    </row>
    <row r="44" spans="1:12" s="110" customFormat="1" ht="15" customHeight="1" x14ac:dyDescent="0.2">
      <c r="A44" s="120"/>
      <c r="B44" s="119" t="s">
        <v>205</v>
      </c>
      <c r="C44" s="268"/>
      <c r="D44" s="182"/>
      <c r="E44" s="113">
        <v>12.782846245038915</v>
      </c>
      <c r="F44" s="115">
        <v>2480</v>
      </c>
      <c r="G44" s="114">
        <v>2542</v>
      </c>
      <c r="H44" s="114">
        <v>2595</v>
      </c>
      <c r="I44" s="114">
        <v>2631</v>
      </c>
      <c r="J44" s="140">
        <v>2691</v>
      </c>
      <c r="K44" s="114">
        <v>-211</v>
      </c>
      <c r="L44" s="116">
        <v>-7.8409513192121887</v>
      </c>
    </row>
    <row r="45" spans="1:12" s="110" customFormat="1" ht="15" customHeight="1" x14ac:dyDescent="0.2">
      <c r="A45" s="120"/>
      <c r="B45" s="119"/>
      <c r="C45" s="268" t="s">
        <v>106</v>
      </c>
      <c r="D45" s="182"/>
      <c r="E45" s="113">
        <v>33.588709677419352</v>
      </c>
      <c r="F45" s="115">
        <v>833</v>
      </c>
      <c r="G45" s="114">
        <v>845</v>
      </c>
      <c r="H45" s="114">
        <v>884</v>
      </c>
      <c r="I45" s="114">
        <v>905</v>
      </c>
      <c r="J45" s="140">
        <v>905</v>
      </c>
      <c r="K45" s="114">
        <v>-72</v>
      </c>
      <c r="L45" s="116">
        <v>-7.9558011049723758</v>
      </c>
    </row>
    <row r="46" spans="1:12" s="110" customFormat="1" ht="15" customHeight="1" x14ac:dyDescent="0.2">
      <c r="A46" s="123"/>
      <c r="B46" s="124"/>
      <c r="C46" s="260" t="s">
        <v>107</v>
      </c>
      <c r="D46" s="261"/>
      <c r="E46" s="125">
        <v>66.411290322580641</v>
      </c>
      <c r="F46" s="143">
        <v>1647</v>
      </c>
      <c r="G46" s="144">
        <v>1697</v>
      </c>
      <c r="H46" s="144">
        <v>1711</v>
      </c>
      <c r="I46" s="144">
        <v>1726</v>
      </c>
      <c r="J46" s="145">
        <v>1786</v>
      </c>
      <c r="K46" s="144">
        <v>-139</v>
      </c>
      <c r="L46" s="146">
        <v>-7.7827547592385216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19401</v>
      </c>
      <c r="E11" s="114">
        <v>19985</v>
      </c>
      <c r="F11" s="114">
        <v>20078</v>
      </c>
      <c r="G11" s="114">
        <v>20200</v>
      </c>
      <c r="H11" s="140">
        <v>19838</v>
      </c>
      <c r="I11" s="115">
        <v>-437</v>
      </c>
      <c r="J11" s="116">
        <v>-2.202843028531102</v>
      </c>
    </row>
    <row r="12" spans="1:15" s="110" customFormat="1" ht="24.95" customHeight="1" x14ac:dyDescent="0.2">
      <c r="A12" s="193" t="s">
        <v>132</v>
      </c>
      <c r="B12" s="194" t="s">
        <v>133</v>
      </c>
      <c r="C12" s="113">
        <v>1.1648884078140302</v>
      </c>
      <c r="D12" s="115">
        <v>226</v>
      </c>
      <c r="E12" s="114">
        <v>222</v>
      </c>
      <c r="F12" s="114">
        <v>213</v>
      </c>
      <c r="G12" s="114">
        <v>206</v>
      </c>
      <c r="H12" s="140">
        <v>197</v>
      </c>
      <c r="I12" s="115">
        <v>29</v>
      </c>
      <c r="J12" s="116">
        <v>14.720812182741117</v>
      </c>
    </row>
    <row r="13" spans="1:15" s="110" customFormat="1" ht="24.95" customHeight="1" x14ac:dyDescent="0.2">
      <c r="A13" s="193" t="s">
        <v>134</v>
      </c>
      <c r="B13" s="199" t="s">
        <v>214</v>
      </c>
      <c r="C13" s="113">
        <v>0.67522292665326533</v>
      </c>
      <c r="D13" s="115">
        <v>131</v>
      </c>
      <c r="E13" s="114">
        <v>131</v>
      </c>
      <c r="F13" s="114">
        <v>121</v>
      </c>
      <c r="G13" s="114">
        <v>126</v>
      </c>
      <c r="H13" s="140">
        <v>121</v>
      </c>
      <c r="I13" s="115">
        <v>10</v>
      </c>
      <c r="J13" s="116">
        <v>8.2644628099173545</v>
      </c>
    </row>
    <row r="14" spans="1:15" s="287" customFormat="1" ht="24.95" customHeight="1" x14ac:dyDescent="0.2">
      <c r="A14" s="193" t="s">
        <v>215</v>
      </c>
      <c r="B14" s="199" t="s">
        <v>137</v>
      </c>
      <c r="C14" s="113">
        <v>14.793051904541002</v>
      </c>
      <c r="D14" s="115">
        <v>2870</v>
      </c>
      <c r="E14" s="114">
        <v>2940</v>
      </c>
      <c r="F14" s="114">
        <v>3097</v>
      </c>
      <c r="G14" s="114">
        <v>3177</v>
      </c>
      <c r="H14" s="140">
        <v>3179</v>
      </c>
      <c r="I14" s="115">
        <v>-309</v>
      </c>
      <c r="J14" s="116">
        <v>-9.7200377477194078</v>
      </c>
      <c r="K14" s="110"/>
      <c r="L14" s="110"/>
      <c r="M14" s="110"/>
      <c r="N14" s="110"/>
      <c r="O14" s="110"/>
    </row>
    <row r="15" spans="1:15" s="110" customFormat="1" ht="24.95" customHeight="1" x14ac:dyDescent="0.2">
      <c r="A15" s="193" t="s">
        <v>216</v>
      </c>
      <c r="B15" s="199" t="s">
        <v>217</v>
      </c>
      <c r="C15" s="113">
        <v>6.1388588217102207</v>
      </c>
      <c r="D15" s="115">
        <v>1191</v>
      </c>
      <c r="E15" s="114">
        <v>1188</v>
      </c>
      <c r="F15" s="114">
        <v>1260</v>
      </c>
      <c r="G15" s="114">
        <v>1280</v>
      </c>
      <c r="H15" s="140">
        <v>1276</v>
      </c>
      <c r="I15" s="115">
        <v>-85</v>
      </c>
      <c r="J15" s="116">
        <v>-6.661442006269592</v>
      </c>
    </row>
    <row r="16" spans="1:15" s="287" customFormat="1" ht="24.95" customHeight="1" x14ac:dyDescent="0.2">
      <c r="A16" s="193" t="s">
        <v>218</v>
      </c>
      <c r="B16" s="199" t="s">
        <v>141</v>
      </c>
      <c r="C16" s="113">
        <v>6.96871295294057</v>
      </c>
      <c r="D16" s="115">
        <v>1352</v>
      </c>
      <c r="E16" s="114">
        <v>1399</v>
      </c>
      <c r="F16" s="114">
        <v>1460</v>
      </c>
      <c r="G16" s="114">
        <v>1510</v>
      </c>
      <c r="H16" s="140">
        <v>1531</v>
      </c>
      <c r="I16" s="115">
        <v>-179</v>
      </c>
      <c r="J16" s="116">
        <v>-11.691704768125408</v>
      </c>
      <c r="K16" s="110"/>
      <c r="L16" s="110"/>
      <c r="M16" s="110"/>
      <c r="N16" s="110"/>
      <c r="O16" s="110"/>
    </row>
    <row r="17" spans="1:15" s="110" customFormat="1" ht="24.95" customHeight="1" x14ac:dyDescent="0.2">
      <c r="A17" s="193" t="s">
        <v>142</v>
      </c>
      <c r="B17" s="199" t="s">
        <v>220</v>
      </c>
      <c r="C17" s="113">
        <v>1.6854801298902118</v>
      </c>
      <c r="D17" s="115">
        <v>327</v>
      </c>
      <c r="E17" s="114">
        <v>353</v>
      </c>
      <c r="F17" s="114">
        <v>377</v>
      </c>
      <c r="G17" s="114">
        <v>387</v>
      </c>
      <c r="H17" s="140">
        <v>372</v>
      </c>
      <c r="I17" s="115">
        <v>-45</v>
      </c>
      <c r="J17" s="116">
        <v>-12.096774193548388</v>
      </c>
    </row>
    <row r="18" spans="1:15" s="287" customFormat="1" ht="24.95" customHeight="1" x14ac:dyDescent="0.2">
      <c r="A18" s="201" t="s">
        <v>144</v>
      </c>
      <c r="B18" s="202" t="s">
        <v>145</v>
      </c>
      <c r="C18" s="113">
        <v>6.1491675686820271</v>
      </c>
      <c r="D18" s="115">
        <v>1193</v>
      </c>
      <c r="E18" s="114">
        <v>1183</v>
      </c>
      <c r="F18" s="114">
        <v>1194</v>
      </c>
      <c r="G18" s="114">
        <v>1201</v>
      </c>
      <c r="H18" s="140">
        <v>1143</v>
      </c>
      <c r="I18" s="115">
        <v>50</v>
      </c>
      <c r="J18" s="116">
        <v>4.3744531933508313</v>
      </c>
      <c r="K18" s="110"/>
      <c r="L18" s="110"/>
      <c r="M18" s="110"/>
      <c r="N18" s="110"/>
      <c r="O18" s="110"/>
    </row>
    <row r="19" spans="1:15" s="110" customFormat="1" ht="24.95" customHeight="1" x14ac:dyDescent="0.2">
      <c r="A19" s="193" t="s">
        <v>146</v>
      </c>
      <c r="B19" s="199" t="s">
        <v>147</v>
      </c>
      <c r="C19" s="113">
        <v>22.22050409772692</v>
      </c>
      <c r="D19" s="115">
        <v>4311</v>
      </c>
      <c r="E19" s="114">
        <v>4413</v>
      </c>
      <c r="F19" s="114">
        <v>4299</v>
      </c>
      <c r="G19" s="114">
        <v>4316</v>
      </c>
      <c r="H19" s="140">
        <v>4332</v>
      </c>
      <c r="I19" s="115">
        <v>-21</v>
      </c>
      <c r="J19" s="116">
        <v>-0.48476454293628807</v>
      </c>
    </row>
    <row r="20" spans="1:15" s="287" customFormat="1" ht="24.95" customHeight="1" x14ac:dyDescent="0.2">
      <c r="A20" s="193" t="s">
        <v>148</v>
      </c>
      <c r="B20" s="199" t="s">
        <v>149</v>
      </c>
      <c r="C20" s="113">
        <v>6.0770063398793877</v>
      </c>
      <c r="D20" s="115">
        <v>1179</v>
      </c>
      <c r="E20" s="114">
        <v>1216</v>
      </c>
      <c r="F20" s="114">
        <v>1245</v>
      </c>
      <c r="G20" s="114">
        <v>1250</v>
      </c>
      <c r="H20" s="140">
        <v>1213</v>
      </c>
      <c r="I20" s="115">
        <v>-34</v>
      </c>
      <c r="J20" s="116">
        <v>-2.8029678483099754</v>
      </c>
      <c r="K20" s="110"/>
      <c r="L20" s="110"/>
      <c r="M20" s="110"/>
      <c r="N20" s="110"/>
      <c r="O20" s="110"/>
    </row>
    <row r="21" spans="1:15" s="110" customFormat="1" ht="24.95" customHeight="1" x14ac:dyDescent="0.2">
      <c r="A21" s="201" t="s">
        <v>150</v>
      </c>
      <c r="B21" s="202" t="s">
        <v>151</v>
      </c>
      <c r="C21" s="113">
        <v>10.231431369517034</v>
      </c>
      <c r="D21" s="115">
        <v>1985</v>
      </c>
      <c r="E21" s="114">
        <v>2178</v>
      </c>
      <c r="F21" s="114">
        <v>2139</v>
      </c>
      <c r="G21" s="114">
        <v>2220</v>
      </c>
      <c r="H21" s="140">
        <v>2144</v>
      </c>
      <c r="I21" s="115">
        <v>-159</v>
      </c>
      <c r="J21" s="116">
        <v>-7.4160447761194028</v>
      </c>
    </row>
    <row r="22" spans="1:15" s="110" customFormat="1" ht="24.95" customHeight="1" x14ac:dyDescent="0.2">
      <c r="A22" s="201" t="s">
        <v>152</v>
      </c>
      <c r="B22" s="199" t="s">
        <v>153</v>
      </c>
      <c r="C22" s="113">
        <v>1.2731302510179887</v>
      </c>
      <c r="D22" s="115">
        <v>247</v>
      </c>
      <c r="E22" s="114">
        <v>257</v>
      </c>
      <c r="F22" s="114">
        <v>261</v>
      </c>
      <c r="G22" s="114">
        <v>272</v>
      </c>
      <c r="H22" s="140">
        <v>276</v>
      </c>
      <c r="I22" s="115">
        <v>-29</v>
      </c>
      <c r="J22" s="116">
        <v>-10.507246376811594</v>
      </c>
    </row>
    <row r="23" spans="1:15" s="110" customFormat="1" ht="24.95" customHeight="1" x14ac:dyDescent="0.2">
      <c r="A23" s="193" t="s">
        <v>154</v>
      </c>
      <c r="B23" s="199" t="s">
        <v>155</v>
      </c>
      <c r="C23" s="113">
        <v>0.95355909489201585</v>
      </c>
      <c r="D23" s="115">
        <v>185</v>
      </c>
      <c r="E23" s="114">
        <v>191</v>
      </c>
      <c r="F23" s="114">
        <v>191</v>
      </c>
      <c r="G23" s="114">
        <v>196</v>
      </c>
      <c r="H23" s="140">
        <v>198</v>
      </c>
      <c r="I23" s="115">
        <v>-13</v>
      </c>
      <c r="J23" s="116">
        <v>-6.5656565656565657</v>
      </c>
    </row>
    <row r="24" spans="1:15" s="110" customFormat="1" ht="24.95" customHeight="1" x14ac:dyDescent="0.2">
      <c r="A24" s="193" t="s">
        <v>156</v>
      </c>
      <c r="B24" s="199" t="s">
        <v>221</v>
      </c>
      <c r="C24" s="113">
        <v>7.4480696871295295</v>
      </c>
      <c r="D24" s="115">
        <v>1445</v>
      </c>
      <c r="E24" s="114">
        <v>1484</v>
      </c>
      <c r="F24" s="114">
        <v>1476</v>
      </c>
      <c r="G24" s="114">
        <v>1444</v>
      </c>
      <c r="H24" s="140">
        <v>1417</v>
      </c>
      <c r="I24" s="115">
        <v>28</v>
      </c>
      <c r="J24" s="116">
        <v>1.9760056457304165</v>
      </c>
    </row>
    <row r="25" spans="1:15" s="110" customFormat="1" ht="24.95" customHeight="1" x14ac:dyDescent="0.2">
      <c r="A25" s="193" t="s">
        <v>222</v>
      </c>
      <c r="B25" s="204" t="s">
        <v>159</v>
      </c>
      <c r="C25" s="113">
        <v>7.8707283129735579</v>
      </c>
      <c r="D25" s="115">
        <v>1527</v>
      </c>
      <c r="E25" s="114">
        <v>1569</v>
      </c>
      <c r="F25" s="114">
        <v>1632</v>
      </c>
      <c r="G25" s="114">
        <v>1594</v>
      </c>
      <c r="H25" s="140">
        <v>1534</v>
      </c>
      <c r="I25" s="115">
        <v>-7</v>
      </c>
      <c r="J25" s="116">
        <v>-0.45632333767926986</v>
      </c>
    </row>
    <row r="26" spans="1:15" s="110" customFormat="1" ht="24.95" customHeight="1" x14ac:dyDescent="0.2">
      <c r="A26" s="201">
        <v>782.78300000000002</v>
      </c>
      <c r="B26" s="203" t="s">
        <v>160</v>
      </c>
      <c r="C26" s="113">
        <v>0.11339621668986134</v>
      </c>
      <c r="D26" s="115">
        <v>22</v>
      </c>
      <c r="E26" s="114">
        <v>20</v>
      </c>
      <c r="F26" s="114">
        <v>18</v>
      </c>
      <c r="G26" s="114">
        <v>23</v>
      </c>
      <c r="H26" s="140">
        <v>23</v>
      </c>
      <c r="I26" s="115">
        <v>-1</v>
      </c>
      <c r="J26" s="116">
        <v>-4.3478260869565215</v>
      </c>
    </row>
    <row r="27" spans="1:15" s="110" customFormat="1" ht="24.95" customHeight="1" x14ac:dyDescent="0.2">
      <c r="A27" s="193" t="s">
        <v>161</v>
      </c>
      <c r="B27" s="199" t="s">
        <v>162</v>
      </c>
      <c r="C27" s="113">
        <v>2.7472810679861861</v>
      </c>
      <c r="D27" s="115">
        <v>533</v>
      </c>
      <c r="E27" s="114">
        <v>533</v>
      </c>
      <c r="F27" s="114">
        <v>550</v>
      </c>
      <c r="G27" s="114">
        <v>573</v>
      </c>
      <c r="H27" s="140">
        <v>558</v>
      </c>
      <c r="I27" s="115">
        <v>-25</v>
      </c>
      <c r="J27" s="116">
        <v>-4.4802867383512543</v>
      </c>
    </row>
    <row r="28" spans="1:15" s="110" customFormat="1" ht="24.95" customHeight="1" x14ac:dyDescent="0.2">
      <c r="A28" s="193" t="s">
        <v>163</v>
      </c>
      <c r="B28" s="199" t="s">
        <v>164</v>
      </c>
      <c r="C28" s="113">
        <v>1.6854801298902118</v>
      </c>
      <c r="D28" s="115">
        <v>327</v>
      </c>
      <c r="E28" s="114">
        <v>322</v>
      </c>
      <c r="F28" s="114">
        <v>326</v>
      </c>
      <c r="G28" s="114">
        <v>328</v>
      </c>
      <c r="H28" s="140">
        <v>315</v>
      </c>
      <c r="I28" s="115">
        <v>12</v>
      </c>
      <c r="J28" s="116">
        <v>3.8095238095238093</v>
      </c>
    </row>
    <row r="29" spans="1:15" s="110" customFormat="1" ht="24.95" customHeight="1" x14ac:dyDescent="0.2">
      <c r="A29" s="193">
        <v>86</v>
      </c>
      <c r="B29" s="199" t="s">
        <v>165</v>
      </c>
      <c r="C29" s="113">
        <v>4.3193649811865367</v>
      </c>
      <c r="D29" s="115">
        <v>838</v>
      </c>
      <c r="E29" s="114">
        <v>872</v>
      </c>
      <c r="F29" s="114">
        <v>864</v>
      </c>
      <c r="G29" s="114">
        <v>846</v>
      </c>
      <c r="H29" s="140">
        <v>834</v>
      </c>
      <c r="I29" s="115">
        <v>4</v>
      </c>
      <c r="J29" s="116">
        <v>0.47961630695443647</v>
      </c>
    </row>
    <row r="30" spans="1:15" s="110" customFormat="1" ht="24.95" customHeight="1" x14ac:dyDescent="0.2">
      <c r="A30" s="193">
        <v>87.88</v>
      </c>
      <c r="B30" s="204" t="s">
        <v>166</v>
      </c>
      <c r="C30" s="113">
        <v>2.9379928869645893</v>
      </c>
      <c r="D30" s="115">
        <v>570</v>
      </c>
      <c r="E30" s="114">
        <v>578</v>
      </c>
      <c r="F30" s="114">
        <v>562</v>
      </c>
      <c r="G30" s="114">
        <v>559</v>
      </c>
      <c r="H30" s="140">
        <v>538</v>
      </c>
      <c r="I30" s="115">
        <v>32</v>
      </c>
      <c r="J30" s="116">
        <v>5.9479553903345721</v>
      </c>
    </row>
    <row r="31" spans="1:15" s="110" customFormat="1" ht="24.95" customHeight="1" x14ac:dyDescent="0.2">
      <c r="A31" s="193" t="s">
        <v>167</v>
      </c>
      <c r="B31" s="199" t="s">
        <v>168</v>
      </c>
      <c r="C31" s="113">
        <v>9.339724756455853</v>
      </c>
      <c r="D31" s="115">
        <v>1812</v>
      </c>
      <c r="E31" s="114">
        <v>1876</v>
      </c>
      <c r="F31" s="114">
        <v>1890</v>
      </c>
      <c r="G31" s="114">
        <v>1869</v>
      </c>
      <c r="H31" s="140">
        <v>1816</v>
      </c>
      <c r="I31" s="115">
        <v>-4</v>
      </c>
      <c r="J31" s="116">
        <v>-0.22026431718061673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1.1648884078140302</v>
      </c>
      <c r="D34" s="115">
        <v>226</v>
      </c>
      <c r="E34" s="114">
        <v>222</v>
      </c>
      <c r="F34" s="114">
        <v>213</v>
      </c>
      <c r="G34" s="114">
        <v>206</v>
      </c>
      <c r="H34" s="140">
        <v>197</v>
      </c>
      <c r="I34" s="115">
        <v>29</v>
      </c>
      <c r="J34" s="116">
        <v>14.720812182741117</v>
      </c>
    </row>
    <row r="35" spans="1:10" s="110" customFormat="1" ht="24.95" customHeight="1" x14ac:dyDescent="0.2">
      <c r="A35" s="292" t="s">
        <v>171</v>
      </c>
      <c r="B35" s="293" t="s">
        <v>172</v>
      </c>
      <c r="C35" s="113">
        <v>21.617442399876296</v>
      </c>
      <c r="D35" s="115">
        <v>4194</v>
      </c>
      <c r="E35" s="114">
        <v>4254</v>
      </c>
      <c r="F35" s="114">
        <v>4412</v>
      </c>
      <c r="G35" s="114">
        <v>4504</v>
      </c>
      <c r="H35" s="140">
        <v>4443</v>
      </c>
      <c r="I35" s="115">
        <v>-249</v>
      </c>
      <c r="J35" s="116">
        <v>-5.6043214044564484</v>
      </c>
    </row>
    <row r="36" spans="1:10" s="110" customFormat="1" ht="24.95" customHeight="1" x14ac:dyDescent="0.2">
      <c r="A36" s="294" t="s">
        <v>173</v>
      </c>
      <c r="B36" s="295" t="s">
        <v>174</v>
      </c>
      <c r="C36" s="125">
        <v>77.217669192309671</v>
      </c>
      <c r="D36" s="143">
        <v>14981</v>
      </c>
      <c r="E36" s="144">
        <v>15509</v>
      </c>
      <c r="F36" s="144">
        <v>15453</v>
      </c>
      <c r="G36" s="144">
        <v>15490</v>
      </c>
      <c r="H36" s="145">
        <v>15198</v>
      </c>
      <c r="I36" s="143">
        <v>-217</v>
      </c>
      <c r="J36" s="146">
        <v>-1.427819449927622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19401</v>
      </c>
      <c r="F11" s="264">
        <v>19985</v>
      </c>
      <c r="G11" s="264">
        <v>20078</v>
      </c>
      <c r="H11" s="264">
        <v>20200</v>
      </c>
      <c r="I11" s="265">
        <v>19838</v>
      </c>
      <c r="J11" s="263">
        <v>-437</v>
      </c>
      <c r="K11" s="266">
        <v>-2.202843028531102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40.755631153033349</v>
      </c>
      <c r="E13" s="115">
        <v>7907</v>
      </c>
      <c r="F13" s="114">
        <v>8134</v>
      </c>
      <c r="G13" s="114">
        <v>8240</v>
      </c>
      <c r="H13" s="114">
        <v>8218</v>
      </c>
      <c r="I13" s="140">
        <v>8077</v>
      </c>
      <c r="J13" s="115">
        <v>-170</v>
      </c>
      <c r="K13" s="116">
        <v>-2.104741859601337</v>
      </c>
    </row>
    <row r="14" spans="1:15" ht="15.95" customHeight="1" x14ac:dyDescent="0.2">
      <c r="A14" s="306" t="s">
        <v>230</v>
      </c>
      <c r="B14" s="307"/>
      <c r="C14" s="308"/>
      <c r="D14" s="113">
        <v>47.631565383227667</v>
      </c>
      <c r="E14" s="115">
        <v>9241</v>
      </c>
      <c r="F14" s="114">
        <v>9528</v>
      </c>
      <c r="G14" s="114">
        <v>9558</v>
      </c>
      <c r="H14" s="114">
        <v>9704</v>
      </c>
      <c r="I14" s="140">
        <v>9541</v>
      </c>
      <c r="J14" s="115">
        <v>-300</v>
      </c>
      <c r="K14" s="116">
        <v>-3.1443244942878104</v>
      </c>
    </row>
    <row r="15" spans="1:15" ht="15.95" customHeight="1" x14ac:dyDescent="0.2">
      <c r="A15" s="306" t="s">
        <v>231</v>
      </c>
      <c r="B15" s="307"/>
      <c r="C15" s="308"/>
      <c r="D15" s="113">
        <v>5.376011545796608</v>
      </c>
      <c r="E15" s="115">
        <v>1043</v>
      </c>
      <c r="F15" s="114">
        <v>1080</v>
      </c>
      <c r="G15" s="114">
        <v>1073</v>
      </c>
      <c r="H15" s="114">
        <v>1211</v>
      </c>
      <c r="I15" s="140">
        <v>1198</v>
      </c>
      <c r="J15" s="115">
        <v>-155</v>
      </c>
      <c r="K15" s="116">
        <v>-12.93823038397329</v>
      </c>
    </row>
    <row r="16" spans="1:15" ht="15.95" customHeight="1" x14ac:dyDescent="0.2">
      <c r="A16" s="306" t="s">
        <v>232</v>
      </c>
      <c r="B16" s="307"/>
      <c r="C16" s="308"/>
      <c r="D16" s="113">
        <v>3.2060203082315346</v>
      </c>
      <c r="E16" s="115">
        <v>622</v>
      </c>
      <c r="F16" s="114">
        <v>627</v>
      </c>
      <c r="G16" s="114">
        <v>596</v>
      </c>
      <c r="H16" s="114">
        <v>434</v>
      </c>
      <c r="I16" s="140">
        <v>429</v>
      </c>
      <c r="J16" s="115">
        <v>193</v>
      </c>
      <c r="K16" s="116">
        <v>44.988344988344991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1.1339621668986135</v>
      </c>
      <c r="E18" s="115">
        <v>220</v>
      </c>
      <c r="F18" s="114">
        <v>209</v>
      </c>
      <c r="G18" s="114">
        <v>217</v>
      </c>
      <c r="H18" s="114">
        <v>221</v>
      </c>
      <c r="I18" s="140">
        <v>210</v>
      </c>
      <c r="J18" s="115">
        <v>10</v>
      </c>
      <c r="K18" s="116">
        <v>4.7619047619047619</v>
      </c>
    </row>
    <row r="19" spans="1:11" ht="14.1" customHeight="1" x14ac:dyDescent="0.2">
      <c r="A19" s="306" t="s">
        <v>235</v>
      </c>
      <c r="B19" s="307" t="s">
        <v>236</v>
      </c>
      <c r="C19" s="308"/>
      <c r="D19" s="113">
        <v>0.6442966857378486</v>
      </c>
      <c r="E19" s="115">
        <v>125</v>
      </c>
      <c r="F19" s="114">
        <v>114</v>
      </c>
      <c r="G19" s="114">
        <v>121</v>
      </c>
      <c r="H19" s="114">
        <v>117</v>
      </c>
      <c r="I19" s="140">
        <v>109</v>
      </c>
      <c r="J19" s="115">
        <v>16</v>
      </c>
      <c r="K19" s="116">
        <v>14.678899082568808</v>
      </c>
    </row>
    <row r="20" spans="1:11" ht="14.1" customHeight="1" x14ac:dyDescent="0.2">
      <c r="A20" s="306">
        <v>12</v>
      </c>
      <c r="B20" s="307" t="s">
        <v>237</v>
      </c>
      <c r="C20" s="308"/>
      <c r="D20" s="113">
        <v>0.98963970929333545</v>
      </c>
      <c r="E20" s="115">
        <v>192</v>
      </c>
      <c r="F20" s="114">
        <v>199</v>
      </c>
      <c r="G20" s="114">
        <v>202</v>
      </c>
      <c r="H20" s="114">
        <v>203</v>
      </c>
      <c r="I20" s="140">
        <v>189</v>
      </c>
      <c r="J20" s="115">
        <v>3</v>
      </c>
      <c r="K20" s="116">
        <v>1.5873015873015872</v>
      </c>
    </row>
    <row r="21" spans="1:11" ht="14.1" customHeight="1" x14ac:dyDescent="0.2">
      <c r="A21" s="306">
        <v>21</v>
      </c>
      <c r="B21" s="307" t="s">
        <v>238</v>
      </c>
      <c r="C21" s="308"/>
      <c r="D21" s="113">
        <v>0.19071181897840317</v>
      </c>
      <c r="E21" s="115">
        <v>37</v>
      </c>
      <c r="F21" s="114">
        <v>37</v>
      </c>
      <c r="G21" s="114">
        <v>38</v>
      </c>
      <c r="H21" s="114">
        <v>41</v>
      </c>
      <c r="I21" s="140">
        <v>32</v>
      </c>
      <c r="J21" s="115">
        <v>5</v>
      </c>
      <c r="K21" s="116">
        <v>15.625</v>
      </c>
    </row>
    <row r="22" spans="1:11" ht="14.1" customHeight="1" x14ac:dyDescent="0.2">
      <c r="A22" s="306">
        <v>22</v>
      </c>
      <c r="B22" s="307" t="s">
        <v>239</v>
      </c>
      <c r="C22" s="308"/>
      <c r="D22" s="113">
        <v>1.221586516158961</v>
      </c>
      <c r="E22" s="115">
        <v>237</v>
      </c>
      <c r="F22" s="114">
        <v>258</v>
      </c>
      <c r="G22" s="114">
        <v>262</v>
      </c>
      <c r="H22" s="114">
        <v>267</v>
      </c>
      <c r="I22" s="140">
        <v>278</v>
      </c>
      <c r="J22" s="115">
        <v>-41</v>
      </c>
      <c r="K22" s="116">
        <v>-14.748201438848922</v>
      </c>
    </row>
    <row r="23" spans="1:11" ht="14.1" customHeight="1" x14ac:dyDescent="0.2">
      <c r="A23" s="306">
        <v>23</v>
      </c>
      <c r="B23" s="307" t="s">
        <v>240</v>
      </c>
      <c r="C23" s="308"/>
      <c r="D23" s="113">
        <v>0.61337044482243186</v>
      </c>
      <c r="E23" s="115">
        <v>119</v>
      </c>
      <c r="F23" s="114">
        <v>121</v>
      </c>
      <c r="G23" s="114">
        <v>128</v>
      </c>
      <c r="H23" s="114">
        <v>135</v>
      </c>
      <c r="I23" s="140">
        <v>135</v>
      </c>
      <c r="J23" s="115">
        <v>-16</v>
      </c>
      <c r="K23" s="116">
        <v>-11.851851851851851</v>
      </c>
    </row>
    <row r="24" spans="1:11" ht="14.1" customHeight="1" x14ac:dyDescent="0.2">
      <c r="A24" s="306">
        <v>24</v>
      </c>
      <c r="B24" s="307" t="s">
        <v>241</v>
      </c>
      <c r="C24" s="308"/>
      <c r="D24" s="113">
        <v>2.4689448997474357</v>
      </c>
      <c r="E24" s="115">
        <v>479</v>
      </c>
      <c r="F24" s="114">
        <v>490</v>
      </c>
      <c r="G24" s="114">
        <v>523</v>
      </c>
      <c r="H24" s="114">
        <v>548</v>
      </c>
      <c r="I24" s="140">
        <v>573</v>
      </c>
      <c r="J24" s="115">
        <v>-94</v>
      </c>
      <c r="K24" s="116">
        <v>-16.404886561954626</v>
      </c>
    </row>
    <row r="25" spans="1:11" ht="14.1" customHeight="1" x14ac:dyDescent="0.2">
      <c r="A25" s="306">
        <v>25</v>
      </c>
      <c r="B25" s="307" t="s">
        <v>242</v>
      </c>
      <c r="C25" s="308"/>
      <c r="D25" s="113">
        <v>2.8142879233029223</v>
      </c>
      <c r="E25" s="115">
        <v>546</v>
      </c>
      <c r="F25" s="114">
        <v>549</v>
      </c>
      <c r="G25" s="114">
        <v>575</v>
      </c>
      <c r="H25" s="114">
        <v>597</v>
      </c>
      <c r="I25" s="140">
        <v>592</v>
      </c>
      <c r="J25" s="115">
        <v>-46</v>
      </c>
      <c r="K25" s="116">
        <v>-7.7702702702702702</v>
      </c>
    </row>
    <row r="26" spans="1:11" ht="14.1" customHeight="1" x14ac:dyDescent="0.2">
      <c r="A26" s="306">
        <v>26</v>
      </c>
      <c r="B26" s="307" t="s">
        <v>243</v>
      </c>
      <c r="C26" s="308"/>
      <c r="D26" s="113">
        <v>1.221586516158961</v>
      </c>
      <c r="E26" s="115">
        <v>237</v>
      </c>
      <c r="F26" s="114">
        <v>244</v>
      </c>
      <c r="G26" s="114">
        <v>253</v>
      </c>
      <c r="H26" s="114">
        <v>256</v>
      </c>
      <c r="I26" s="140">
        <v>240</v>
      </c>
      <c r="J26" s="115">
        <v>-3</v>
      </c>
      <c r="K26" s="116">
        <v>-1.25</v>
      </c>
    </row>
    <row r="27" spans="1:11" ht="14.1" customHeight="1" x14ac:dyDescent="0.2">
      <c r="A27" s="306">
        <v>27</v>
      </c>
      <c r="B27" s="307" t="s">
        <v>244</v>
      </c>
      <c r="C27" s="308"/>
      <c r="D27" s="113">
        <v>0.45358486675944537</v>
      </c>
      <c r="E27" s="115">
        <v>88</v>
      </c>
      <c r="F27" s="114">
        <v>91</v>
      </c>
      <c r="G27" s="114">
        <v>91</v>
      </c>
      <c r="H27" s="114">
        <v>90</v>
      </c>
      <c r="I27" s="140">
        <v>89</v>
      </c>
      <c r="J27" s="115">
        <v>-1</v>
      </c>
      <c r="K27" s="116">
        <v>-1.1235955056179776</v>
      </c>
    </row>
    <row r="28" spans="1:11" ht="14.1" customHeight="1" x14ac:dyDescent="0.2">
      <c r="A28" s="306">
        <v>28</v>
      </c>
      <c r="B28" s="307" t="s">
        <v>245</v>
      </c>
      <c r="C28" s="308"/>
      <c r="D28" s="113">
        <v>2.0256687799597959</v>
      </c>
      <c r="E28" s="115">
        <v>393</v>
      </c>
      <c r="F28" s="114">
        <v>400</v>
      </c>
      <c r="G28" s="114">
        <v>422</v>
      </c>
      <c r="H28" s="114">
        <v>439</v>
      </c>
      <c r="I28" s="140">
        <v>440</v>
      </c>
      <c r="J28" s="115">
        <v>-47</v>
      </c>
      <c r="K28" s="116">
        <v>-10.681818181818182</v>
      </c>
    </row>
    <row r="29" spans="1:11" ht="14.1" customHeight="1" x14ac:dyDescent="0.2">
      <c r="A29" s="306">
        <v>29</v>
      </c>
      <c r="B29" s="307" t="s">
        <v>246</v>
      </c>
      <c r="C29" s="308"/>
      <c r="D29" s="113">
        <v>3.2678727900623681</v>
      </c>
      <c r="E29" s="115">
        <v>634</v>
      </c>
      <c r="F29" s="114">
        <v>663</v>
      </c>
      <c r="G29" s="114">
        <v>649</v>
      </c>
      <c r="H29" s="114">
        <v>672</v>
      </c>
      <c r="I29" s="140">
        <v>677</v>
      </c>
      <c r="J29" s="115">
        <v>-43</v>
      </c>
      <c r="K29" s="116">
        <v>-6.3515509601181686</v>
      </c>
    </row>
    <row r="30" spans="1:11" ht="14.1" customHeight="1" x14ac:dyDescent="0.2">
      <c r="A30" s="306" t="s">
        <v>247</v>
      </c>
      <c r="B30" s="307" t="s">
        <v>248</v>
      </c>
      <c r="C30" s="308"/>
      <c r="D30" s="113">
        <v>0.75253852894180717</v>
      </c>
      <c r="E30" s="115">
        <v>146</v>
      </c>
      <c r="F30" s="114">
        <v>146</v>
      </c>
      <c r="G30" s="114">
        <v>143</v>
      </c>
      <c r="H30" s="114">
        <v>145</v>
      </c>
      <c r="I30" s="140">
        <v>160</v>
      </c>
      <c r="J30" s="115">
        <v>-14</v>
      </c>
      <c r="K30" s="116">
        <v>-8.75</v>
      </c>
    </row>
    <row r="31" spans="1:11" ht="14.1" customHeight="1" x14ac:dyDescent="0.2">
      <c r="A31" s="306" t="s">
        <v>249</v>
      </c>
      <c r="B31" s="307" t="s">
        <v>250</v>
      </c>
      <c r="C31" s="308"/>
      <c r="D31" s="113">
        <v>2.4431730323179219</v>
      </c>
      <c r="E31" s="115">
        <v>474</v>
      </c>
      <c r="F31" s="114">
        <v>503</v>
      </c>
      <c r="G31" s="114">
        <v>492</v>
      </c>
      <c r="H31" s="114">
        <v>513</v>
      </c>
      <c r="I31" s="140">
        <v>502</v>
      </c>
      <c r="J31" s="115">
        <v>-28</v>
      </c>
      <c r="K31" s="116">
        <v>-5.5776892430278888</v>
      </c>
    </row>
    <row r="32" spans="1:11" ht="14.1" customHeight="1" x14ac:dyDescent="0.2">
      <c r="A32" s="306">
        <v>31</v>
      </c>
      <c r="B32" s="307" t="s">
        <v>251</v>
      </c>
      <c r="C32" s="308"/>
      <c r="D32" s="113">
        <v>0.1752486985206948</v>
      </c>
      <c r="E32" s="115">
        <v>34</v>
      </c>
      <c r="F32" s="114">
        <v>35</v>
      </c>
      <c r="G32" s="114">
        <v>32</v>
      </c>
      <c r="H32" s="114">
        <v>31</v>
      </c>
      <c r="I32" s="140">
        <v>30</v>
      </c>
      <c r="J32" s="115">
        <v>4</v>
      </c>
      <c r="K32" s="116">
        <v>13.333333333333334</v>
      </c>
    </row>
    <row r="33" spans="1:11" ht="14.1" customHeight="1" x14ac:dyDescent="0.2">
      <c r="A33" s="306">
        <v>32</v>
      </c>
      <c r="B33" s="307" t="s">
        <v>252</v>
      </c>
      <c r="C33" s="308"/>
      <c r="D33" s="113">
        <v>1.1855059017576413</v>
      </c>
      <c r="E33" s="115">
        <v>230</v>
      </c>
      <c r="F33" s="114">
        <v>228</v>
      </c>
      <c r="G33" s="114">
        <v>233</v>
      </c>
      <c r="H33" s="114">
        <v>226</v>
      </c>
      <c r="I33" s="140">
        <v>201</v>
      </c>
      <c r="J33" s="115">
        <v>29</v>
      </c>
      <c r="K33" s="116">
        <v>14.427860696517413</v>
      </c>
    </row>
    <row r="34" spans="1:11" ht="14.1" customHeight="1" x14ac:dyDescent="0.2">
      <c r="A34" s="306">
        <v>33</v>
      </c>
      <c r="B34" s="307" t="s">
        <v>253</v>
      </c>
      <c r="C34" s="308"/>
      <c r="D34" s="113">
        <v>0.99994845626514095</v>
      </c>
      <c r="E34" s="115">
        <v>194</v>
      </c>
      <c r="F34" s="114">
        <v>200</v>
      </c>
      <c r="G34" s="114">
        <v>208</v>
      </c>
      <c r="H34" s="114">
        <v>208</v>
      </c>
      <c r="I34" s="140">
        <v>202</v>
      </c>
      <c r="J34" s="115">
        <v>-8</v>
      </c>
      <c r="K34" s="116">
        <v>-3.9603960396039604</v>
      </c>
    </row>
    <row r="35" spans="1:11" ht="14.1" customHeight="1" x14ac:dyDescent="0.2">
      <c r="A35" s="306">
        <v>34</v>
      </c>
      <c r="B35" s="307" t="s">
        <v>254</v>
      </c>
      <c r="C35" s="308"/>
      <c r="D35" s="113">
        <v>5.1801453533323025</v>
      </c>
      <c r="E35" s="115">
        <v>1005</v>
      </c>
      <c r="F35" s="114">
        <v>1016</v>
      </c>
      <c r="G35" s="114">
        <v>1002</v>
      </c>
      <c r="H35" s="114">
        <v>994</v>
      </c>
      <c r="I35" s="140">
        <v>960</v>
      </c>
      <c r="J35" s="115">
        <v>45</v>
      </c>
      <c r="K35" s="116">
        <v>4.6875</v>
      </c>
    </row>
    <row r="36" spans="1:11" ht="14.1" customHeight="1" x14ac:dyDescent="0.2">
      <c r="A36" s="306">
        <v>41</v>
      </c>
      <c r="B36" s="307" t="s">
        <v>255</v>
      </c>
      <c r="C36" s="308"/>
      <c r="D36" s="113">
        <v>0.20617493943611154</v>
      </c>
      <c r="E36" s="115">
        <v>40</v>
      </c>
      <c r="F36" s="114">
        <v>40</v>
      </c>
      <c r="G36" s="114">
        <v>42</v>
      </c>
      <c r="H36" s="114">
        <v>46</v>
      </c>
      <c r="I36" s="140">
        <v>45</v>
      </c>
      <c r="J36" s="115">
        <v>-5</v>
      </c>
      <c r="K36" s="116">
        <v>-11.111111111111111</v>
      </c>
    </row>
    <row r="37" spans="1:11" ht="14.1" customHeight="1" x14ac:dyDescent="0.2">
      <c r="A37" s="306">
        <v>42</v>
      </c>
      <c r="B37" s="307" t="s">
        <v>256</v>
      </c>
      <c r="C37" s="308"/>
      <c r="D37" s="113" t="s">
        <v>513</v>
      </c>
      <c r="E37" s="115" t="s">
        <v>513</v>
      </c>
      <c r="F37" s="114">
        <v>10</v>
      </c>
      <c r="G37" s="114">
        <v>9</v>
      </c>
      <c r="H37" s="114">
        <v>8</v>
      </c>
      <c r="I37" s="140">
        <v>7</v>
      </c>
      <c r="J37" s="115" t="s">
        <v>513</v>
      </c>
      <c r="K37" s="116" t="s">
        <v>513</v>
      </c>
    </row>
    <row r="38" spans="1:11" ht="14.1" customHeight="1" x14ac:dyDescent="0.2">
      <c r="A38" s="306">
        <v>43</v>
      </c>
      <c r="B38" s="307" t="s">
        <v>257</v>
      </c>
      <c r="C38" s="308"/>
      <c r="D38" s="113">
        <v>0.43296737281583425</v>
      </c>
      <c r="E38" s="115">
        <v>84</v>
      </c>
      <c r="F38" s="114">
        <v>84</v>
      </c>
      <c r="G38" s="114">
        <v>86</v>
      </c>
      <c r="H38" s="114">
        <v>79</v>
      </c>
      <c r="I38" s="140">
        <v>85</v>
      </c>
      <c r="J38" s="115">
        <v>-1</v>
      </c>
      <c r="K38" s="116">
        <v>-1.1764705882352942</v>
      </c>
    </row>
    <row r="39" spans="1:11" ht="14.1" customHeight="1" x14ac:dyDescent="0.2">
      <c r="A39" s="306">
        <v>51</v>
      </c>
      <c r="B39" s="307" t="s">
        <v>258</v>
      </c>
      <c r="C39" s="308"/>
      <c r="D39" s="113">
        <v>8.2366888304726569</v>
      </c>
      <c r="E39" s="115">
        <v>1598</v>
      </c>
      <c r="F39" s="114">
        <v>1604</v>
      </c>
      <c r="G39" s="114">
        <v>1636</v>
      </c>
      <c r="H39" s="114">
        <v>1672</v>
      </c>
      <c r="I39" s="140">
        <v>1693</v>
      </c>
      <c r="J39" s="115">
        <v>-95</v>
      </c>
      <c r="K39" s="116">
        <v>-5.6113408151210864</v>
      </c>
    </row>
    <row r="40" spans="1:11" ht="14.1" customHeight="1" x14ac:dyDescent="0.2">
      <c r="A40" s="306" t="s">
        <v>259</v>
      </c>
      <c r="B40" s="307" t="s">
        <v>260</v>
      </c>
      <c r="C40" s="308"/>
      <c r="D40" s="113">
        <v>8.0253595175506423</v>
      </c>
      <c r="E40" s="115">
        <v>1557</v>
      </c>
      <c r="F40" s="114">
        <v>1563</v>
      </c>
      <c r="G40" s="114">
        <v>1594</v>
      </c>
      <c r="H40" s="114">
        <v>1625</v>
      </c>
      <c r="I40" s="140">
        <v>1652</v>
      </c>
      <c r="J40" s="115">
        <v>-95</v>
      </c>
      <c r="K40" s="116">
        <v>-5.7506053268765136</v>
      </c>
    </row>
    <row r="41" spans="1:11" ht="14.1" customHeight="1" x14ac:dyDescent="0.2">
      <c r="A41" s="306"/>
      <c r="B41" s="307" t="s">
        <v>261</v>
      </c>
      <c r="C41" s="308"/>
      <c r="D41" s="113">
        <v>5.2265347147054273</v>
      </c>
      <c r="E41" s="115">
        <v>1014</v>
      </c>
      <c r="F41" s="114">
        <v>1024</v>
      </c>
      <c r="G41" s="114">
        <v>1029</v>
      </c>
      <c r="H41" s="114">
        <v>1066</v>
      </c>
      <c r="I41" s="140">
        <v>1091</v>
      </c>
      <c r="J41" s="115">
        <v>-77</v>
      </c>
      <c r="K41" s="116">
        <v>-7.0577451879010082</v>
      </c>
    </row>
    <row r="42" spans="1:11" ht="14.1" customHeight="1" x14ac:dyDescent="0.2">
      <c r="A42" s="306">
        <v>52</v>
      </c>
      <c r="B42" s="307" t="s">
        <v>262</v>
      </c>
      <c r="C42" s="308"/>
      <c r="D42" s="113">
        <v>4.9636616669243852</v>
      </c>
      <c r="E42" s="115">
        <v>963</v>
      </c>
      <c r="F42" s="114">
        <v>987</v>
      </c>
      <c r="G42" s="114">
        <v>993</v>
      </c>
      <c r="H42" s="114">
        <v>1006</v>
      </c>
      <c r="I42" s="140">
        <v>967</v>
      </c>
      <c r="J42" s="115">
        <v>-4</v>
      </c>
      <c r="K42" s="116">
        <v>-0.41365046535677352</v>
      </c>
    </row>
    <row r="43" spans="1:11" ht="14.1" customHeight="1" x14ac:dyDescent="0.2">
      <c r="A43" s="306" t="s">
        <v>263</v>
      </c>
      <c r="B43" s="307" t="s">
        <v>264</v>
      </c>
      <c r="C43" s="308"/>
      <c r="D43" s="113">
        <v>4.8296479562909127</v>
      </c>
      <c r="E43" s="115">
        <v>937</v>
      </c>
      <c r="F43" s="114">
        <v>956</v>
      </c>
      <c r="G43" s="114">
        <v>954</v>
      </c>
      <c r="H43" s="114">
        <v>964</v>
      </c>
      <c r="I43" s="140">
        <v>930</v>
      </c>
      <c r="J43" s="115">
        <v>7</v>
      </c>
      <c r="K43" s="116">
        <v>0.75268817204301075</v>
      </c>
    </row>
    <row r="44" spans="1:11" ht="14.1" customHeight="1" x14ac:dyDescent="0.2">
      <c r="A44" s="306">
        <v>53</v>
      </c>
      <c r="B44" s="307" t="s">
        <v>265</v>
      </c>
      <c r="C44" s="308"/>
      <c r="D44" s="113">
        <v>2.5050255141487554</v>
      </c>
      <c r="E44" s="115">
        <v>486</v>
      </c>
      <c r="F44" s="114">
        <v>489</v>
      </c>
      <c r="G44" s="114">
        <v>512</v>
      </c>
      <c r="H44" s="114">
        <v>516</v>
      </c>
      <c r="I44" s="140">
        <v>474</v>
      </c>
      <c r="J44" s="115">
        <v>12</v>
      </c>
      <c r="K44" s="116">
        <v>2.5316455696202533</v>
      </c>
    </row>
    <row r="45" spans="1:11" ht="14.1" customHeight="1" x14ac:dyDescent="0.2">
      <c r="A45" s="306" t="s">
        <v>266</v>
      </c>
      <c r="B45" s="307" t="s">
        <v>267</v>
      </c>
      <c r="C45" s="308"/>
      <c r="D45" s="113">
        <v>2.484408020205144</v>
      </c>
      <c r="E45" s="115">
        <v>482</v>
      </c>
      <c r="F45" s="114">
        <v>485</v>
      </c>
      <c r="G45" s="114">
        <v>508</v>
      </c>
      <c r="H45" s="114">
        <v>511</v>
      </c>
      <c r="I45" s="140">
        <v>469</v>
      </c>
      <c r="J45" s="115">
        <v>13</v>
      </c>
      <c r="K45" s="116">
        <v>2.7718550106609809</v>
      </c>
    </row>
    <row r="46" spans="1:11" ht="14.1" customHeight="1" x14ac:dyDescent="0.2">
      <c r="A46" s="306">
        <v>54</v>
      </c>
      <c r="B46" s="307" t="s">
        <v>268</v>
      </c>
      <c r="C46" s="308"/>
      <c r="D46" s="113">
        <v>13.23643111179836</v>
      </c>
      <c r="E46" s="115">
        <v>2568</v>
      </c>
      <c r="F46" s="114">
        <v>2637</v>
      </c>
      <c r="G46" s="114">
        <v>2686</v>
      </c>
      <c r="H46" s="114">
        <v>2672</v>
      </c>
      <c r="I46" s="140">
        <v>2652</v>
      </c>
      <c r="J46" s="115">
        <v>-84</v>
      </c>
      <c r="K46" s="116">
        <v>-3.1674208144796379</v>
      </c>
    </row>
    <row r="47" spans="1:11" ht="14.1" customHeight="1" x14ac:dyDescent="0.2">
      <c r="A47" s="306">
        <v>61</v>
      </c>
      <c r="B47" s="307" t="s">
        <v>269</v>
      </c>
      <c r="C47" s="308"/>
      <c r="D47" s="113">
        <v>0.75769290242770992</v>
      </c>
      <c r="E47" s="115">
        <v>147</v>
      </c>
      <c r="F47" s="114">
        <v>154</v>
      </c>
      <c r="G47" s="114">
        <v>152</v>
      </c>
      <c r="H47" s="114">
        <v>160</v>
      </c>
      <c r="I47" s="140">
        <v>172</v>
      </c>
      <c r="J47" s="115">
        <v>-25</v>
      </c>
      <c r="K47" s="116">
        <v>-14.534883720930232</v>
      </c>
    </row>
    <row r="48" spans="1:11" ht="14.1" customHeight="1" x14ac:dyDescent="0.2">
      <c r="A48" s="306">
        <v>62</v>
      </c>
      <c r="B48" s="307" t="s">
        <v>270</v>
      </c>
      <c r="C48" s="308"/>
      <c r="D48" s="113">
        <v>11.308695428070719</v>
      </c>
      <c r="E48" s="115">
        <v>2194</v>
      </c>
      <c r="F48" s="114">
        <v>2270</v>
      </c>
      <c r="G48" s="114">
        <v>2216</v>
      </c>
      <c r="H48" s="114">
        <v>2215</v>
      </c>
      <c r="I48" s="140">
        <v>2170</v>
      </c>
      <c r="J48" s="115">
        <v>24</v>
      </c>
      <c r="K48" s="116">
        <v>1.1059907834101383</v>
      </c>
    </row>
    <row r="49" spans="1:11" ht="14.1" customHeight="1" x14ac:dyDescent="0.2">
      <c r="A49" s="306">
        <v>63</v>
      </c>
      <c r="B49" s="307" t="s">
        <v>271</v>
      </c>
      <c r="C49" s="308"/>
      <c r="D49" s="113">
        <v>8.112983866810989</v>
      </c>
      <c r="E49" s="115">
        <v>1574</v>
      </c>
      <c r="F49" s="114">
        <v>1787</v>
      </c>
      <c r="G49" s="114">
        <v>1771</v>
      </c>
      <c r="H49" s="114">
        <v>1790</v>
      </c>
      <c r="I49" s="140">
        <v>1706</v>
      </c>
      <c r="J49" s="115">
        <v>-132</v>
      </c>
      <c r="K49" s="116">
        <v>-7.7373974208675262</v>
      </c>
    </row>
    <row r="50" spans="1:11" ht="14.1" customHeight="1" x14ac:dyDescent="0.2">
      <c r="A50" s="306" t="s">
        <v>272</v>
      </c>
      <c r="B50" s="307" t="s">
        <v>273</v>
      </c>
      <c r="C50" s="308"/>
      <c r="D50" s="113">
        <v>0.22679243337972269</v>
      </c>
      <c r="E50" s="115">
        <v>44</v>
      </c>
      <c r="F50" s="114">
        <v>52</v>
      </c>
      <c r="G50" s="114">
        <v>52</v>
      </c>
      <c r="H50" s="114">
        <v>49</v>
      </c>
      <c r="I50" s="140">
        <v>47</v>
      </c>
      <c r="J50" s="115">
        <v>-3</v>
      </c>
      <c r="K50" s="116">
        <v>-6.3829787234042552</v>
      </c>
    </row>
    <row r="51" spans="1:11" ht="14.1" customHeight="1" x14ac:dyDescent="0.2">
      <c r="A51" s="306" t="s">
        <v>274</v>
      </c>
      <c r="B51" s="307" t="s">
        <v>275</v>
      </c>
      <c r="C51" s="308"/>
      <c r="D51" s="113">
        <v>7.4583784341013351</v>
      </c>
      <c r="E51" s="115">
        <v>1447</v>
      </c>
      <c r="F51" s="114">
        <v>1642</v>
      </c>
      <c r="G51" s="114">
        <v>1608</v>
      </c>
      <c r="H51" s="114">
        <v>1639</v>
      </c>
      <c r="I51" s="140">
        <v>1594</v>
      </c>
      <c r="J51" s="115">
        <v>-147</v>
      </c>
      <c r="K51" s="116">
        <v>-9.2220828105395238</v>
      </c>
    </row>
    <row r="52" spans="1:11" ht="14.1" customHeight="1" x14ac:dyDescent="0.2">
      <c r="A52" s="306">
        <v>71</v>
      </c>
      <c r="B52" s="307" t="s">
        <v>276</v>
      </c>
      <c r="C52" s="308"/>
      <c r="D52" s="113">
        <v>10.99943301891655</v>
      </c>
      <c r="E52" s="115">
        <v>2134</v>
      </c>
      <c r="F52" s="114">
        <v>2166</v>
      </c>
      <c r="G52" s="114">
        <v>2172</v>
      </c>
      <c r="H52" s="114">
        <v>2142</v>
      </c>
      <c r="I52" s="140">
        <v>2135</v>
      </c>
      <c r="J52" s="115">
        <v>-1</v>
      </c>
      <c r="K52" s="116">
        <v>-4.6838407494145202E-2</v>
      </c>
    </row>
    <row r="53" spans="1:11" ht="14.1" customHeight="1" x14ac:dyDescent="0.2">
      <c r="A53" s="306" t="s">
        <v>277</v>
      </c>
      <c r="B53" s="307" t="s">
        <v>278</v>
      </c>
      <c r="C53" s="308"/>
      <c r="D53" s="113">
        <v>1.0618009380959745</v>
      </c>
      <c r="E53" s="115">
        <v>206</v>
      </c>
      <c r="F53" s="114">
        <v>191</v>
      </c>
      <c r="G53" s="114">
        <v>198</v>
      </c>
      <c r="H53" s="114">
        <v>204</v>
      </c>
      <c r="I53" s="140">
        <v>200</v>
      </c>
      <c r="J53" s="115">
        <v>6</v>
      </c>
      <c r="K53" s="116">
        <v>3</v>
      </c>
    </row>
    <row r="54" spans="1:11" ht="14.1" customHeight="1" x14ac:dyDescent="0.2">
      <c r="A54" s="306" t="s">
        <v>279</v>
      </c>
      <c r="B54" s="307" t="s">
        <v>280</v>
      </c>
      <c r="C54" s="308"/>
      <c r="D54" s="113">
        <v>9.6902221534972419</v>
      </c>
      <c r="E54" s="115">
        <v>1880</v>
      </c>
      <c r="F54" s="114">
        <v>1926</v>
      </c>
      <c r="G54" s="114">
        <v>1925</v>
      </c>
      <c r="H54" s="114">
        <v>1888</v>
      </c>
      <c r="I54" s="140">
        <v>1883</v>
      </c>
      <c r="J54" s="115">
        <v>-3</v>
      </c>
      <c r="K54" s="116">
        <v>-0.15932023366967604</v>
      </c>
    </row>
    <row r="55" spans="1:11" ht="14.1" customHeight="1" x14ac:dyDescent="0.2">
      <c r="A55" s="306">
        <v>72</v>
      </c>
      <c r="B55" s="307" t="s">
        <v>281</v>
      </c>
      <c r="C55" s="308"/>
      <c r="D55" s="113">
        <v>1.123653419926808</v>
      </c>
      <c r="E55" s="115">
        <v>218</v>
      </c>
      <c r="F55" s="114">
        <v>215</v>
      </c>
      <c r="G55" s="114">
        <v>217</v>
      </c>
      <c r="H55" s="114">
        <v>212</v>
      </c>
      <c r="I55" s="140">
        <v>210</v>
      </c>
      <c r="J55" s="115">
        <v>8</v>
      </c>
      <c r="K55" s="116">
        <v>3.8095238095238093</v>
      </c>
    </row>
    <row r="56" spans="1:11" ht="14.1" customHeight="1" x14ac:dyDescent="0.2">
      <c r="A56" s="306" t="s">
        <v>282</v>
      </c>
      <c r="B56" s="307" t="s">
        <v>283</v>
      </c>
      <c r="C56" s="308"/>
      <c r="D56" s="113">
        <v>0.1340137106334725</v>
      </c>
      <c r="E56" s="115">
        <v>26</v>
      </c>
      <c r="F56" s="114">
        <v>25</v>
      </c>
      <c r="G56" s="114">
        <v>26</v>
      </c>
      <c r="H56" s="114">
        <v>27</v>
      </c>
      <c r="I56" s="140">
        <v>27</v>
      </c>
      <c r="J56" s="115">
        <v>-1</v>
      </c>
      <c r="K56" s="116">
        <v>-3.7037037037037037</v>
      </c>
    </row>
    <row r="57" spans="1:11" ht="14.1" customHeight="1" x14ac:dyDescent="0.2">
      <c r="A57" s="306" t="s">
        <v>284</v>
      </c>
      <c r="B57" s="307" t="s">
        <v>285</v>
      </c>
      <c r="C57" s="308"/>
      <c r="D57" s="113">
        <v>0.76284727591361268</v>
      </c>
      <c r="E57" s="115">
        <v>148</v>
      </c>
      <c r="F57" s="114">
        <v>147</v>
      </c>
      <c r="G57" s="114">
        <v>148</v>
      </c>
      <c r="H57" s="114">
        <v>143</v>
      </c>
      <c r="I57" s="140">
        <v>143</v>
      </c>
      <c r="J57" s="115">
        <v>5</v>
      </c>
      <c r="K57" s="116">
        <v>3.4965034965034967</v>
      </c>
    </row>
    <row r="58" spans="1:11" ht="14.1" customHeight="1" x14ac:dyDescent="0.2">
      <c r="A58" s="306">
        <v>73</v>
      </c>
      <c r="B58" s="307" t="s">
        <v>286</v>
      </c>
      <c r="C58" s="308"/>
      <c r="D58" s="113">
        <v>0.71645791454048757</v>
      </c>
      <c r="E58" s="115">
        <v>139</v>
      </c>
      <c r="F58" s="114">
        <v>147</v>
      </c>
      <c r="G58" s="114">
        <v>140</v>
      </c>
      <c r="H58" s="114">
        <v>143</v>
      </c>
      <c r="I58" s="140">
        <v>143</v>
      </c>
      <c r="J58" s="115">
        <v>-4</v>
      </c>
      <c r="K58" s="116">
        <v>-2.7972027972027971</v>
      </c>
    </row>
    <row r="59" spans="1:11" ht="14.1" customHeight="1" x14ac:dyDescent="0.2">
      <c r="A59" s="306" t="s">
        <v>287</v>
      </c>
      <c r="B59" s="307" t="s">
        <v>288</v>
      </c>
      <c r="C59" s="308"/>
      <c r="D59" s="113">
        <v>0.5257460955620844</v>
      </c>
      <c r="E59" s="115">
        <v>102</v>
      </c>
      <c r="F59" s="114">
        <v>107</v>
      </c>
      <c r="G59" s="114">
        <v>105</v>
      </c>
      <c r="H59" s="114">
        <v>105</v>
      </c>
      <c r="I59" s="140">
        <v>105</v>
      </c>
      <c r="J59" s="115">
        <v>-3</v>
      </c>
      <c r="K59" s="116">
        <v>-2.8571428571428572</v>
      </c>
    </row>
    <row r="60" spans="1:11" ht="14.1" customHeight="1" x14ac:dyDescent="0.2">
      <c r="A60" s="306">
        <v>81</v>
      </c>
      <c r="B60" s="307" t="s">
        <v>289</v>
      </c>
      <c r="C60" s="308"/>
      <c r="D60" s="113">
        <v>2.6751198391835471</v>
      </c>
      <c r="E60" s="115">
        <v>519</v>
      </c>
      <c r="F60" s="114">
        <v>517</v>
      </c>
      <c r="G60" s="114">
        <v>515</v>
      </c>
      <c r="H60" s="114">
        <v>665</v>
      </c>
      <c r="I60" s="140">
        <v>637</v>
      </c>
      <c r="J60" s="115">
        <v>-118</v>
      </c>
      <c r="K60" s="116">
        <v>-18.524332810047095</v>
      </c>
    </row>
    <row r="61" spans="1:11" ht="14.1" customHeight="1" x14ac:dyDescent="0.2">
      <c r="A61" s="306" t="s">
        <v>290</v>
      </c>
      <c r="B61" s="307" t="s">
        <v>291</v>
      </c>
      <c r="C61" s="308"/>
      <c r="D61" s="113">
        <v>0.8659347456316685</v>
      </c>
      <c r="E61" s="115">
        <v>168</v>
      </c>
      <c r="F61" s="114">
        <v>175</v>
      </c>
      <c r="G61" s="114">
        <v>173</v>
      </c>
      <c r="H61" s="114">
        <v>173</v>
      </c>
      <c r="I61" s="140">
        <v>166</v>
      </c>
      <c r="J61" s="115">
        <v>2</v>
      </c>
      <c r="K61" s="116">
        <v>1.2048192771084338</v>
      </c>
    </row>
    <row r="62" spans="1:11" ht="14.1" customHeight="1" x14ac:dyDescent="0.2">
      <c r="A62" s="306" t="s">
        <v>292</v>
      </c>
      <c r="B62" s="307" t="s">
        <v>293</v>
      </c>
      <c r="C62" s="308"/>
      <c r="D62" s="113">
        <v>0.8659347456316685</v>
      </c>
      <c r="E62" s="115">
        <v>168</v>
      </c>
      <c r="F62" s="114">
        <v>155</v>
      </c>
      <c r="G62" s="114">
        <v>159</v>
      </c>
      <c r="H62" s="114">
        <v>314</v>
      </c>
      <c r="I62" s="140">
        <v>297</v>
      </c>
      <c r="J62" s="115">
        <v>-129</v>
      </c>
      <c r="K62" s="116">
        <v>-43.434343434343432</v>
      </c>
    </row>
    <row r="63" spans="1:11" ht="14.1" customHeight="1" x14ac:dyDescent="0.2">
      <c r="A63" s="306"/>
      <c r="B63" s="307" t="s">
        <v>294</v>
      </c>
      <c r="C63" s="308"/>
      <c r="D63" s="113">
        <v>0.76800164939951554</v>
      </c>
      <c r="E63" s="115">
        <v>149</v>
      </c>
      <c r="F63" s="114">
        <v>137</v>
      </c>
      <c r="G63" s="114">
        <v>147</v>
      </c>
      <c r="H63" s="114">
        <v>301</v>
      </c>
      <c r="I63" s="140">
        <v>287</v>
      </c>
      <c r="J63" s="115">
        <v>-138</v>
      </c>
      <c r="K63" s="116">
        <v>-48.083623693379792</v>
      </c>
    </row>
    <row r="64" spans="1:11" ht="14.1" customHeight="1" x14ac:dyDescent="0.2">
      <c r="A64" s="306" t="s">
        <v>295</v>
      </c>
      <c r="B64" s="307" t="s">
        <v>296</v>
      </c>
      <c r="C64" s="308"/>
      <c r="D64" s="113">
        <v>5.1543734859027884E-2</v>
      </c>
      <c r="E64" s="115">
        <v>10</v>
      </c>
      <c r="F64" s="114">
        <v>13</v>
      </c>
      <c r="G64" s="114">
        <v>11</v>
      </c>
      <c r="H64" s="114">
        <v>12</v>
      </c>
      <c r="I64" s="140">
        <v>13</v>
      </c>
      <c r="J64" s="115">
        <v>-3</v>
      </c>
      <c r="K64" s="116">
        <v>-23.076923076923077</v>
      </c>
    </row>
    <row r="65" spans="1:11" ht="14.1" customHeight="1" x14ac:dyDescent="0.2">
      <c r="A65" s="306" t="s">
        <v>297</v>
      </c>
      <c r="B65" s="307" t="s">
        <v>298</v>
      </c>
      <c r="C65" s="308"/>
      <c r="D65" s="113">
        <v>0.54636358950569563</v>
      </c>
      <c r="E65" s="115">
        <v>106</v>
      </c>
      <c r="F65" s="114">
        <v>109</v>
      </c>
      <c r="G65" s="114">
        <v>108</v>
      </c>
      <c r="H65" s="114">
        <v>105</v>
      </c>
      <c r="I65" s="140">
        <v>103</v>
      </c>
      <c r="J65" s="115">
        <v>3</v>
      </c>
      <c r="K65" s="116">
        <v>2.912621359223301</v>
      </c>
    </row>
    <row r="66" spans="1:11" ht="14.1" customHeight="1" x14ac:dyDescent="0.2">
      <c r="A66" s="306">
        <v>82</v>
      </c>
      <c r="B66" s="307" t="s">
        <v>299</v>
      </c>
      <c r="C66" s="308"/>
      <c r="D66" s="113">
        <v>1.5514664192567393</v>
      </c>
      <c r="E66" s="115">
        <v>301</v>
      </c>
      <c r="F66" s="114">
        <v>314</v>
      </c>
      <c r="G66" s="114">
        <v>311</v>
      </c>
      <c r="H66" s="114">
        <v>310</v>
      </c>
      <c r="I66" s="140">
        <v>307</v>
      </c>
      <c r="J66" s="115">
        <v>-6</v>
      </c>
      <c r="K66" s="116">
        <v>-1.9543973941368078</v>
      </c>
    </row>
    <row r="67" spans="1:11" ht="14.1" customHeight="1" x14ac:dyDescent="0.2">
      <c r="A67" s="306" t="s">
        <v>300</v>
      </c>
      <c r="B67" s="307" t="s">
        <v>301</v>
      </c>
      <c r="C67" s="308"/>
      <c r="D67" s="113">
        <v>0.77831039637132104</v>
      </c>
      <c r="E67" s="115">
        <v>151</v>
      </c>
      <c r="F67" s="114">
        <v>156</v>
      </c>
      <c r="G67" s="114">
        <v>157</v>
      </c>
      <c r="H67" s="114">
        <v>156</v>
      </c>
      <c r="I67" s="140">
        <v>146</v>
      </c>
      <c r="J67" s="115">
        <v>5</v>
      </c>
      <c r="K67" s="116">
        <v>3.4246575342465753</v>
      </c>
    </row>
    <row r="68" spans="1:11" ht="14.1" customHeight="1" x14ac:dyDescent="0.2">
      <c r="A68" s="306" t="s">
        <v>302</v>
      </c>
      <c r="B68" s="307" t="s">
        <v>303</v>
      </c>
      <c r="C68" s="308"/>
      <c r="D68" s="113">
        <v>0.48451110767486211</v>
      </c>
      <c r="E68" s="115">
        <v>94</v>
      </c>
      <c r="F68" s="114">
        <v>100</v>
      </c>
      <c r="G68" s="114">
        <v>95</v>
      </c>
      <c r="H68" s="114">
        <v>97</v>
      </c>
      <c r="I68" s="140">
        <v>102</v>
      </c>
      <c r="J68" s="115">
        <v>-8</v>
      </c>
      <c r="K68" s="116">
        <v>-7.8431372549019605</v>
      </c>
    </row>
    <row r="69" spans="1:11" ht="14.1" customHeight="1" x14ac:dyDescent="0.2">
      <c r="A69" s="306">
        <v>83</v>
      </c>
      <c r="B69" s="307" t="s">
        <v>304</v>
      </c>
      <c r="C69" s="308"/>
      <c r="D69" s="113">
        <v>2.3555486830575743</v>
      </c>
      <c r="E69" s="115">
        <v>457</v>
      </c>
      <c r="F69" s="114">
        <v>449</v>
      </c>
      <c r="G69" s="114">
        <v>447</v>
      </c>
      <c r="H69" s="114">
        <v>452</v>
      </c>
      <c r="I69" s="140">
        <v>437</v>
      </c>
      <c r="J69" s="115">
        <v>20</v>
      </c>
      <c r="K69" s="116">
        <v>4.5766590389016022</v>
      </c>
    </row>
    <row r="70" spans="1:11" ht="14.1" customHeight="1" x14ac:dyDescent="0.2">
      <c r="A70" s="306" t="s">
        <v>305</v>
      </c>
      <c r="B70" s="307" t="s">
        <v>306</v>
      </c>
      <c r="C70" s="308"/>
      <c r="D70" s="113">
        <v>1.4071439616514612</v>
      </c>
      <c r="E70" s="115">
        <v>273</v>
      </c>
      <c r="F70" s="114">
        <v>265</v>
      </c>
      <c r="G70" s="114">
        <v>264</v>
      </c>
      <c r="H70" s="114">
        <v>272</v>
      </c>
      <c r="I70" s="140">
        <v>263</v>
      </c>
      <c r="J70" s="115">
        <v>10</v>
      </c>
      <c r="K70" s="116">
        <v>3.8022813688212929</v>
      </c>
    </row>
    <row r="71" spans="1:11" ht="14.1" customHeight="1" x14ac:dyDescent="0.2">
      <c r="A71" s="306"/>
      <c r="B71" s="307" t="s">
        <v>307</v>
      </c>
      <c r="C71" s="308"/>
      <c r="D71" s="113">
        <v>0.55151796299159839</v>
      </c>
      <c r="E71" s="115">
        <v>107</v>
      </c>
      <c r="F71" s="114">
        <v>101</v>
      </c>
      <c r="G71" s="114">
        <v>107</v>
      </c>
      <c r="H71" s="114">
        <v>107</v>
      </c>
      <c r="I71" s="140">
        <v>103</v>
      </c>
      <c r="J71" s="115">
        <v>4</v>
      </c>
      <c r="K71" s="116">
        <v>3.883495145631068</v>
      </c>
    </row>
    <row r="72" spans="1:11" ht="14.1" customHeight="1" x14ac:dyDescent="0.2">
      <c r="A72" s="306">
        <v>84</v>
      </c>
      <c r="B72" s="307" t="s">
        <v>308</v>
      </c>
      <c r="C72" s="308"/>
      <c r="D72" s="113">
        <v>2.4174011648884077</v>
      </c>
      <c r="E72" s="115">
        <v>469</v>
      </c>
      <c r="F72" s="114">
        <v>468</v>
      </c>
      <c r="G72" s="114">
        <v>437</v>
      </c>
      <c r="H72" s="114">
        <v>271</v>
      </c>
      <c r="I72" s="140">
        <v>275</v>
      </c>
      <c r="J72" s="115">
        <v>194</v>
      </c>
      <c r="K72" s="116">
        <v>70.545454545454547</v>
      </c>
    </row>
    <row r="73" spans="1:11" ht="14.1" customHeight="1" x14ac:dyDescent="0.2">
      <c r="A73" s="306" t="s">
        <v>309</v>
      </c>
      <c r="B73" s="307" t="s">
        <v>310</v>
      </c>
      <c r="C73" s="308"/>
      <c r="D73" s="113">
        <v>7.2161228802639032E-2</v>
      </c>
      <c r="E73" s="115">
        <v>14</v>
      </c>
      <c r="F73" s="114">
        <v>12</v>
      </c>
      <c r="G73" s="114">
        <v>12</v>
      </c>
      <c r="H73" s="114">
        <v>16</v>
      </c>
      <c r="I73" s="140">
        <v>17</v>
      </c>
      <c r="J73" s="115">
        <v>-3</v>
      </c>
      <c r="K73" s="116">
        <v>-17.647058823529413</v>
      </c>
    </row>
    <row r="74" spans="1:11" ht="14.1" customHeight="1" x14ac:dyDescent="0.2">
      <c r="A74" s="306" t="s">
        <v>311</v>
      </c>
      <c r="B74" s="307" t="s">
        <v>312</v>
      </c>
      <c r="C74" s="308"/>
      <c r="D74" s="113">
        <v>3.0926240915416733E-2</v>
      </c>
      <c r="E74" s="115">
        <v>6</v>
      </c>
      <c r="F74" s="114">
        <v>6</v>
      </c>
      <c r="G74" s="114">
        <v>6</v>
      </c>
      <c r="H74" s="114">
        <v>7</v>
      </c>
      <c r="I74" s="140">
        <v>7</v>
      </c>
      <c r="J74" s="115">
        <v>-1</v>
      </c>
      <c r="K74" s="116">
        <v>-14.285714285714286</v>
      </c>
    </row>
    <row r="75" spans="1:11" ht="14.1" customHeight="1" x14ac:dyDescent="0.2">
      <c r="A75" s="306" t="s">
        <v>313</v>
      </c>
      <c r="B75" s="307" t="s">
        <v>314</v>
      </c>
      <c r="C75" s="308"/>
      <c r="D75" s="113" t="s">
        <v>513</v>
      </c>
      <c r="E75" s="115" t="s">
        <v>513</v>
      </c>
      <c r="F75" s="114" t="s">
        <v>513</v>
      </c>
      <c r="G75" s="114">
        <v>3</v>
      </c>
      <c r="H75" s="114">
        <v>5</v>
      </c>
      <c r="I75" s="140">
        <v>3</v>
      </c>
      <c r="J75" s="115" t="s">
        <v>513</v>
      </c>
      <c r="K75" s="116" t="s">
        <v>513</v>
      </c>
    </row>
    <row r="76" spans="1:11" ht="14.1" customHeight="1" x14ac:dyDescent="0.2">
      <c r="A76" s="306">
        <v>91</v>
      </c>
      <c r="B76" s="307" t="s">
        <v>315</v>
      </c>
      <c r="C76" s="308"/>
      <c r="D76" s="113">
        <v>3.0926240915416733E-2</v>
      </c>
      <c r="E76" s="115">
        <v>6</v>
      </c>
      <c r="F76" s="114" t="s">
        <v>513</v>
      </c>
      <c r="G76" s="114">
        <v>6</v>
      </c>
      <c r="H76" s="114">
        <v>4</v>
      </c>
      <c r="I76" s="140">
        <v>4</v>
      </c>
      <c r="J76" s="115">
        <v>2</v>
      </c>
      <c r="K76" s="116">
        <v>50</v>
      </c>
    </row>
    <row r="77" spans="1:11" ht="14.1" customHeight="1" x14ac:dyDescent="0.2">
      <c r="A77" s="306">
        <v>92</v>
      </c>
      <c r="B77" s="307" t="s">
        <v>316</v>
      </c>
      <c r="C77" s="308"/>
      <c r="D77" s="113">
        <v>0.28864491521055613</v>
      </c>
      <c r="E77" s="115">
        <v>56</v>
      </c>
      <c r="F77" s="114">
        <v>58</v>
      </c>
      <c r="G77" s="114">
        <v>59</v>
      </c>
      <c r="H77" s="114">
        <v>61</v>
      </c>
      <c r="I77" s="140">
        <v>51</v>
      </c>
      <c r="J77" s="115">
        <v>5</v>
      </c>
      <c r="K77" s="116">
        <v>9.8039215686274517</v>
      </c>
    </row>
    <row r="78" spans="1:11" ht="14.1" customHeight="1" x14ac:dyDescent="0.2">
      <c r="A78" s="306">
        <v>93</v>
      </c>
      <c r="B78" s="307" t="s">
        <v>317</v>
      </c>
      <c r="C78" s="308"/>
      <c r="D78" s="113">
        <v>0.12370496366166693</v>
      </c>
      <c r="E78" s="115">
        <v>24</v>
      </c>
      <c r="F78" s="114">
        <v>24</v>
      </c>
      <c r="G78" s="114">
        <v>23</v>
      </c>
      <c r="H78" s="114">
        <v>23</v>
      </c>
      <c r="I78" s="140">
        <v>21</v>
      </c>
      <c r="J78" s="115">
        <v>3</v>
      </c>
      <c r="K78" s="116">
        <v>14.285714285714286</v>
      </c>
    </row>
    <row r="79" spans="1:11" ht="14.1" customHeight="1" x14ac:dyDescent="0.2">
      <c r="A79" s="306">
        <v>94</v>
      </c>
      <c r="B79" s="307" t="s">
        <v>318</v>
      </c>
      <c r="C79" s="308"/>
      <c r="D79" s="113">
        <v>0.94840472140611309</v>
      </c>
      <c r="E79" s="115">
        <v>184</v>
      </c>
      <c r="F79" s="114">
        <v>202</v>
      </c>
      <c r="G79" s="114">
        <v>202</v>
      </c>
      <c r="H79" s="114">
        <v>192</v>
      </c>
      <c r="I79" s="140">
        <v>206</v>
      </c>
      <c r="J79" s="115">
        <v>-22</v>
      </c>
      <c r="K79" s="116">
        <v>-10.679611650485437</v>
      </c>
    </row>
    <row r="80" spans="1:11" ht="14.1" customHeight="1" x14ac:dyDescent="0.2">
      <c r="A80" s="306" t="s">
        <v>319</v>
      </c>
      <c r="B80" s="307" t="s">
        <v>320</v>
      </c>
      <c r="C80" s="308"/>
      <c r="D80" s="113" t="s">
        <v>513</v>
      </c>
      <c r="E80" s="115" t="s">
        <v>513</v>
      </c>
      <c r="F80" s="114" t="s">
        <v>513</v>
      </c>
      <c r="G80" s="114">
        <v>0</v>
      </c>
      <c r="H80" s="114">
        <v>0</v>
      </c>
      <c r="I80" s="140">
        <v>0</v>
      </c>
      <c r="J80" s="115" t="s">
        <v>513</v>
      </c>
      <c r="K80" s="116" t="s">
        <v>513</v>
      </c>
    </row>
    <row r="81" spans="1:11" ht="14.1" customHeight="1" x14ac:dyDescent="0.2">
      <c r="A81" s="310" t="s">
        <v>321</v>
      </c>
      <c r="B81" s="311" t="s">
        <v>333</v>
      </c>
      <c r="C81" s="312"/>
      <c r="D81" s="125">
        <v>3.0307716097108397</v>
      </c>
      <c r="E81" s="143">
        <v>588</v>
      </c>
      <c r="F81" s="144">
        <v>616</v>
      </c>
      <c r="G81" s="144">
        <v>611</v>
      </c>
      <c r="H81" s="144">
        <v>633</v>
      </c>
      <c r="I81" s="145">
        <v>593</v>
      </c>
      <c r="J81" s="143">
        <v>-5</v>
      </c>
      <c r="K81" s="146">
        <v>-0.84317032040472173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4648</v>
      </c>
      <c r="G12" s="536">
        <v>3910</v>
      </c>
      <c r="H12" s="536">
        <v>6840</v>
      </c>
      <c r="I12" s="536">
        <v>3896</v>
      </c>
      <c r="J12" s="537">
        <v>4880</v>
      </c>
      <c r="K12" s="538">
        <v>-232</v>
      </c>
      <c r="L12" s="349">
        <v>-4.7540983606557381</v>
      </c>
    </row>
    <row r="13" spans="1:17" s="110" customFormat="1" ht="15" customHeight="1" x14ac:dyDescent="0.2">
      <c r="A13" s="350" t="s">
        <v>344</v>
      </c>
      <c r="B13" s="351" t="s">
        <v>345</v>
      </c>
      <c r="C13" s="347"/>
      <c r="D13" s="347"/>
      <c r="E13" s="348"/>
      <c r="F13" s="536">
        <v>2567</v>
      </c>
      <c r="G13" s="536">
        <v>1976</v>
      </c>
      <c r="H13" s="536">
        <v>3688</v>
      </c>
      <c r="I13" s="536">
        <v>2128</v>
      </c>
      <c r="J13" s="537">
        <v>2726</v>
      </c>
      <c r="K13" s="538">
        <v>-159</v>
      </c>
      <c r="L13" s="349">
        <v>-5.8327219369038881</v>
      </c>
    </row>
    <row r="14" spans="1:17" s="110" customFormat="1" ht="22.5" customHeight="1" x14ac:dyDescent="0.2">
      <c r="A14" s="350"/>
      <c r="B14" s="351" t="s">
        <v>346</v>
      </c>
      <c r="C14" s="347"/>
      <c r="D14" s="347"/>
      <c r="E14" s="348"/>
      <c r="F14" s="536">
        <v>2081</v>
      </c>
      <c r="G14" s="536">
        <v>1934</v>
      </c>
      <c r="H14" s="536">
        <v>3152</v>
      </c>
      <c r="I14" s="536">
        <v>1768</v>
      </c>
      <c r="J14" s="537">
        <v>2154</v>
      </c>
      <c r="K14" s="538">
        <v>-73</v>
      </c>
      <c r="L14" s="349">
        <v>-3.3890436397400188</v>
      </c>
    </row>
    <row r="15" spans="1:17" s="110" customFormat="1" ht="15" customHeight="1" x14ac:dyDescent="0.2">
      <c r="A15" s="350" t="s">
        <v>347</v>
      </c>
      <c r="B15" s="351" t="s">
        <v>108</v>
      </c>
      <c r="C15" s="347"/>
      <c r="D15" s="347"/>
      <c r="E15" s="348"/>
      <c r="F15" s="536">
        <v>1164</v>
      </c>
      <c r="G15" s="536">
        <v>1157</v>
      </c>
      <c r="H15" s="536">
        <v>3169</v>
      </c>
      <c r="I15" s="536">
        <v>899</v>
      </c>
      <c r="J15" s="537">
        <v>1251</v>
      </c>
      <c r="K15" s="538">
        <v>-87</v>
      </c>
      <c r="L15" s="349">
        <v>-6.9544364508393288</v>
      </c>
    </row>
    <row r="16" spans="1:17" s="110" customFormat="1" ht="15" customHeight="1" x14ac:dyDescent="0.2">
      <c r="A16" s="350"/>
      <c r="B16" s="351" t="s">
        <v>109</v>
      </c>
      <c r="C16" s="347"/>
      <c r="D16" s="347"/>
      <c r="E16" s="348"/>
      <c r="F16" s="536">
        <v>3009</v>
      </c>
      <c r="G16" s="536">
        <v>2415</v>
      </c>
      <c r="H16" s="536">
        <v>3222</v>
      </c>
      <c r="I16" s="536">
        <v>2618</v>
      </c>
      <c r="J16" s="537">
        <v>3146</v>
      </c>
      <c r="K16" s="538">
        <v>-137</v>
      </c>
      <c r="L16" s="349">
        <v>-4.354736172917991</v>
      </c>
    </row>
    <row r="17" spans="1:12" s="110" customFormat="1" ht="15" customHeight="1" x14ac:dyDescent="0.2">
      <c r="A17" s="350"/>
      <c r="B17" s="351" t="s">
        <v>110</v>
      </c>
      <c r="C17" s="347"/>
      <c r="D17" s="347"/>
      <c r="E17" s="348"/>
      <c r="F17" s="536">
        <v>428</v>
      </c>
      <c r="G17" s="536">
        <v>295</v>
      </c>
      <c r="H17" s="536">
        <v>379</v>
      </c>
      <c r="I17" s="536">
        <v>340</v>
      </c>
      <c r="J17" s="537">
        <v>437</v>
      </c>
      <c r="K17" s="538">
        <v>-9</v>
      </c>
      <c r="L17" s="349">
        <v>-2.0594965675057209</v>
      </c>
    </row>
    <row r="18" spans="1:12" s="110" customFormat="1" ht="15" customHeight="1" x14ac:dyDescent="0.2">
      <c r="A18" s="350"/>
      <c r="B18" s="351" t="s">
        <v>111</v>
      </c>
      <c r="C18" s="347"/>
      <c r="D18" s="347"/>
      <c r="E18" s="348"/>
      <c r="F18" s="536">
        <v>47</v>
      </c>
      <c r="G18" s="536">
        <v>43</v>
      </c>
      <c r="H18" s="536">
        <v>70</v>
      </c>
      <c r="I18" s="536">
        <v>39</v>
      </c>
      <c r="J18" s="537">
        <v>46</v>
      </c>
      <c r="K18" s="538">
        <v>1</v>
      </c>
      <c r="L18" s="349">
        <v>2.1739130434782608</v>
      </c>
    </row>
    <row r="19" spans="1:12" s="110" customFormat="1" ht="15" customHeight="1" x14ac:dyDescent="0.2">
      <c r="A19" s="118" t="s">
        <v>113</v>
      </c>
      <c r="B19" s="119" t="s">
        <v>181</v>
      </c>
      <c r="C19" s="347"/>
      <c r="D19" s="347"/>
      <c r="E19" s="348"/>
      <c r="F19" s="536">
        <v>3268</v>
      </c>
      <c r="G19" s="536">
        <v>2565</v>
      </c>
      <c r="H19" s="536">
        <v>5297</v>
      </c>
      <c r="I19" s="536">
        <v>2632</v>
      </c>
      <c r="J19" s="537">
        <v>3461</v>
      </c>
      <c r="K19" s="538">
        <v>-193</v>
      </c>
      <c r="L19" s="349">
        <v>-5.5764229991331984</v>
      </c>
    </row>
    <row r="20" spans="1:12" s="110" customFormat="1" ht="15" customHeight="1" x14ac:dyDescent="0.2">
      <c r="A20" s="118"/>
      <c r="B20" s="119" t="s">
        <v>182</v>
      </c>
      <c r="C20" s="347"/>
      <c r="D20" s="347"/>
      <c r="E20" s="348"/>
      <c r="F20" s="536">
        <v>1380</v>
      </c>
      <c r="G20" s="536">
        <v>1345</v>
      </c>
      <c r="H20" s="536">
        <v>1543</v>
      </c>
      <c r="I20" s="536">
        <v>1264</v>
      </c>
      <c r="J20" s="537">
        <v>1419</v>
      </c>
      <c r="K20" s="538">
        <v>-39</v>
      </c>
      <c r="L20" s="349">
        <v>-2.7484143763213531</v>
      </c>
    </row>
    <row r="21" spans="1:12" s="110" customFormat="1" ht="15" customHeight="1" x14ac:dyDescent="0.2">
      <c r="A21" s="118" t="s">
        <v>113</v>
      </c>
      <c r="B21" s="119" t="s">
        <v>116</v>
      </c>
      <c r="C21" s="347"/>
      <c r="D21" s="347"/>
      <c r="E21" s="348"/>
      <c r="F21" s="536">
        <v>3472</v>
      </c>
      <c r="G21" s="536">
        <v>2853</v>
      </c>
      <c r="H21" s="536">
        <v>5385</v>
      </c>
      <c r="I21" s="536">
        <v>2750</v>
      </c>
      <c r="J21" s="537">
        <v>3513</v>
      </c>
      <c r="K21" s="538">
        <v>-41</v>
      </c>
      <c r="L21" s="349">
        <v>-1.1670936521491602</v>
      </c>
    </row>
    <row r="22" spans="1:12" s="110" customFormat="1" ht="15" customHeight="1" x14ac:dyDescent="0.2">
      <c r="A22" s="118"/>
      <c r="B22" s="119" t="s">
        <v>117</v>
      </c>
      <c r="C22" s="347"/>
      <c r="D22" s="347"/>
      <c r="E22" s="348"/>
      <c r="F22" s="536">
        <v>1174</v>
      </c>
      <c r="G22" s="536">
        <v>1054</v>
      </c>
      <c r="H22" s="536">
        <v>1454</v>
      </c>
      <c r="I22" s="536">
        <v>1141</v>
      </c>
      <c r="J22" s="537">
        <v>1366</v>
      </c>
      <c r="K22" s="538">
        <v>-192</v>
      </c>
      <c r="L22" s="349">
        <v>-14.055636896046853</v>
      </c>
    </row>
    <row r="23" spans="1:12" s="110" customFormat="1" ht="15" customHeight="1" x14ac:dyDescent="0.2">
      <c r="A23" s="352" t="s">
        <v>347</v>
      </c>
      <c r="B23" s="353" t="s">
        <v>193</v>
      </c>
      <c r="C23" s="354"/>
      <c r="D23" s="354"/>
      <c r="E23" s="355"/>
      <c r="F23" s="539">
        <v>66</v>
      </c>
      <c r="G23" s="539">
        <v>249</v>
      </c>
      <c r="H23" s="539">
        <v>1367</v>
      </c>
      <c r="I23" s="539">
        <v>40</v>
      </c>
      <c r="J23" s="540">
        <v>85</v>
      </c>
      <c r="K23" s="541">
        <v>-19</v>
      </c>
      <c r="L23" s="356">
        <v>-22.352941176470587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32.1</v>
      </c>
      <c r="G25" s="542">
        <v>37.1</v>
      </c>
      <c r="H25" s="542">
        <v>39.4</v>
      </c>
      <c r="I25" s="542">
        <v>33.799999999999997</v>
      </c>
      <c r="J25" s="542">
        <v>32.4</v>
      </c>
      <c r="K25" s="543" t="s">
        <v>349</v>
      </c>
      <c r="L25" s="364">
        <v>-0.29999999999999716</v>
      </c>
    </row>
    <row r="26" spans="1:12" s="110" customFormat="1" ht="15" customHeight="1" x14ac:dyDescent="0.2">
      <c r="A26" s="365" t="s">
        <v>105</v>
      </c>
      <c r="B26" s="366" t="s">
        <v>345</v>
      </c>
      <c r="C26" s="362"/>
      <c r="D26" s="362"/>
      <c r="E26" s="363"/>
      <c r="F26" s="542">
        <v>28.8</v>
      </c>
      <c r="G26" s="542">
        <v>33.1</v>
      </c>
      <c r="H26" s="542">
        <v>35.9</v>
      </c>
      <c r="I26" s="542">
        <v>29.5</v>
      </c>
      <c r="J26" s="544">
        <v>30.5</v>
      </c>
      <c r="K26" s="543" t="s">
        <v>349</v>
      </c>
      <c r="L26" s="364">
        <v>-1.6999999999999993</v>
      </c>
    </row>
    <row r="27" spans="1:12" s="110" customFormat="1" ht="15" customHeight="1" x14ac:dyDescent="0.2">
      <c r="A27" s="365"/>
      <c r="B27" s="366" t="s">
        <v>346</v>
      </c>
      <c r="C27" s="362"/>
      <c r="D27" s="362"/>
      <c r="E27" s="363"/>
      <c r="F27" s="542">
        <v>36.299999999999997</v>
      </c>
      <c r="G27" s="542">
        <v>41.3</v>
      </c>
      <c r="H27" s="542">
        <v>43.4</v>
      </c>
      <c r="I27" s="542">
        <v>39</v>
      </c>
      <c r="J27" s="542">
        <v>34.799999999999997</v>
      </c>
      <c r="K27" s="543" t="s">
        <v>349</v>
      </c>
      <c r="L27" s="364">
        <v>1.5</v>
      </c>
    </row>
    <row r="28" spans="1:12" s="110" customFormat="1" ht="15" customHeight="1" x14ac:dyDescent="0.2">
      <c r="A28" s="365" t="s">
        <v>113</v>
      </c>
      <c r="B28" s="366" t="s">
        <v>108</v>
      </c>
      <c r="C28" s="362"/>
      <c r="D28" s="362"/>
      <c r="E28" s="363"/>
      <c r="F28" s="542">
        <v>46</v>
      </c>
      <c r="G28" s="542">
        <v>53</v>
      </c>
      <c r="H28" s="542">
        <v>51.1</v>
      </c>
      <c r="I28" s="542">
        <v>50.9</v>
      </c>
      <c r="J28" s="542">
        <v>47.4</v>
      </c>
      <c r="K28" s="543" t="s">
        <v>349</v>
      </c>
      <c r="L28" s="364">
        <v>-1.3999999999999986</v>
      </c>
    </row>
    <row r="29" spans="1:12" s="110" customFormat="1" ht="11.25" x14ac:dyDescent="0.2">
      <c r="A29" s="365"/>
      <c r="B29" s="366" t="s">
        <v>109</v>
      </c>
      <c r="C29" s="362"/>
      <c r="D29" s="362"/>
      <c r="E29" s="363"/>
      <c r="F29" s="542">
        <v>28.5</v>
      </c>
      <c r="G29" s="542">
        <v>32</v>
      </c>
      <c r="H29" s="542">
        <v>33.4</v>
      </c>
      <c r="I29" s="542">
        <v>29.3</v>
      </c>
      <c r="J29" s="544">
        <v>27.8</v>
      </c>
      <c r="K29" s="543" t="s">
        <v>349</v>
      </c>
      <c r="L29" s="364">
        <v>0.69999999999999929</v>
      </c>
    </row>
    <row r="30" spans="1:12" s="110" customFormat="1" ht="15" customHeight="1" x14ac:dyDescent="0.2">
      <c r="A30" s="365"/>
      <c r="B30" s="366" t="s">
        <v>110</v>
      </c>
      <c r="C30" s="362"/>
      <c r="D30" s="362"/>
      <c r="E30" s="363"/>
      <c r="F30" s="542">
        <v>23</v>
      </c>
      <c r="G30" s="542">
        <v>30.6</v>
      </c>
      <c r="H30" s="542">
        <v>34.9</v>
      </c>
      <c r="I30" s="542">
        <v>26.8</v>
      </c>
      <c r="J30" s="542">
        <v>26.1</v>
      </c>
      <c r="K30" s="543" t="s">
        <v>349</v>
      </c>
      <c r="L30" s="364">
        <v>-3.1000000000000014</v>
      </c>
    </row>
    <row r="31" spans="1:12" s="110" customFormat="1" ht="15" customHeight="1" x14ac:dyDescent="0.2">
      <c r="A31" s="365"/>
      <c r="B31" s="366" t="s">
        <v>111</v>
      </c>
      <c r="C31" s="362"/>
      <c r="D31" s="362"/>
      <c r="E31" s="363"/>
      <c r="F31" s="542">
        <v>21.3</v>
      </c>
      <c r="G31" s="542">
        <v>30.2</v>
      </c>
      <c r="H31" s="542">
        <v>51.4</v>
      </c>
      <c r="I31" s="542">
        <v>20.5</v>
      </c>
      <c r="J31" s="542">
        <v>23.9</v>
      </c>
      <c r="K31" s="543" t="s">
        <v>349</v>
      </c>
      <c r="L31" s="364">
        <v>-2.5999999999999979</v>
      </c>
    </row>
    <row r="32" spans="1:12" s="110" customFormat="1" ht="15" customHeight="1" x14ac:dyDescent="0.2">
      <c r="A32" s="367" t="s">
        <v>113</v>
      </c>
      <c r="B32" s="368" t="s">
        <v>181</v>
      </c>
      <c r="C32" s="362"/>
      <c r="D32" s="362"/>
      <c r="E32" s="363"/>
      <c r="F32" s="542">
        <v>31.3</v>
      </c>
      <c r="G32" s="542">
        <v>34.799999999999997</v>
      </c>
      <c r="H32" s="542">
        <v>38.299999999999997</v>
      </c>
      <c r="I32" s="542">
        <v>33.299999999999997</v>
      </c>
      <c r="J32" s="544">
        <v>31.5</v>
      </c>
      <c r="K32" s="543" t="s">
        <v>349</v>
      </c>
      <c r="L32" s="364">
        <v>-0.19999999999999929</v>
      </c>
    </row>
    <row r="33" spans="1:12" s="110" customFormat="1" ht="15" customHeight="1" x14ac:dyDescent="0.2">
      <c r="A33" s="367"/>
      <c r="B33" s="368" t="s">
        <v>182</v>
      </c>
      <c r="C33" s="362"/>
      <c r="D33" s="362"/>
      <c r="E33" s="363"/>
      <c r="F33" s="542">
        <v>34</v>
      </c>
      <c r="G33" s="542">
        <v>41.2</v>
      </c>
      <c r="H33" s="542">
        <v>42.2</v>
      </c>
      <c r="I33" s="542">
        <v>34.9</v>
      </c>
      <c r="J33" s="542">
        <v>34.4</v>
      </c>
      <c r="K33" s="543" t="s">
        <v>349</v>
      </c>
      <c r="L33" s="364">
        <v>-0.39999999999999858</v>
      </c>
    </row>
    <row r="34" spans="1:12" s="369" customFormat="1" ht="15" customHeight="1" x14ac:dyDescent="0.2">
      <c r="A34" s="367" t="s">
        <v>113</v>
      </c>
      <c r="B34" s="368" t="s">
        <v>116</v>
      </c>
      <c r="C34" s="362"/>
      <c r="D34" s="362"/>
      <c r="E34" s="363"/>
      <c r="F34" s="542">
        <v>30.6</v>
      </c>
      <c r="G34" s="542">
        <v>37.4</v>
      </c>
      <c r="H34" s="542">
        <v>38.9</v>
      </c>
      <c r="I34" s="542">
        <v>32.700000000000003</v>
      </c>
      <c r="J34" s="542">
        <v>29.8</v>
      </c>
      <c r="K34" s="543" t="s">
        <v>349</v>
      </c>
      <c r="L34" s="364">
        <v>0.80000000000000071</v>
      </c>
    </row>
    <row r="35" spans="1:12" s="369" customFormat="1" ht="11.25" x14ac:dyDescent="0.2">
      <c r="A35" s="370"/>
      <c r="B35" s="371" t="s">
        <v>117</v>
      </c>
      <c r="C35" s="372"/>
      <c r="D35" s="372"/>
      <c r="E35" s="373"/>
      <c r="F35" s="545">
        <v>36.5</v>
      </c>
      <c r="G35" s="545">
        <v>36.5</v>
      </c>
      <c r="H35" s="545">
        <v>41</v>
      </c>
      <c r="I35" s="545">
        <v>36.5</v>
      </c>
      <c r="J35" s="546">
        <v>39</v>
      </c>
      <c r="K35" s="547" t="s">
        <v>349</v>
      </c>
      <c r="L35" s="374">
        <v>-2.5</v>
      </c>
    </row>
    <row r="36" spans="1:12" s="369" customFormat="1" ht="15.95" customHeight="1" x14ac:dyDescent="0.2">
      <c r="A36" s="375" t="s">
        <v>350</v>
      </c>
      <c r="B36" s="376"/>
      <c r="C36" s="377"/>
      <c r="D36" s="376"/>
      <c r="E36" s="378"/>
      <c r="F36" s="548">
        <v>4549</v>
      </c>
      <c r="G36" s="548">
        <v>3626</v>
      </c>
      <c r="H36" s="548">
        <v>5231</v>
      </c>
      <c r="I36" s="548">
        <v>3842</v>
      </c>
      <c r="J36" s="548">
        <v>4758</v>
      </c>
      <c r="K36" s="549">
        <v>-209</v>
      </c>
      <c r="L36" s="380">
        <v>-4.3926019335855404</v>
      </c>
    </row>
    <row r="37" spans="1:12" s="369" customFormat="1" ht="15.95" customHeight="1" x14ac:dyDescent="0.2">
      <c r="A37" s="381"/>
      <c r="B37" s="382" t="s">
        <v>113</v>
      </c>
      <c r="C37" s="382" t="s">
        <v>351</v>
      </c>
      <c r="D37" s="382"/>
      <c r="E37" s="383"/>
      <c r="F37" s="548">
        <v>1460</v>
      </c>
      <c r="G37" s="548">
        <v>1347</v>
      </c>
      <c r="H37" s="548">
        <v>2061</v>
      </c>
      <c r="I37" s="548">
        <v>1299</v>
      </c>
      <c r="J37" s="548">
        <v>1541</v>
      </c>
      <c r="K37" s="549">
        <v>-81</v>
      </c>
      <c r="L37" s="380">
        <v>-5.2563270603504222</v>
      </c>
    </row>
    <row r="38" spans="1:12" s="369" customFormat="1" ht="15.95" customHeight="1" x14ac:dyDescent="0.2">
      <c r="A38" s="381"/>
      <c r="B38" s="384" t="s">
        <v>105</v>
      </c>
      <c r="C38" s="384" t="s">
        <v>106</v>
      </c>
      <c r="D38" s="385"/>
      <c r="E38" s="383"/>
      <c r="F38" s="548">
        <v>2527</v>
      </c>
      <c r="G38" s="548">
        <v>1850</v>
      </c>
      <c r="H38" s="548">
        <v>2795</v>
      </c>
      <c r="I38" s="548">
        <v>2097</v>
      </c>
      <c r="J38" s="550">
        <v>2664</v>
      </c>
      <c r="K38" s="549">
        <v>-137</v>
      </c>
      <c r="L38" s="380">
        <v>-5.1426426426426426</v>
      </c>
    </row>
    <row r="39" spans="1:12" s="369" customFormat="1" ht="15.95" customHeight="1" x14ac:dyDescent="0.2">
      <c r="A39" s="381"/>
      <c r="B39" s="385"/>
      <c r="C39" s="382" t="s">
        <v>352</v>
      </c>
      <c r="D39" s="385"/>
      <c r="E39" s="383"/>
      <c r="F39" s="548">
        <v>727</v>
      </c>
      <c r="G39" s="548">
        <v>613</v>
      </c>
      <c r="H39" s="548">
        <v>1004</v>
      </c>
      <c r="I39" s="548">
        <v>618</v>
      </c>
      <c r="J39" s="548">
        <v>813</v>
      </c>
      <c r="K39" s="549">
        <v>-86</v>
      </c>
      <c r="L39" s="380">
        <v>-10.578105781057811</v>
      </c>
    </row>
    <row r="40" spans="1:12" s="369" customFormat="1" ht="15.95" customHeight="1" x14ac:dyDescent="0.2">
      <c r="A40" s="381"/>
      <c r="B40" s="384"/>
      <c r="C40" s="384" t="s">
        <v>107</v>
      </c>
      <c r="D40" s="385"/>
      <c r="E40" s="383"/>
      <c r="F40" s="548">
        <v>2022</v>
      </c>
      <c r="G40" s="548">
        <v>1776</v>
      </c>
      <c r="H40" s="548">
        <v>2436</v>
      </c>
      <c r="I40" s="548">
        <v>1745</v>
      </c>
      <c r="J40" s="548">
        <v>2094</v>
      </c>
      <c r="K40" s="549">
        <v>-72</v>
      </c>
      <c r="L40" s="380">
        <v>-3.4383954154727792</v>
      </c>
    </row>
    <row r="41" spans="1:12" s="369" customFormat="1" ht="24" customHeight="1" x14ac:dyDescent="0.2">
      <c r="A41" s="381"/>
      <c r="B41" s="385"/>
      <c r="C41" s="382" t="s">
        <v>352</v>
      </c>
      <c r="D41" s="385"/>
      <c r="E41" s="383"/>
      <c r="F41" s="548">
        <v>733</v>
      </c>
      <c r="G41" s="548">
        <v>734</v>
      </c>
      <c r="H41" s="548">
        <v>1057</v>
      </c>
      <c r="I41" s="548">
        <v>681</v>
      </c>
      <c r="J41" s="550">
        <v>728</v>
      </c>
      <c r="K41" s="549">
        <v>5</v>
      </c>
      <c r="L41" s="380">
        <v>0.68681318681318682</v>
      </c>
    </row>
    <row r="42" spans="1:12" s="110" customFormat="1" ht="15" customHeight="1" x14ac:dyDescent="0.2">
      <c r="A42" s="381"/>
      <c r="B42" s="384" t="s">
        <v>113</v>
      </c>
      <c r="C42" s="384" t="s">
        <v>353</v>
      </c>
      <c r="D42" s="385"/>
      <c r="E42" s="383"/>
      <c r="F42" s="548">
        <v>1085</v>
      </c>
      <c r="G42" s="548">
        <v>909</v>
      </c>
      <c r="H42" s="548">
        <v>1676</v>
      </c>
      <c r="I42" s="548">
        <v>854</v>
      </c>
      <c r="J42" s="548">
        <v>1151</v>
      </c>
      <c r="K42" s="549">
        <v>-66</v>
      </c>
      <c r="L42" s="380">
        <v>-5.7341442224152912</v>
      </c>
    </row>
    <row r="43" spans="1:12" s="110" customFormat="1" ht="15" customHeight="1" x14ac:dyDescent="0.2">
      <c r="A43" s="381"/>
      <c r="B43" s="385"/>
      <c r="C43" s="382" t="s">
        <v>352</v>
      </c>
      <c r="D43" s="385"/>
      <c r="E43" s="383"/>
      <c r="F43" s="548">
        <v>499</v>
      </c>
      <c r="G43" s="548">
        <v>482</v>
      </c>
      <c r="H43" s="548">
        <v>856</v>
      </c>
      <c r="I43" s="548">
        <v>435</v>
      </c>
      <c r="J43" s="548">
        <v>546</v>
      </c>
      <c r="K43" s="549">
        <v>-47</v>
      </c>
      <c r="L43" s="380">
        <v>-8.6080586080586077</v>
      </c>
    </row>
    <row r="44" spans="1:12" s="110" customFormat="1" ht="15" customHeight="1" x14ac:dyDescent="0.2">
      <c r="A44" s="381"/>
      <c r="B44" s="384"/>
      <c r="C44" s="366" t="s">
        <v>109</v>
      </c>
      <c r="D44" s="385"/>
      <c r="E44" s="383"/>
      <c r="F44" s="548">
        <v>2990</v>
      </c>
      <c r="G44" s="548">
        <v>2380</v>
      </c>
      <c r="H44" s="548">
        <v>3107</v>
      </c>
      <c r="I44" s="548">
        <v>2610</v>
      </c>
      <c r="J44" s="550">
        <v>3124</v>
      </c>
      <c r="K44" s="549">
        <v>-134</v>
      </c>
      <c r="L44" s="380">
        <v>-4.2893725992317542</v>
      </c>
    </row>
    <row r="45" spans="1:12" s="110" customFormat="1" ht="15" customHeight="1" x14ac:dyDescent="0.2">
      <c r="A45" s="381"/>
      <c r="B45" s="385"/>
      <c r="C45" s="382" t="s">
        <v>352</v>
      </c>
      <c r="D45" s="385"/>
      <c r="E45" s="383"/>
      <c r="F45" s="548">
        <v>853</v>
      </c>
      <c r="G45" s="548">
        <v>762</v>
      </c>
      <c r="H45" s="548">
        <v>1037</v>
      </c>
      <c r="I45" s="548">
        <v>765</v>
      </c>
      <c r="J45" s="548">
        <v>870</v>
      </c>
      <c r="K45" s="549">
        <v>-17</v>
      </c>
      <c r="L45" s="380">
        <v>-1.9540229885057472</v>
      </c>
    </row>
    <row r="46" spans="1:12" s="110" customFormat="1" ht="15" customHeight="1" x14ac:dyDescent="0.2">
      <c r="A46" s="381"/>
      <c r="B46" s="384"/>
      <c r="C46" s="366" t="s">
        <v>110</v>
      </c>
      <c r="D46" s="385"/>
      <c r="E46" s="383"/>
      <c r="F46" s="548">
        <v>427</v>
      </c>
      <c r="G46" s="548">
        <v>294</v>
      </c>
      <c r="H46" s="548">
        <v>378</v>
      </c>
      <c r="I46" s="548">
        <v>339</v>
      </c>
      <c r="J46" s="548">
        <v>437</v>
      </c>
      <c r="K46" s="549">
        <v>-10</v>
      </c>
      <c r="L46" s="380">
        <v>-2.2883295194508011</v>
      </c>
    </row>
    <row r="47" spans="1:12" s="110" customFormat="1" ht="15" customHeight="1" x14ac:dyDescent="0.2">
      <c r="A47" s="381"/>
      <c r="B47" s="385"/>
      <c r="C47" s="382" t="s">
        <v>352</v>
      </c>
      <c r="D47" s="385"/>
      <c r="E47" s="383"/>
      <c r="F47" s="548">
        <v>98</v>
      </c>
      <c r="G47" s="548">
        <v>90</v>
      </c>
      <c r="H47" s="548">
        <v>132</v>
      </c>
      <c r="I47" s="548">
        <v>91</v>
      </c>
      <c r="J47" s="550">
        <v>114</v>
      </c>
      <c r="K47" s="549">
        <v>-16</v>
      </c>
      <c r="L47" s="380">
        <v>-14.035087719298245</v>
      </c>
    </row>
    <row r="48" spans="1:12" s="110" customFormat="1" ht="15" customHeight="1" x14ac:dyDescent="0.2">
      <c r="A48" s="381"/>
      <c r="B48" s="385"/>
      <c r="C48" s="366" t="s">
        <v>111</v>
      </c>
      <c r="D48" s="386"/>
      <c r="E48" s="387"/>
      <c r="F48" s="548">
        <v>47</v>
      </c>
      <c r="G48" s="548">
        <v>43</v>
      </c>
      <c r="H48" s="548">
        <v>70</v>
      </c>
      <c r="I48" s="548">
        <v>39</v>
      </c>
      <c r="J48" s="548">
        <v>46</v>
      </c>
      <c r="K48" s="549">
        <v>1</v>
      </c>
      <c r="L48" s="380">
        <v>2.1739130434782608</v>
      </c>
    </row>
    <row r="49" spans="1:12" s="110" customFormat="1" ht="15" customHeight="1" x14ac:dyDescent="0.2">
      <c r="A49" s="381"/>
      <c r="B49" s="385"/>
      <c r="C49" s="382" t="s">
        <v>352</v>
      </c>
      <c r="D49" s="385"/>
      <c r="E49" s="383"/>
      <c r="F49" s="548">
        <v>10</v>
      </c>
      <c r="G49" s="548">
        <v>13</v>
      </c>
      <c r="H49" s="548">
        <v>36</v>
      </c>
      <c r="I49" s="548">
        <v>8</v>
      </c>
      <c r="J49" s="548">
        <v>11</v>
      </c>
      <c r="K49" s="549">
        <v>-1</v>
      </c>
      <c r="L49" s="380">
        <v>-9.0909090909090917</v>
      </c>
    </row>
    <row r="50" spans="1:12" s="110" customFormat="1" ht="15" customHeight="1" x14ac:dyDescent="0.2">
      <c r="A50" s="381"/>
      <c r="B50" s="384" t="s">
        <v>113</v>
      </c>
      <c r="C50" s="382" t="s">
        <v>181</v>
      </c>
      <c r="D50" s="385"/>
      <c r="E50" s="383"/>
      <c r="F50" s="548">
        <v>3176</v>
      </c>
      <c r="G50" s="548">
        <v>2290</v>
      </c>
      <c r="H50" s="548">
        <v>3720</v>
      </c>
      <c r="I50" s="548">
        <v>2580</v>
      </c>
      <c r="J50" s="550">
        <v>3343</v>
      </c>
      <c r="K50" s="549">
        <v>-167</v>
      </c>
      <c r="L50" s="380">
        <v>-4.9955130122644329</v>
      </c>
    </row>
    <row r="51" spans="1:12" s="110" customFormat="1" ht="15" customHeight="1" x14ac:dyDescent="0.2">
      <c r="A51" s="381"/>
      <c r="B51" s="385"/>
      <c r="C51" s="382" t="s">
        <v>352</v>
      </c>
      <c r="D51" s="385"/>
      <c r="E51" s="383"/>
      <c r="F51" s="548">
        <v>993</v>
      </c>
      <c r="G51" s="548">
        <v>796</v>
      </c>
      <c r="H51" s="548">
        <v>1423</v>
      </c>
      <c r="I51" s="548">
        <v>858</v>
      </c>
      <c r="J51" s="548">
        <v>1054</v>
      </c>
      <c r="K51" s="549">
        <v>-61</v>
      </c>
      <c r="L51" s="380">
        <v>-5.7874762808349143</v>
      </c>
    </row>
    <row r="52" spans="1:12" s="110" customFormat="1" ht="15" customHeight="1" x14ac:dyDescent="0.2">
      <c r="A52" s="381"/>
      <c r="B52" s="384"/>
      <c r="C52" s="382" t="s">
        <v>182</v>
      </c>
      <c r="D52" s="385"/>
      <c r="E52" s="383"/>
      <c r="F52" s="548">
        <v>1373</v>
      </c>
      <c r="G52" s="548">
        <v>1336</v>
      </c>
      <c r="H52" s="548">
        <v>1511</v>
      </c>
      <c r="I52" s="548">
        <v>1262</v>
      </c>
      <c r="J52" s="548">
        <v>1415</v>
      </c>
      <c r="K52" s="549">
        <v>-42</v>
      </c>
      <c r="L52" s="380">
        <v>-2.9681978798586575</v>
      </c>
    </row>
    <row r="53" spans="1:12" s="269" customFormat="1" ht="11.25" customHeight="1" x14ac:dyDescent="0.2">
      <c r="A53" s="381"/>
      <c r="B53" s="385"/>
      <c r="C53" s="382" t="s">
        <v>352</v>
      </c>
      <c r="D53" s="385"/>
      <c r="E53" s="383"/>
      <c r="F53" s="548">
        <v>467</v>
      </c>
      <c r="G53" s="548">
        <v>551</v>
      </c>
      <c r="H53" s="548">
        <v>638</v>
      </c>
      <c r="I53" s="548">
        <v>441</v>
      </c>
      <c r="J53" s="550">
        <v>487</v>
      </c>
      <c r="K53" s="549">
        <v>-20</v>
      </c>
      <c r="L53" s="380">
        <v>-4.1067761806981515</v>
      </c>
    </row>
    <row r="54" spans="1:12" s="151" customFormat="1" ht="12.75" customHeight="1" x14ac:dyDescent="0.2">
      <c r="A54" s="381"/>
      <c r="B54" s="384" t="s">
        <v>113</v>
      </c>
      <c r="C54" s="384" t="s">
        <v>116</v>
      </c>
      <c r="D54" s="385"/>
      <c r="E54" s="383"/>
      <c r="F54" s="548">
        <v>3391</v>
      </c>
      <c r="G54" s="548">
        <v>2618</v>
      </c>
      <c r="H54" s="548">
        <v>3938</v>
      </c>
      <c r="I54" s="548">
        <v>2707</v>
      </c>
      <c r="J54" s="548">
        <v>3405</v>
      </c>
      <c r="K54" s="549">
        <v>-14</v>
      </c>
      <c r="L54" s="380">
        <v>-0.41116005873715122</v>
      </c>
    </row>
    <row r="55" spans="1:12" ht="11.25" x14ac:dyDescent="0.2">
      <c r="A55" s="381"/>
      <c r="B55" s="385"/>
      <c r="C55" s="382" t="s">
        <v>352</v>
      </c>
      <c r="D55" s="385"/>
      <c r="E55" s="383"/>
      <c r="F55" s="548">
        <v>1038</v>
      </c>
      <c r="G55" s="548">
        <v>979</v>
      </c>
      <c r="H55" s="548">
        <v>1530</v>
      </c>
      <c r="I55" s="548">
        <v>886</v>
      </c>
      <c r="J55" s="548">
        <v>1013</v>
      </c>
      <c r="K55" s="549">
        <v>25</v>
      </c>
      <c r="L55" s="380">
        <v>2.4679170779861797</v>
      </c>
    </row>
    <row r="56" spans="1:12" ht="14.25" customHeight="1" x14ac:dyDescent="0.2">
      <c r="A56" s="381"/>
      <c r="B56" s="385"/>
      <c r="C56" s="384" t="s">
        <v>117</v>
      </c>
      <c r="D56" s="385"/>
      <c r="E56" s="383"/>
      <c r="F56" s="548">
        <v>1156</v>
      </c>
      <c r="G56" s="548">
        <v>1005</v>
      </c>
      <c r="H56" s="548">
        <v>1292</v>
      </c>
      <c r="I56" s="548">
        <v>1131</v>
      </c>
      <c r="J56" s="548">
        <v>1352</v>
      </c>
      <c r="K56" s="549">
        <v>-196</v>
      </c>
      <c r="L56" s="380">
        <v>-14.497041420118343</v>
      </c>
    </row>
    <row r="57" spans="1:12" ht="18.75" customHeight="1" x14ac:dyDescent="0.2">
      <c r="A57" s="388"/>
      <c r="B57" s="389"/>
      <c r="C57" s="390" t="s">
        <v>352</v>
      </c>
      <c r="D57" s="389"/>
      <c r="E57" s="391"/>
      <c r="F57" s="551">
        <v>422</v>
      </c>
      <c r="G57" s="552">
        <v>367</v>
      </c>
      <c r="H57" s="552">
        <v>530</v>
      </c>
      <c r="I57" s="552">
        <v>413</v>
      </c>
      <c r="J57" s="552">
        <v>527</v>
      </c>
      <c r="K57" s="553">
        <f t="shared" ref="K57" si="0">IF(OR(F57=".",J57=".")=TRUE,".",IF(OR(F57="*",J57="*")=TRUE,"*",IF(AND(F57="-",J57="-")=TRUE,"-",IF(AND(ISNUMBER(J57),ISNUMBER(F57))=TRUE,IF(F57-J57=0,0,F57-J57),IF(ISNUMBER(F57)=TRUE,F57,-J57)))))</f>
        <v>-105</v>
      </c>
      <c r="L57" s="392">
        <f t="shared" ref="L57" si="1">IF(K57 =".",".",IF(K57 ="*","*",IF(K57="-","-",IF(K57=0,0,IF(OR(J57="-",J57=".",F57="-",F57=".")=TRUE,"X",IF(J57=0,"0,0",IF(ABS(K57*100/J57)&gt;250,".X",(K57*100/J57))))))))</f>
        <v>-19.924098671726757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4648</v>
      </c>
      <c r="E11" s="114">
        <v>3910</v>
      </c>
      <c r="F11" s="114">
        <v>6840</v>
      </c>
      <c r="G11" s="114">
        <v>3896</v>
      </c>
      <c r="H11" s="140">
        <v>4880</v>
      </c>
      <c r="I11" s="115">
        <v>-232</v>
      </c>
      <c r="J11" s="116">
        <v>-4.7540983606557381</v>
      </c>
    </row>
    <row r="12" spans="1:15" s="110" customFormat="1" ht="24.95" customHeight="1" x14ac:dyDescent="0.2">
      <c r="A12" s="193" t="s">
        <v>132</v>
      </c>
      <c r="B12" s="194" t="s">
        <v>133</v>
      </c>
      <c r="C12" s="113">
        <v>2.3235800344234079</v>
      </c>
      <c r="D12" s="115">
        <v>108</v>
      </c>
      <c r="E12" s="114">
        <v>73</v>
      </c>
      <c r="F12" s="114">
        <v>95</v>
      </c>
      <c r="G12" s="114">
        <v>48</v>
      </c>
      <c r="H12" s="140">
        <v>124</v>
      </c>
      <c r="I12" s="115">
        <v>-16</v>
      </c>
      <c r="J12" s="116">
        <v>-12.903225806451612</v>
      </c>
    </row>
    <row r="13" spans="1:15" s="110" customFormat="1" ht="24.95" customHeight="1" x14ac:dyDescent="0.2">
      <c r="A13" s="193" t="s">
        <v>134</v>
      </c>
      <c r="B13" s="199" t="s">
        <v>214</v>
      </c>
      <c r="C13" s="113">
        <v>1.1617900172117039</v>
      </c>
      <c r="D13" s="115">
        <v>54</v>
      </c>
      <c r="E13" s="114">
        <v>26</v>
      </c>
      <c r="F13" s="114">
        <v>65</v>
      </c>
      <c r="G13" s="114">
        <v>44</v>
      </c>
      <c r="H13" s="140">
        <v>48</v>
      </c>
      <c r="I13" s="115">
        <v>6</v>
      </c>
      <c r="J13" s="116">
        <v>12.5</v>
      </c>
    </row>
    <row r="14" spans="1:15" s="287" customFormat="1" ht="24.95" customHeight="1" x14ac:dyDescent="0.2">
      <c r="A14" s="193" t="s">
        <v>215</v>
      </c>
      <c r="B14" s="199" t="s">
        <v>137</v>
      </c>
      <c r="C14" s="113">
        <v>24.376075731497419</v>
      </c>
      <c r="D14" s="115">
        <v>1133</v>
      </c>
      <c r="E14" s="114">
        <v>915</v>
      </c>
      <c r="F14" s="114">
        <v>1892</v>
      </c>
      <c r="G14" s="114">
        <v>996</v>
      </c>
      <c r="H14" s="140">
        <v>1383</v>
      </c>
      <c r="I14" s="115">
        <v>-250</v>
      </c>
      <c r="J14" s="116">
        <v>-18.076644974692698</v>
      </c>
      <c r="K14" s="110"/>
      <c r="L14" s="110"/>
      <c r="M14" s="110"/>
      <c r="N14" s="110"/>
      <c r="O14" s="110"/>
    </row>
    <row r="15" spans="1:15" s="110" customFormat="1" ht="24.95" customHeight="1" x14ac:dyDescent="0.2">
      <c r="A15" s="193" t="s">
        <v>216</v>
      </c>
      <c r="B15" s="199" t="s">
        <v>217</v>
      </c>
      <c r="C15" s="113">
        <v>5.8950086058519791</v>
      </c>
      <c r="D15" s="115">
        <v>274</v>
      </c>
      <c r="E15" s="114">
        <v>198</v>
      </c>
      <c r="F15" s="114">
        <v>329</v>
      </c>
      <c r="G15" s="114">
        <v>197</v>
      </c>
      <c r="H15" s="140">
        <v>294</v>
      </c>
      <c r="I15" s="115">
        <v>-20</v>
      </c>
      <c r="J15" s="116">
        <v>-6.8027210884353737</v>
      </c>
    </row>
    <row r="16" spans="1:15" s="287" customFormat="1" ht="24.95" customHeight="1" x14ac:dyDescent="0.2">
      <c r="A16" s="193" t="s">
        <v>218</v>
      </c>
      <c r="B16" s="199" t="s">
        <v>141</v>
      </c>
      <c r="C16" s="113">
        <v>16.695352839931154</v>
      </c>
      <c r="D16" s="115">
        <v>776</v>
      </c>
      <c r="E16" s="114">
        <v>656</v>
      </c>
      <c r="F16" s="114">
        <v>1438</v>
      </c>
      <c r="G16" s="114">
        <v>696</v>
      </c>
      <c r="H16" s="140">
        <v>979</v>
      </c>
      <c r="I16" s="115">
        <v>-203</v>
      </c>
      <c r="J16" s="116">
        <v>-20.735444330949949</v>
      </c>
      <c r="K16" s="110"/>
      <c r="L16" s="110"/>
      <c r="M16" s="110"/>
      <c r="N16" s="110"/>
      <c r="O16" s="110"/>
    </row>
    <row r="17" spans="1:15" s="110" customFormat="1" ht="24.95" customHeight="1" x14ac:dyDescent="0.2">
      <c r="A17" s="193" t="s">
        <v>142</v>
      </c>
      <c r="B17" s="199" t="s">
        <v>220</v>
      </c>
      <c r="C17" s="113">
        <v>1.7857142857142858</v>
      </c>
      <c r="D17" s="115">
        <v>83</v>
      </c>
      <c r="E17" s="114">
        <v>61</v>
      </c>
      <c r="F17" s="114">
        <v>125</v>
      </c>
      <c r="G17" s="114">
        <v>103</v>
      </c>
      <c r="H17" s="140">
        <v>110</v>
      </c>
      <c r="I17" s="115">
        <v>-27</v>
      </c>
      <c r="J17" s="116">
        <v>-24.545454545454547</v>
      </c>
    </row>
    <row r="18" spans="1:15" s="287" customFormat="1" ht="24.95" customHeight="1" x14ac:dyDescent="0.2">
      <c r="A18" s="201" t="s">
        <v>144</v>
      </c>
      <c r="B18" s="202" t="s">
        <v>145</v>
      </c>
      <c r="C18" s="113">
        <v>8.6919104991394143</v>
      </c>
      <c r="D18" s="115">
        <v>404</v>
      </c>
      <c r="E18" s="114">
        <v>284</v>
      </c>
      <c r="F18" s="114">
        <v>636</v>
      </c>
      <c r="G18" s="114">
        <v>420</v>
      </c>
      <c r="H18" s="140">
        <v>427</v>
      </c>
      <c r="I18" s="115">
        <v>-23</v>
      </c>
      <c r="J18" s="116">
        <v>-5.3864168618266977</v>
      </c>
      <c r="K18" s="110"/>
      <c r="L18" s="110"/>
      <c r="M18" s="110"/>
      <c r="N18" s="110"/>
      <c r="O18" s="110"/>
    </row>
    <row r="19" spans="1:15" s="110" customFormat="1" ht="24.95" customHeight="1" x14ac:dyDescent="0.2">
      <c r="A19" s="193" t="s">
        <v>146</v>
      </c>
      <c r="B19" s="199" t="s">
        <v>147</v>
      </c>
      <c r="C19" s="113">
        <v>19.578313253012048</v>
      </c>
      <c r="D19" s="115">
        <v>910</v>
      </c>
      <c r="E19" s="114">
        <v>799</v>
      </c>
      <c r="F19" s="114">
        <v>1226</v>
      </c>
      <c r="G19" s="114">
        <v>664</v>
      </c>
      <c r="H19" s="140">
        <v>954</v>
      </c>
      <c r="I19" s="115">
        <v>-44</v>
      </c>
      <c r="J19" s="116">
        <v>-4.6121593291404608</v>
      </c>
    </row>
    <row r="20" spans="1:15" s="287" customFormat="1" ht="24.95" customHeight="1" x14ac:dyDescent="0.2">
      <c r="A20" s="193" t="s">
        <v>148</v>
      </c>
      <c r="B20" s="199" t="s">
        <v>149</v>
      </c>
      <c r="C20" s="113">
        <v>5.378657487091222</v>
      </c>
      <c r="D20" s="115">
        <v>250</v>
      </c>
      <c r="E20" s="114">
        <v>218</v>
      </c>
      <c r="F20" s="114">
        <v>304</v>
      </c>
      <c r="G20" s="114">
        <v>189</v>
      </c>
      <c r="H20" s="140">
        <v>195</v>
      </c>
      <c r="I20" s="115">
        <v>55</v>
      </c>
      <c r="J20" s="116">
        <v>28.205128205128204</v>
      </c>
      <c r="K20" s="110"/>
      <c r="L20" s="110"/>
      <c r="M20" s="110"/>
      <c r="N20" s="110"/>
      <c r="O20" s="110"/>
    </row>
    <row r="21" spans="1:15" s="110" customFormat="1" ht="24.95" customHeight="1" x14ac:dyDescent="0.2">
      <c r="A21" s="201" t="s">
        <v>150</v>
      </c>
      <c r="B21" s="202" t="s">
        <v>151</v>
      </c>
      <c r="C21" s="113">
        <v>4.6256454388984514</v>
      </c>
      <c r="D21" s="115">
        <v>215</v>
      </c>
      <c r="E21" s="114">
        <v>161</v>
      </c>
      <c r="F21" s="114">
        <v>208</v>
      </c>
      <c r="G21" s="114">
        <v>210</v>
      </c>
      <c r="H21" s="140">
        <v>216</v>
      </c>
      <c r="I21" s="115">
        <v>-1</v>
      </c>
      <c r="J21" s="116">
        <v>-0.46296296296296297</v>
      </c>
    </row>
    <row r="22" spans="1:15" s="110" customFormat="1" ht="24.95" customHeight="1" x14ac:dyDescent="0.2">
      <c r="A22" s="201" t="s">
        <v>152</v>
      </c>
      <c r="B22" s="199" t="s">
        <v>153</v>
      </c>
      <c r="C22" s="113">
        <v>2.0223752151462997</v>
      </c>
      <c r="D22" s="115">
        <v>94</v>
      </c>
      <c r="E22" s="114">
        <v>38</v>
      </c>
      <c r="F22" s="114">
        <v>74</v>
      </c>
      <c r="G22" s="114">
        <v>45</v>
      </c>
      <c r="H22" s="140">
        <v>51</v>
      </c>
      <c r="I22" s="115">
        <v>43</v>
      </c>
      <c r="J22" s="116">
        <v>84.313725490196077</v>
      </c>
    </row>
    <row r="23" spans="1:15" s="110" customFormat="1" ht="24.95" customHeight="1" x14ac:dyDescent="0.2">
      <c r="A23" s="193" t="s">
        <v>154</v>
      </c>
      <c r="B23" s="199" t="s">
        <v>155</v>
      </c>
      <c r="C23" s="113">
        <v>0.88209982788296037</v>
      </c>
      <c r="D23" s="115">
        <v>41</v>
      </c>
      <c r="E23" s="114">
        <v>38</v>
      </c>
      <c r="F23" s="114">
        <v>103</v>
      </c>
      <c r="G23" s="114">
        <v>28</v>
      </c>
      <c r="H23" s="140">
        <v>50</v>
      </c>
      <c r="I23" s="115">
        <v>-9</v>
      </c>
      <c r="J23" s="116">
        <v>-18</v>
      </c>
    </row>
    <row r="24" spans="1:15" s="110" customFormat="1" ht="24.95" customHeight="1" x14ac:dyDescent="0.2">
      <c r="A24" s="193" t="s">
        <v>156</v>
      </c>
      <c r="B24" s="199" t="s">
        <v>221</v>
      </c>
      <c r="C24" s="113">
        <v>3.3777969018932876</v>
      </c>
      <c r="D24" s="115">
        <v>157</v>
      </c>
      <c r="E24" s="114">
        <v>140</v>
      </c>
      <c r="F24" s="114">
        <v>197</v>
      </c>
      <c r="G24" s="114">
        <v>127</v>
      </c>
      <c r="H24" s="140">
        <v>191</v>
      </c>
      <c r="I24" s="115">
        <v>-34</v>
      </c>
      <c r="J24" s="116">
        <v>-17.801047120418847</v>
      </c>
    </row>
    <row r="25" spans="1:15" s="110" customFormat="1" ht="24.95" customHeight="1" x14ac:dyDescent="0.2">
      <c r="A25" s="193" t="s">
        <v>222</v>
      </c>
      <c r="B25" s="204" t="s">
        <v>159</v>
      </c>
      <c r="C25" s="113">
        <v>3.9586919104991396</v>
      </c>
      <c r="D25" s="115">
        <v>184</v>
      </c>
      <c r="E25" s="114">
        <v>160</v>
      </c>
      <c r="F25" s="114">
        <v>220</v>
      </c>
      <c r="G25" s="114">
        <v>212</v>
      </c>
      <c r="H25" s="140">
        <v>163</v>
      </c>
      <c r="I25" s="115">
        <v>21</v>
      </c>
      <c r="J25" s="116">
        <v>12.883435582822086</v>
      </c>
    </row>
    <row r="26" spans="1:15" s="110" customFormat="1" ht="24.95" customHeight="1" x14ac:dyDescent="0.2">
      <c r="A26" s="201">
        <v>782.78300000000002</v>
      </c>
      <c r="B26" s="203" t="s">
        <v>160</v>
      </c>
      <c r="C26" s="113">
        <v>6.1316695352839927</v>
      </c>
      <c r="D26" s="115">
        <v>285</v>
      </c>
      <c r="E26" s="114">
        <v>204</v>
      </c>
      <c r="F26" s="114">
        <v>397</v>
      </c>
      <c r="G26" s="114">
        <v>260</v>
      </c>
      <c r="H26" s="140">
        <v>305</v>
      </c>
      <c r="I26" s="115">
        <v>-20</v>
      </c>
      <c r="J26" s="116">
        <v>-6.557377049180328</v>
      </c>
    </row>
    <row r="27" spans="1:15" s="110" customFormat="1" ht="24.95" customHeight="1" x14ac:dyDescent="0.2">
      <c r="A27" s="193" t="s">
        <v>161</v>
      </c>
      <c r="B27" s="199" t="s">
        <v>162</v>
      </c>
      <c r="C27" s="113">
        <v>2.6678141135972462</v>
      </c>
      <c r="D27" s="115">
        <v>124</v>
      </c>
      <c r="E27" s="114">
        <v>115</v>
      </c>
      <c r="F27" s="114">
        <v>224</v>
      </c>
      <c r="G27" s="114">
        <v>114</v>
      </c>
      <c r="H27" s="140">
        <v>102</v>
      </c>
      <c r="I27" s="115">
        <v>22</v>
      </c>
      <c r="J27" s="116">
        <v>21.568627450980394</v>
      </c>
    </row>
    <row r="28" spans="1:15" s="110" customFormat="1" ht="24.95" customHeight="1" x14ac:dyDescent="0.2">
      <c r="A28" s="193" t="s">
        <v>163</v>
      </c>
      <c r="B28" s="199" t="s">
        <v>164</v>
      </c>
      <c r="C28" s="113">
        <v>2.3881239242685024</v>
      </c>
      <c r="D28" s="115">
        <v>111</v>
      </c>
      <c r="E28" s="114">
        <v>76</v>
      </c>
      <c r="F28" s="114">
        <v>333</v>
      </c>
      <c r="G28" s="114">
        <v>64</v>
      </c>
      <c r="H28" s="140">
        <v>108</v>
      </c>
      <c r="I28" s="115">
        <v>3</v>
      </c>
      <c r="J28" s="116">
        <v>2.7777777777777777</v>
      </c>
    </row>
    <row r="29" spans="1:15" s="110" customFormat="1" ht="24.95" customHeight="1" x14ac:dyDescent="0.2">
      <c r="A29" s="193">
        <v>86</v>
      </c>
      <c r="B29" s="199" t="s">
        <v>165</v>
      </c>
      <c r="C29" s="113">
        <v>5.3141135972461271</v>
      </c>
      <c r="D29" s="115">
        <v>247</v>
      </c>
      <c r="E29" s="114">
        <v>285</v>
      </c>
      <c r="F29" s="114">
        <v>261</v>
      </c>
      <c r="G29" s="114">
        <v>174</v>
      </c>
      <c r="H29" s="140">
        <v>209</v>
      </c>
      <c r="I29" s="115">
        <v>38</v>
      </c>
      <c r="J29" s="116">
        <v>18.181818181818183</v>
      </c>
    </row>
    <row r="30" spans="1:15" s="110" customFormat="1" ht="24.95" customHeight="1" x14ac:dyDescent="0.2">
      <c r="A30" s="193">
        <v>87.88</v>
      </c>
      <c r="B30" s="204" t="s">
        <v>166</v>
      </c>
      <c r="C30" s="113">
        <v>4.7547332185886404</v>
      </c>
      <c r="D30" s="115">
        <v>221</v>
      </c>
      <c r="E30" s="114">
        <v>251</v>
      </c>
      <c r="F30" s="114">
        <v>438</v>
      </c>
      <c r="G30" s="114">
        <v>176</v>
      </c>
      <c r="H30" s="140">
        <v>217</v>
      </c>
      <c r="I30" s="115">
        <v>4</v>
      </c>
      <c r="J30" s="116">
        <v>1.8433179723502304</v>
      </c>
    </row>
    <row r="31" spans="1:15" s="110" customFormat="1" ht="24.95" customHeight="1" x14ac:dyDescent="0.2">
      <c r="A31" s="193" t="s">
        <v>167</v>
      </c>
      <c r="B31" s="199" t="s">
        <v>168</v>
      </c>
      <c r="C31" s="113">
        <v>2.3666092943201376</v>
      </c>
      <c r="D31" s="115">
        <v>110</v>
      </c>
      <c r="E31" s="114">
        <v>127</v>
      </c>
      <c r="F31" s="114">
        <v>167</v>
      </c>
      <c r="G31" s="114">
        <v>125</v>
      </c>
      <c r="H31" s="140">
        <v>137</v>
      </c>
      <c r="I31" s="115">
        <v>-27</v>
      </c>
      <c r="J31" s="116">
        <v>-19.708029197080293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2.3235800344234079</v>
      </c>
      <c r="D34" s="115">
        <v>108</v>
      </c>
      <c r="E34" s="114">
        <v>73</v>
      </c>
      <c r="F34" s="114">
        <v>95</v>
      </c>
      <c r="G34" s="114">
        <v>48</v>
      </c>
      <c r="H34" s="140">
        <v>124</v>
      </c>
      <c r="I34" s="115">
        <v>-16</v>
      </c>
      <c r="J34" s="116">
        <v>-12.903225806451612</v>
      </c>
    </row>
    <row r="35" spans="1:10" s="110" customFormat="1" ht="24.95" customHeight="1" x14ac:dyDescent="0.2">
      <c r="A35" s="292" t="s">
        <v>171</v>
      </c>
      <c r="B35" s="293" t="s">
        <v>172</v>
      </c>
      <c r="C35" s="113">
        <v>34.229776247848534</v>
      </c>
      <c r="D35" s="115">
        <v>1591</v>
      </c>
      <c r="E35" s="114">
        <v>1225</v>
      </c>
      <c r="F35" s="114">
        <v>2593</v>
      </c>
      <c r="G35" s="114">
        <v>1460</v>
      </c>
      <c r="H35" s="140">
        <v>1858</v>
      </c>
      <c r="I35" s="115">
        <v>-267</v>
      </c>
      <c r="J35" s="116">
        <v>-14.370290635091497</v>
      </c>
    </row>
    <row r="36" spans="1:10" s="110" customFormat="1" ht="24.95" customHeight="1" x14ac:dyDescent="0.2">
      <c r="A36" s="294" t="s">
        <v>173</v>
      </c>
      <c r="B36" s="295" t="s">
        <v>174</v>
      </c>
      <c r="C36" s="125">
        <v>63.446643717728058</v>
      </c>
      <c r="D36" s="143">
        <v>2949</v>
      </c>
      <c r="E36" s="144">
        <v>2612</v>
      </c>
      <c r="F36" s="144">
        <v>4152</v>
      </c>
      <c r="G36" s="144">
        <v>2388</v>
      </c>
      <c r="H36" s="145">
        <v>2898</v>
      </c>
      <c r="I36" s="143">
        <v>51</v>
      </c>
      <c r="J36" s="146">
        <v>1.7598343685300206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4648</v>
      </c>
      <c r="F11" s="264">
        <v>3910</v>
      </c>
      <c r="G11" s="264">
        <v>6840</v>
      </c>
      <c r="H11" s="264">
        <v>3896</v>
      </c>
      <c r="I11" s="265">
        <v>4880</v>
      </c>
      <c r="J11" s="263">
        <v>-232</v>
      </c>
      <c r="K11" s="266">
        <v>-4.7540983606557381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26.656626506024097</v>
      </c>
      <c r="E13" s="115">
        <v>1239</v>
      </c>
      <c r="F13" s="114">
        <v>1141</v>
      </c>
      <c r="G13" s="114">
        <v>1686</v>
      </c>
      <c r="H13" s="114">
        <v>1196</v>
      </c>
      <c r="I13" s="140">
        <v>1366</v>
      </c>
      <c r="J13" s="115">
        <v>-127</v>
      </c>
      <c r="K13" s="116">
        <v>-9.2972181551976583</v>
      </c>
    </row>
    <row r="14" spans="1:15" ht="15.95" customHeight="1" x14ac:dyDescent="0.2">
      <c r="A14" s="306" t="s">
        <v>230</v>
      </c>
      <c r="B14" s="307"/>
      <c r="C14" s="308"/>
      <c r="D14" s="113">
        <v>56.153184165232361</v>
      </c>
      <c r="E14" s="115">
        <v>2610</v>
      </c>
      <c r="F14" s="114">
        <v>2092</v>
      </c>
      <c r="G14" s="114">
        <v>4159</v>
      </c>
      <c r="H14" s="114">
        <v>2138</v>
      </c>
      <c r="I14" s="140">
        <v>2791</v>
      </c>
      <c r="J14" s="115">
        <v>-181</v>
      </c>
      <c r="K14" s="116">
        <v>-6.485130777499104</v>
      </c>
    </row>
    <row r="15" spans="1:15" ht="15.95" customHeight="1" x14ac:dyDescent="0.2">
      <c r="A15" s="306" t="s">
        <v>231</v>
      </c>
      <c r="B15" s="307"/>
      <c r="C15" s="308"/>
      <c r="D15" s="113">
        <v>8.7994836488812389</v>
      </c>
      <c r="E15" s="115">
        <v>409</v>
      </c>
      <c r="F15" s="114">
        <v>338</v>
      </c>
      <c r="G15" s="114">
        <v>485</v>
      </c>
      <c r="H15" s="114">
        <v>289</v>
      </c>
      <c r="I15" s="140">
        <v>429</v>
      </c>
      <c r="J15" s="115">
        <v>-20</v>
      </c>
      <c r="K15" s="116">
        <v>-4.6620046620046622</v>
      </c>
    </row>
    <row r="16" spans="1:15" ht="15.95" customHeight="1" x14ac:dyDescent="0.2">
      <c r="A16" s="306" t="s">
        <v>232</v>
      </c>
      <c r="B16" s="307"/>
      <c r="C16" s="308"/>
      <c r="D16" s="113">
        <v>8.1540447504302929</v>
      </c>
      <c r="E16" s="115">
        <v>379</v>
      </c>
      <c r="F16" s="114">
        <v>325</v>
      </c>
      <c r="G16" s="114">
        <v>469</v>
      </c>
      <c r="H16" s="114">
        <v>263</v>
      </c>
      <c r="I16" s="140">
        <v>280</v>
      </c>
      <c r="J16" s="115">
        <v>99</v>
      </c>
      <c r="K16" s="116">
        <v>35.357142857142854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1.1833046471600688</v>
      </c>
      <c r="E18" s="115">
        <v>55</v>
      </c>
      <c r="F18" s="114">
        <v>39</v>
      </c>
      <c r="G18" s="114">
        <v>71</v>
      </c>
      <c r="H18" s="114">
        <v>33</v>
      </c>
      <c r="I18" s="140">
        <v>37</v>
      </c>
      <c r="J18" s="115">
        <v>18</v>
      </c>
      <c r="K18" s="116">
        <v>48.648648648648646</v>
      </c>
    </row>
    <row r="19" spans="1:11" ht="14.1" customHeight="1" x14ac:dyDescent="0.2">
      <c r="A19" s="306" t="s">
        <v>235</v>
      </c>
      <c r="B19" s="307" t="s">
        <v>236</v>
      </c>
      <c r="C19" s="308"/>
      <c r="D19" s="113">
        <v>0.30120481927710846</v>
      </c>
      <c r="E19" s="115">
        <v>14</v>
      </c>
      <c r="F19" s="114">
        <v>6</v>
      </c>
      <c r="G19" s="114">
        <v>27</v>
      </c>
      <c r="H19" s="114">
        <v>4</v>
      </c>
      <c r="I19" s="140">
        <v>13</v>
      </c>
      <c r="J19" s="115">
        <v>1</v>
      </c>
      <c r="K19" s="116">
        <v>7.6923076923076925</v>
      </c>
    </row>
    <row r="20" spans="1:11" ht="14.1" customHeight="1" x14ac:dyDescent="0.2">
      <c r="A20" s="306">
        <v>12</v>
      </c>
      <c r="B20" s="307" t="s">
        <v>237</v>
      </c>
      <c r="C20" s="308"/>
      <c r="D20" s="113">
        <v>1.8287435456110155</v>
      </c>
      <c r="E20" s="115">
        <v>85</v>
      </c>
      <c r="F20" s="114">
        <v>62</v>
      </c>
      <c r="G20" s="114">
        <v>101</v>
      </c>
      <c r="H20" s="114">
        <v>68</v>
      </c>
      <c r="I20" s="140">
        <v>128</v>
      </c>
      <c r="J20" s="115">
        <v>-43</v>
      </c>
      <c r="K20" s="116">
        <v>-33.59375</v>
      </c>
    </row>
    <row r="21" spans="1:11" ht="14.1" customHeight="1" x14ac:dyDescent="0.2">
      <c r="A21" s="306">
        <v>21</v>
      </c>
      <c r="B21" s="307" t="s">
        <v>238</v>
      </c>
      <c r="C21" s="308"/>
      <c r="D21" s="113">
        <v>0.49483648881239245</v>
      </c>
      <c r="E21" s="115">
        <v>23</v>
      </c>
      <c r="F21" s="114">
        <v>6</v>
      </c>
      <c r="G21" s="114">
        <v>18</v>
      </c>
      <c r="H21" s="114">
        <v>19</v>
      </c>
      <c r="I21" s="140">
        <v>27</v>
      </c>
      <c r="J21" s="115">
        <v>-4</v>
      </c>
      <c r="K21" s="116">
        <v>-14.814814814814815</v>
      </c>
    </row>
    <row r="22" spans="1:11" ht="14.1" customHeight="1" x14ac:dyDescent="0.2">
      <c r="A22" s="306">
        <v>22</v>
      </c>
      <c r="B22" s="307" t="s">
        <v>239</v>
      </c>
      <c r="C22" s="308"/>
      <c r="D22" s="113">
        <v>1.7857142857142858</v>
      </c>
      <c r="E22" s="115">
        <v>83</v>
      </c>
      <c r="F22" s="114">
        <v>71</v>
      </c>
      <c r="G22" s="114">
        <v>127</v>
      </c>
      <c r="H22" s="114">
        <v>93</v>
      </c>
      <c r="I22" s="140">
        <v>104</v>
      </c>
      <c r="J22" s="115">
        <v>-21</v>
      </c>
      <c r="K22" s="116">
        <v>-20.192307692307693</v>
      </c>
    </row>
    <row r="23" spans="1:11" ht="14.1" customHeight="1" x14ac:dyDescent="0.2">
      <c r="A23" s="306">
        <v>23</v>
      </c>
      <c r="B23" s="307" t="s">
        <v>240</v>
      </c>
      <c r="C23" s="308"/>
      <c r="D23" s="113">
        <v>0.36574870912220309</v>
      </c>
      <c r="E23" s="115">
        <v>17</v>
      </c>
      <c r="F23" s="114">
        <v>26</v>
      </c>
      <c r="G23" s="114">
        <v>26</v>
      </c>
      <c r="H23" s="114">
        <v>12</v>
      </c>
      <c r="I23" s="140">
        <v>16</v>
      </c>
      <c r="J23" s="115">
        <v>1</v>
      </c>
      <c r="K23" s="116">
        <v>6.25</v>
      </c>
    </row>
    <row r="24" spans="1:11" ht="14.1" customHeight="1" x14ac:dyDescent="0.2">
      <c r="A24" s="306">
        <v>24</v>
      </c>
      <c r="B24" s="307" t="s">
        <v>241</v>
      </c>
      <c r="C24" s="308"/>
      <c r="D24" s="113">
        <v>5.6798623063683307</v>
      </c>
      <c r="E24" s="115">
        <v>264</v>
      </c>
      <c r="F24" s="114">
        <v>208</v>
      </c>
      <c r="G24" s="114">
        <v>500</v>
      </c>
      <c r="H24" s="114">
        <v>211</v>
      </c>
      <c r="I24" s="140">
        <v>369</v>
      </c>
      <c r="J24" s="115">
        <v>-105</v>
      </c>
      <c r="K24" s="116">
        <v>-28.45528455284553</v>
      </c>
    </row>
    <row r="25" spans="1:11" ht="14.1" customHeight="1" x14ac:dyDescent="0.2">
      <c r="A25" s="306">
        <v>25</v>
      </c>
      <c r="B25" s="307" t="s">
        <v>242</v>
      </c>
      <c r="C25" s="308"/>
      <c r="D25" s="113">
        <v>7.2289156626506026</v>
      </c>
      <c r="E25" s="115">
        <v>336</v>
      </c>
      <c r="F25" s="114">
        <v>199</v>
      </c>
      <c r="G25" s="114">
        <v>499</v>
      </c>
      <c r="H25" s="114">
        <v>250</v>
      </c>
      <c r="I25" s="140">
        <v>366</v>
      </c>
      <c r="J25" s="115">
        <v>-30</v>
      </c>
      <c r="K25" s="116">
        <v>-8.1967213114754092</v>
      </c>
    </row>
    <row r="26" spans="1:11" ht="14.1" customHeight="1" x14ac:dyDescent="0.2">
      <c r="A26" s="306">
        <v>26</v>
      </c>
      <c r="B26" s="307" t="s">
        <v>243</v>
      </c>
      <c r="C26" s="308"/>
      <c r="D26" s="113">
        <v>2.7108433734939759</v>
      </c>
      <c r="E26" s="115">
        <v>126</v>
      </c>
      <c r="F26" s="114">
        <v>53</v>
      </c>
      <c r="G26" s="114">
        <v>169</v>
      </c>
      <c r="H26" s="114">
        <v>74</v>
      </c>
      <c r="I26" s="140">
        <v>106</v>
      </c>
      <c r="J26" s="115">
        <v>20</v>
      </c>
      <c r="K26" s="116">
        <v>18.867924528301888</v>
      </c>
    </row>
    <row r="27" spans="1:11" ht="14.1" customHeight="1" x14ac:dyDescent="0.2">
      <c r="A27" s="306">
        <v>27</v>
      </c>
      <c r="B27" s="307" t="s">
        <v>244</v>
      </c>
      <c r="C27" s="308"/>
      <c r="D27" s="113">
        <v>2.8614457831325302</v>
      </c>
      <c r="E27" s="115">
        <v>133</v>
      </c>
      <c r="F27" s="114">
        <v>73</v>
      </c>
      <c r="G27" s="114">
        <v>130</v>
      </c>
      <c r="H27" s="114">
        <v>81</v>
      </c>
      <c r="I27" s="140">
        <v>109</v>
      </c>
      <c r="J27" s="115">
        <v>24</v>
      </c>
      <c r="K27" s="116">
        <v>22.01834862385321</v>
      </c>
    </row>
    <row r="28" spans="1:11" ht="14.1" customHeight="1" x14ac:dyDescent="0.2">
      <c r="A28" s="306">
        <v>28</v>
      </c>
      <c r="B28" s="307" t="s">
        <v>245</v>
      </c>
      <c r="C28" s="308"/>
      <c r="D28" s="113">
        <v>1.3984509466437178</v>
      </c>
      <c r="E28" s="115">
        <v>65</v>
      </c>
      <c r="F28" s="114">
        <v>60</v>
      </c>
      <c r="G28" s="114">
        <v>132</v>
      </c>
      <c r="H28" s="114">
        <v>67</v>
      </c>
      <c r="I28" s="140">
        <v>140</v>
      </c>
      <c r="J28" s="115">
        <v>-75</v>
      </c>
      <c r="K28" s="116">
        <v>-53.571428571428569</v>
      </c>
    </row>
    <row r="29" spans="1:11" ht="14.1" customHeight="1" x14ac:dyDescent="0.2">
      <c r="A29" s="306">
        <v>29</v>
      </c>
      <c r="B29" s="307" t="s">
        <v>246</v>
      </c>
      <c r="C29" s="308"/>
      <c r="D29" s="113">
        <v>3.9586919104991396</v>
      </c>
      <c r="E29" s="115">
        <v>184</v>
      </c>
      <c r="F29" s="114">
        <v>161</v>
      </c>
      <c r="G29" s="114">
        <v>176</v>
      </c>
      <c r="H29" s="114">
        <v>124</v>
      </c>
      <c r="I29" s="140">
        <v>136</v>
      </c>
      <c r="J29" s="115">
        <v>48</v>
      </c>
      <c r="K29" s="116">
        <v>35.294117647058826</v>
      </c>
    </row>
    <row r="30" spans="1:11" ht="14.1" customHeight="1" x14ac:dyDescent="0.2">
      <c r="A30" s="306" t="s">
        <v>247</v>
      </c>
      <c r="B30" s="307" t="s">
        <v>248</v>
      </c>
      <c r="C30" s="308"/>
      <c r="D30" s="113">
        <v>1.3769363166953528</v>
      </c>
      <c r="E30" s="115">
        <v>64</v>
      </c>
      <c r="F30" s="114">
        <v>50</v>
      </c>
      <c r="G30" s="114" t="s">
        <v>513</v>
      </c>
      <c r="H30" s="114">
        <v>37</v>
      </c>
      <c r="I30" s="140" t="s">
        <v>513</v>
      </c>
      <c r="J30" s="115" t="s">
        <v>513</v>
      </c>
      <c r="K30" s="116" t="s">
        <v>513</v>
      </c>
    </row>
    <row r="31" spans="1:11" ht="14.1" customHeight="1" x14ac:dyDescent="0.2">
      <c r="A31" s="306" t="s">
        <v>249</v>
      </c>
      <c r="B31" s="307" t="s">
        <v>250</v>
      </c>
      <c r="C31" s="308"/>
      <c r="D31" s="113">
        <v>2.5172117039586919</v>
      </c>
      <c r="E31" s="115">
        <v>117</v>
      </c>
      <c r="F31" s="114">
        <v>107</v>
      </c>
      <c r="G31" s="114">
        <v>118</v>
      </c>
      <c r="H31" s="114">
        <v>87</v>
      </c>
      <c r="I31" s="140">
        <v>100</v>
      </c>
      <c r="J31" s="115">
        <v>17</v>
      </c>
      <c r="K31" s="116">
        <v>17</v>
      </c>
    </row>
    <row r="32" spans="1:11" ht="14.1" customHeight="1" x14ac:dyDescent="0.2">
      <c r="A32" s="306">
        <v>31</v>
      </c>
      <c r="B32" s="307" t="s">
        <v>251</v>
      </c>
      <c r="C32" s="308"/>
      <c r="D32" s="113">
        <v>0.38726333907056798</v>
      </c>
      <c r="E32" s="115">
        <v>18</v>
      </c>
      <c r="F32" s="114">
        <v>20</v>
      </c>
      <c r="G32" s="114">
        <v>30</v>
      </c>
      <c r="H32" s="114">
        <v>17</v>
      </c>
      <c r="I32" s="140">
        <v>18</v>
      </c>
      <c r="J32" s="115">
        <v>0</v>
      </c>
      <c r="K32" s="116">
        <v>0</v>
      </c>
    </row>
    <row r="33" spans="1:11" ht="14.1" customHeight="1" x14ac:dyDescent="0.2">
      <c r="A33" s="306">
        <v>32</v>
      </c>
      <c r="B33" s="307" t="s">
        <v>252</v>
      </c>
      <c r="C33" s="308"/>
      <c r="D33" s="113">
        <v>2.8614457831325302</v>
      </c>
      <c r="E33" s="115">
        <v>133</v>
      </c>
      <c r="F33" s="114">
        <v>119</v>
      </c>
      <c r="G33" s="114">
        <v>215</v>
      </c>
      <c r="H33" s="114">
        <v>172</v>
      </c>
      <c r="I33" s="140">
        <v>159</v>
      </c>
      <c r="J33" s="115">
        <v>-26</v>
      </c>
      <c r="K33" s="116">
        <v>-16.352201257861637</v>
      </c>
    </row>
    <row r="34" spans="1:11" ht="14.1" customHeight="1" x14ac:dyDescent="0.2">
      <c r="A34" s="306">
        <v>33</v>
      </c>
      <c r="B34" s="307" t="s">
        <v>253</v>
      </c>
      <c r="C34" s="308"/>
      <c r="D34" s="113">
        <v>2.8614457831325302</v>
      </c>
      <c r="E34" s="115">
        <v>133</v>
      </c>
      <c r="F34" s="114">
        <v>67</v>
      </c>
      <c r="G34" s="114">
        <v>158</v>
      </c>
      <c r="H34" s="114">
        <v>123</v>
      </c>
      <c r="I34" s="140">
        <v>103</v>
      </c>
      <c r="J34" s="115">
        <v>30</v>
      </c>
      <c r="K34" s="116">
        <v>29.126213592233011</v>
      </c>
    </row>
    <row r="35" spans="1:11" ht="14.1" customHeight="1" x14ac:dyDescent="0.2">
      <c r="A35" s="306">
        <v>34</v>
      </c>
      <c r="B35" s="307" t="s">
        <v>254</v>
      </c>
      <c r="C35" s="308"/>
      <c r="D35" s="113">
        <v>1.9148020654044751</v>
      </c>
      <c r="E35" s="115">
        <v>89</v>
      </c>
      <c r="F35" s="114">
        <v>68</v>
      </c>
      <c r="G35" s="114">
        <v>183</v>
      </c>
      <c r="H35" s="114">
        <v>92</v>
      </c>
      <c r="I35" s="140">
        <v>96</v>
      </c>
      <c r="J35" s="115">
        <v>-7</v>
      </c>
      <c r="K35" s="116">
        <v>-7.291666666666667</v>
      </c>
    </row>
    <row r="36" spans="1:11" ht="14.1" customHeight="1" x14ac:dyDescent="0.2">
      <c r="A36" s="306">
        <v>41</v>
      </c>
      <c r="B36" s="307" t="s">
        <v>255</v>
      </c>
      <c r="C36" s="308"/>
      <c r="D36" s="113">
        <v>1.2693631669535284</v>
      </c>
      <c r="E36" s="115">
        <v>59</v>
      </c>
      <c r="F36" s="114">
        <v>67</v>
      </c>
      <c r="G36" s="114">
        <v>85</v>
      </c>
      <c r="H36" s="114">
        <v>76</v>
      </c>
      <c r="I36" s="140">
        <v>53</v>
      </c>
      <c r="J36" s="115">
        <v>6</v>
      </c>
      <c r="K36" s="116">
        <v>11.320754716981131</v>
      </c>
    </row>
    <row r="37" spans="1:11" ht="14.1" customHeight="1" x14ac:dyDescent="0.2">
      <c r="A37" s="306">
        <v>42</v>
      </c>
      <c r="B37" s="307" t="s">
        <v>256</v>
      </c>
      <c r="C37" s="308"/>
      <c r="D37" s="113">
        <v>0.1721170395869191</v>
      </c>
      <c r="E37" s="115">
        <v>8</v>
      </c>
      <c r="F37" s="114">
        <v>6</v>
      </c>
      <c r="G37" s="114">
        <v>5</v>
      </c>
      <c r="H37" s="114">
        <v>8</v>
      </c>
      <c r="I37" s="140">
        <v>4</v>
      </c>
      <c r="J37" s="115">
        <v>4</v>
      </c>
      <c r="K37" s="116">
        <v>100</v>
      </c>
    </row>
    <row r="38" spans="1:11" ht="14.1" customHeight="1" x14ac:dyDescent="0.2">
      <c r="A38" s="306">
        <v>43</v>
      </c>
      <c r="B38" s="307" t="s">
        <v>257</v>
      </c>
      <c r="C38" s="308"/>
      <c r="D38" s="113">
        <v>1.5275387263339071</v>
      </c>
      <c r="E38" s="115">
        <v>71</v>
      </c>
      <c r="F38" s="114">
        <v>55</v>
      </c>
      <c r="G38" s="114">
        <v>118</v>
      </c>
      <c r="H38" s="114">
        <v>48</v>
      </c>
      <c r="I38" s="140">
        <v>63</v>
      </c>
      <c r="J38" s="115">
        <v>8</v>
      </c>
      <c r="K38" s="116">
        <v>12.698412698412698</v>
      </c>
    </row>
    <row r="39" spans="1:11" ht="14.1" customHeight="1" x14ac:dyDescent="0.2">
      <c r="A39" s="306">
        <v>51</v>
      </c>
      <c r="B39" s="307" t="s">
        <v>258</v>
      </c>
      <c r="C39" s="308"/>
      <c r="D39" s="113">
        <v>8.6273666092943202</v>
      </c>
      <c r="E39" s="115">
        <v>401</v>
      </c>
      <c r="F39" s="114">
        <v>437</v>
      </c>
      <c r="G39" s="114">
        <v>644</v>
      </c>
      <c r="H39" s="114">
        <v>406</v>
      </c>
      <c r="I39" s="140">
        <v>530</v>
      </c>
      <c r="J39" s="115">
        <v>-129</v>
      </c>
      <c r="K39" s="116">
        <v>-24.339622641509433</v>
      </c>
    </row>
    <row r="40" spans="1:11" ht="14.1" customHeight="1" x14ac:dyDescent="0.2">
      <c r="A40" s="306" t="s">
        <v>259</v>
      </c>
      <c r="B40" s="307" t="s">
        <v>260</v>
      </c>
      <c r="C40" s="308"/>
      <c r="D40" s="113">
        <v>8.1540447504302929</v>
      </c>
      <c r="E40" s="115">
        <v>379</v>
      </c>
      <c r="F40" s="114">
        <v>421</v>
      </c>
      <c r="G40" s="114">
        <v>604</v>
      </c>
      <c r="H40" s="114">
        <v>386</v>
      </c>
      <c r="I40" s="140">
        <v>516</v>
      </c>
      <c r="J40" s="115">
        <v>-137</v>
      </c>
      <c r="K40" s="116">
        <v>-26.550387596899224</v>
      </c>
    </row>
    <row r="41" spans="1:11" ht="14.1" customHeight="1" x14ac:dyDescent="0.2">
      <c r="A41" s="306"/>
      <c r="B41" s="307" t="s">
        <v>261</v>
      </c>
      <c r="C41" s="308"/>
      <c r="D41" s="113">
        <v>6.282271944922547</v>
      </c>
      <c r="E41" s="115">
        <v>292</v>
      </c>
      <c r="F41" s="114">
        <v>314</v>
      </c>
      <c r="G41" s="114">
        <v>504</v>
      </c>
      <c r="H41" s="114">
        <v>319</v>
      </c>
      <c r="I41" s="140">
        <v>451</v>
      </c>
      <c r="J41" s="115">
        <v>-159</v>
      </c>
      <c r="K41" s="116">
        <v>-35.254988913525501</v>
      </c>
    </row>
    <row r="42" spans="1:11" ht="14.1" customHeight="1" x14ac:dyDescent="0.2">
      <c r="A42" s="306">
        <v>52</v>
      </c>
      <c r="B42" s="307" t="s">
        <v>262</v>
      </c>
      <c r="C42" s="308"/>
      <c r="D42" s="113">
        <v>4.3244406196213427</v>
      </c>
      <c r="E42" s="115">
        <v>201</v>
      </c>
      <c r="F42" s="114">
        <v>136</v>
      </c>
      <c r="G42" s="114">
        <v>169</v>
      </c>
      <c r="H42" s="114">
        <v>165</v>
      </c>
      <c r="I42" s="140">
        <v>186</v>
      </c>
      <c r="J42" s="115">
        <v>15</v>
      </c>
      <c r="K42" s="116">
        <v>8.064516129032258</v>
      </c>
    </row>
    <row r="43" spans="1:11" ht="14.1" customHeight="1" x14ac:dyDescent="0.2">
      <c r="A43" s="306" t="s">
        <v>263</v>
      </c>
      <c r="B43" s="307" t="s">
        <v>264</v>
      </c>
      <c r="C43" s="308"/>
      <c r="D43" s="113">
        <v>3.9156626506024095</v>
      </c>
      <c r="E43" s="115">
        <v>182</v>
      </c>
      <c r="F43" s="114">
        <v>127</v>
      </c>
      <c r="G43" s="114">
        <v>158</v>
      </c>
      <c r="H43" s="114">
        <v>152</v>
      </c>
      <c r="I43" s="140">
        <v>174</v>
      </c>
      <c r="J43" s="115">
        <v>8</v>
      </c>
      <c r="K43" s="116">
        <v>4.5977011494252871</v>
      </c>
    </row>
    <row r="44" spans="1:11" ht="14.1" customHeight="1" x14ac:dyDescent="0.2">
      <c r="A44" s="306">
        <v>53</v>
      </c>
      <c r="B44" s="307" t="s">
        <v>265</v>
      </c>
      <c r="C44" s="308"/>
      <c r="D44" s="113">
        <v>0.73149741824440617</v>
      </c>
      <c r="E44" s="115">
        <v>34</v>
      </c>
      <c r="F44" s="114">
        <v>33</v>
      </c>
      <c r="G44" s="114">
        <v>46</v>
      </c>
      <c r="H44" s="114">
        <v>50</v>
      </c>
      <c r="I44" s="140">
        <v>30</v>
      </c>
      <c r="J44" s="115">
        <v>4</v>
      </c>
      <c r="K44" s="116">
        <v>13.333333333333334</v>
      </c>
    </row>
    <row r="45" spans="1:11" ht="14.1" customHeight="1" x14ac:dyDescent="0.2">
      <c r="A45" s="306" t="s">
        <v>266</v>
      </c>
      <c r="B45" s="307" t="s">
        <v>267</v>
      </c>
      <c r="C45" s="308"/>
      <c r="D45" s="113">
        <v>0.66695352839931155</v>
      </c>
      <c r="E45" s="115">
        <v>31</v>
      </c>
      <c r="F45" s="114">
        <v>32</v>
      </c>
      <c r="G45" s="114">
        <v>44</v>
      </c>
      <c r="H45" s="114">
        <v>50</v>
      </c>
      <c r="I45" s="140">
        <v>26</v>
      </c>
      <c r="J45" s="115">
        <v>5</v>
      </c>
      <c r="K45" s="116">
        <v>19.23076923076923</v>
      </c>
    </row>
    <row r="46" spans="1:11" ht="14.1" customHeight="1" x14ac:dyDescent="0.2">
      <c r="A46" s="306">
        <v>54</v>
      </c>
      <c r="B46" s="307" t="s">
        <v>268</v>
      </c>
      <c r="C46" s="308"/>
      <c r="D46" s="113">
        <v>2.3450946643717727</v>
      </c>
      <c r="E46" s="115">
        <v>109</v>
      </c>
      <c r="F46" s="114">
        <v>121</v>
      </c>
      <c r="G46" s="114">
        <v>130</v>
      </c>
      <c r="H46" s="114">
        <v>122</v>
      </c>
      <c r="I46" s="140">
        <v>99</v>
      </c>
      <c r="J46" s="115">
        <v>10</v>
      </c>
      <c r="K46" s="116">
        <v>10.1010101010101</v>
      </c>
    </row>
    <row r="47" spans="1:11" ht="14.1" customHeight="1" x14ac:dyDescent="0.2">
      <c r="A47" s="306">
        <v>61</v>
      </c>
      <c r="B47" s="307" t="s">
        <v>269</v>
      </c>
      <c r="C47" s="308"/>
      <c r="D47" s="113">
        <v>2.9475043029259895</v>
      </c>
      <c r="E47" s="115">
        <v>137</v>
      </c>
      <c r="F47" s="114">
        <v>99</v>
      </c>
      <c r="G47" s="114">
        <v>237</v>
      </c>
      <c r="H47" s="114">
        <v>100</v>
      </c>
      <c r="I47" s="140">
        <v>153</v>
      </c>
      <c r="J47" s="115">
        <v>-16</v>
      </c>
      <c r="K47" s="116">
        <v>-10.457516339869281</v>
      </c>
    </row>
    <row r="48" spans="1:11" ht="14.1" customHeight="1" x14ac:dyDescent="0.2">
      <c r="A48" s="306">
        <v>62</v>
      </c>
      <c r="B48" s="307" t="s">
        <v>270</v>
      </c>
      <c r="C48" s="308"/>
      <c r="D48" s="113">
        <v>10.283993115318417</v>
      </c>
      <c r="E48" s="115">
        <v>478</v>
      </c>
      <c r="F48" s="114">
        <v>470</v>
      </c>
      <c r="G48" s="114">
        <v>621</v>
      </c>
      <c r="H48" s="114">
        <v>410</v>
      </c>
      <c r="I48" s="140">
        <v>412</v>
      </c>
      <c r="J48" s="115">
        <v>66</v>
      </c>
      <c r="K48" s="116">
        <v>16.019417475728154</v>
      </c>
    </row>
    <row r="49" spans="1:11" ht="14.1" customHeight="1" x14ac:dyDescent="0.2">
      <c r="A49" s="306">
        <v>63</v>
      </c>
      <c r="B49" s="307" t="s">
        <v>271</v>
      </c>
      <c r="C49" s="308"/>
      <c r="D49" s="113">
        <v>2.3666092943201376</v>
      </c>
      <c r="E49" s="115">
        <v>110</v>
      </c>
      <c r="F49" s="114">
        <v>80</v>
      </c>
      <c r="G49" s="114">
        <v>127</v>
      </c>
      <c r="H49" s="114">
        <v>112</v>
      </c>
      <c r="I49" s="140">
        <v>122</v>
      </c>
      <c r="J49" s="115">
        <v>-12</v>
      </c>
      <c r="K49" s="116">
        <v>-9.8360655737704921</v>
      </c>
    </row>
    <row r="50" spans="1:11" ht="14.1" customHeight="1" x14ac:dyDescent="0.2">
      <c r="A50" s="306" t="s">
        <v>272</v>
      </c>
      <c r="B50" s="307" t="s">
        <v>273</v>
      </c>
      <c r="C50" s="308"/>
      <c r="D50" s="113">
        <v>0.15060240963855423</v>
      </c>
      <c r="E50" s="115">
        <v>7</v>
      </c>
      <c r="F50" s="114">
        <v>7</v>
      </c>
      <c r="G50" s="114">
        <v>17</v>
      </c>
      <c r="H50" s="114">
        <v>8</v>
      </c>
      <c r="I50" s="140">
        <v>8</v>
      </c>
      <c r="J50" s="115">
        <v>-1</v>
      </c>
      <c r="K50" s="116">
        <v>-12.5</v>
      </c>
    </row>
    <row r="51" spans="1:11" ht="14.1" customHeight="1" x14ac:dyDescent="0.2">
      <c r="A51" s="306" t="s">
        <v>274</v>
      </c>
      <c r="B51" s="307" t="s">
        <v>275</v>
      </c>
      <c r="C51" s="308"/>
      <c r="D51" s="113">
        <v>1.9578313253012047</v>
      </c>
      <c r="E51" s="115">
        <v>91</v>
      </c>
      <c r="F51" s="114">
        <v>60</v>
      </c>
      <c r="G51" s="114">
        <v>85</v>
      </c>
      <c r="H51" s="114">
        <v>97</v>
      </c>
      <c r="I51" s="140">
        <v>101</v>
      </c>
      <c r="J51" s="115">
        <v>-10</v>
      </c>
      <c r="K51" s="116">
        <v>-9.9009900990099009</v>
      </c>
    </row>
    <row r="52" spans="1:11" ht="14.1" customHeight="1" x14ac:dyDescent="0.2">
      <c r="A52" s="306">
        <v>71</v>
      </c>
      <c r="B52" s="307" t="s">
        <v>276</v>
      </c>
      <c r="C52" s="308"/>
      <c r="D52" s="113">
        <v>8.1110154905335623</v>
      </c>
      <c r="E52" s="115">
        <v>377</v>
      </c>
      <c r="F52" s="114">
        <v>283</v>
      </c>
      <c r="G52" s="114">
        <v>560</v>
      </c>
      <c r="H52" s="114">
        <v>289</v>
      </c>
      <c r="I52" s="140">
        <v>454</v>
      </c>
      <c r="J52" s="115">
        <v>-77</v>
      </c>
      <c r="K52" s="116">
        <v>-16.960352422907491</v>
      </c>
    </row>
    <row r="53" spans="1:11" ht="14.1" customHeight="1" x14ac:dyDescent="0.2">
      <c r="A53" s="306" t="s">
        <v>277</v>
      </c>
      <c r="B53" s="307" t="s">
        <v>278</v>
      </c>
      <c r="C53" s="308"/>
      <c r="D53" s="113">
        <v>2.8399311531841653</v>
      </c>
      <c r="E53" s="115">
        <v>132</v>
      </c>
      <c r="F53" s="114">
        <v>125</v>
      </c>
      <c r="G53" s="114">
        <v>303</v>
      </c>
      <c r="H53" s="114">
        <v>109</v>
      </c>
      <c r="I53" s="140">
        <v>158</v>
      </c>
      <c r="J53" s="115">
        <v>-26</v>
      </c>
      <c r="K53" s="116">
        <v>-16.455696202531644</v>
      </c>
    </row>
    <row r="54" spans="1:11" ht="14.1" customHeight="1" x14ac:dyDescent="0.2">
      <c r="A54" s="306" t="s">
        <v>279</v>
      </c>
      <c r="B54" s="307" t="s">
        <v>280</v>
      </c>
      <c r="C54" s="308"/>
      <c r="D54" s="113">
        <v>4.7762478485370048</v>
      </c>
      <c r="E54" s="115">
        <v>222</v>
      </c>
      <c r="F54" s="114">
        <v>131</v>
      </c>
      <c r="G54" s="114">
        <v>216</v>
      </c>
      <c r="H54" s="114">
        <v>158</v>
      </c>
      <c r="I54" s="140">
        <v>266</v>
      </c>
      <c r="J54" s="115">
        <v>-44</v>
      </c>
      <c r="K54" s="116">
        <v>-16.541353383458645</v>
      </c>
    </row>
    <row r="55" spans="1:11" ht="14.1" customHeight="1" x14ac:dyDescent="0.2">
      <c r="A55" s="306">
        <v>72</v>
      </c>
      <c r="B55" s="307" t="s">
        <v>281</v>
      </c>
      <c r="C55" s="308"/>
      <c r="D55" s="113">
        <v>1.7641996557659207</v>
      </c>
      <c r="E55" s="115">
        <v>82</v>
      </c>
      <c r="F55" s="114">
        <v>51</v>
      </c>
      <c r="G55" s="114">
        <v>149</v>
      </c>
      <c r="H55" s="114">
        <v>60</v>
      </c>
      <c r="I55" s="140">
        <v>90</v>
      </c>
      <c r="J55" s="115">
        <v>-8</v>
      </c>
      <c r="K55" s="116">
        <v>-8.8888888888888893</v>
      </c>
    </row>
    <row r="56" spans="1:11" ht="14.1" customHeight="1" x14ac:dyDescent="0.2">
      <c r="A56" s="306" t="s">
        <v>282</v>
      </c>
      <c r="B56" s="307" t="s">
        <v>283</v>
      </c>
      <c r="C56" s="308"/>
      <c r="D56" s="113">
        <v>0.51635111876075734</v>
      </c>
      <c r="E56" s="115">
        <v>24</v>
      </c>
      <c r="F56" s="114">
        <v>18</v>
      </c>
      <c r="G56" s="114">
        <v>83</v>
      </c>
      <c r="H56" s="114">
        <v>21</v>
      </c>
      <c r="I56" s="140">
        <v>40</v>
      </c>
      <c r="J56" s="115">
        <v>-16</v>
      </c>
      <c r="K56" s="116">
        <v>-40</v>
      </c>
    </row>
    <row r="57" spans="1:11" ht="14.1" customHeight="1" x14ac:dyDescent="0.2">
      <c r="A57" s="306" t="s">
        <v>284</v>
      </c>
      <c r="B57" s="307" t="s">
        <v>285</v>
      </c>
      <c r="C57" s="308"/>
      <c r="D57" s="113">
        <v>0.83907056798623059</v>
      </c>
      <c r="E57" s="115">
        <v>39</v>
      </c>
      <c r="F57" s="114">
        <v>22</v>
      </c>
      <c r="G57" s="114">
        <v>35</v>
      </c>
      <c r="H57" s="114">
        <v>24</v>
      </c>
      <c r="I57" s="140">
        <v>36</v>
      </c>
      <c r="J57" s="115">
        <v>3</v>
      </c>
      <c r="K57" s="116">
        <v>8.3333333333333339</v>
      </c>
    </row>
    <row r="58" spans="1:11" ht="14.1" customHeight="1" x14ac:dyDescent="0.2">
      <c r="A58" s="306">
        <v>73</v>
      </c>
      <c r="B58" s="307" t="s">
        <v>286</v>
      </c>
      <c r="C58" s="308"/>
      <c r="D58" s="113">
        <v>1.7641996557659207</v>
      </c>
      <c r="E58" s="115">
        <v>82</v>
      </c>
      <c r="F58" s="114">
        <v>57</v>
      </c>
      <c r="G58" s="114">
        <v>105</v>
      </c>
      <c r="H58" s="114">
        <v>57</v>
      </c>
      <c r="I58" s="140">
        <v>75</v>
      </c>
      <c r="J58" s="115">
        <v>7</v>
      </c>
      <c r="K58" s="116">
        <v>9.3333333333333339</v>
      </c>
    </row>
    <row r="59" spans="1:11" ht="14.1" customHeight="1" x14ac:dyDescent="0.2">
      <c r="A59" s="306" t="s">
        <v>287</v>
      </c>
      <c r="B59" s="307" t="s">
        <v>288</v>
      </c>
      <c r="C59" s="308"/>
      <c r="D59" s="113">
        <v>1.5920826161790018</v>
      </c>
      <c r="E59" s="115">
        <v>74</v>
      </c>
      <c r="F59" s="114">
        <v>29</v>
      </c>
      <c r="G59" s="114">
        <v>88</v>
      </c>
      <c r="H59" s="114">
        <v>34</v>
      </c>
      <c r="I59" s="140">
        <v>55</v>
      </c>
      <c r="J59" s="115">
        <v>19</v>
      </c>
      <c r="K59" s="116">
        <v>34.545454545454547</v>
      </c>
    </row>
    <row r="60" spans="1:11" ht="14.1" customHeight="1" x14ac:dyDescent="0.2">
      <c r="A60" s="306">
        <v>81</v>
      </c>
      <c r="B60" s="307" t="s">
        <v>289</v>
      </c>
      <c r="C60" s="308"/>
      <c r="D60" s="113">
        <v>6.153184165232358</v>
      </c>
      <c r="E60" s="115">
        <v>286</v>
      </c>
      <c r="F60" s="114">
        <v>312</v>
      </c>
      <c r="G60" s="114">
        <v>292</v>
      </c>
      <c r="H60" s="114">
        <v>192</v>
      </c>
      <c r="I60" s="140">
        <v>232</v>
      </c>
      <c r="J60" s="115">
        <v>54</v>
      </c>
      <c r="K60" s="116">
        <v>23.275862068965516</v>
      </c>
    </row>
    <row r="61" spans="1:11" ht="14.1" customHeight="1" x14ac:dyDescent="0.2">
      <c r="A61" s="306" t="s">
        <v>290</v>
      </c>
      <c r="B61" s="307" t="s">
        <v>291</v>
      </c>
      <c r="C61" s="308"/>
      <c r="D61" s="113">
        <v>2.1944922547332184</v>
      </c>
      <c r="E61" s="115">
        <v>102</v>
      </c>
      <c r="F61" s="114">
        <v>61</v>
      </c>
      <c r="G61" s="114">
        <v>127</v>
      </c>
      <c r="H61" s="114">
        <v>69</v>
      </c>
      <c r="I61" s="140">
        <v>81</v>
      </c>
      <c r="J61" s="115">
        <v>21</v>
      </c>
      <c r="K61" s="116">
        <v>25.925925925925927</v>
      </c>
    </row>
    <row r="62" spans="1:11" ht="14.1" customHeight="1" x14ac:dyDescent="0.2">
      <c r="A62" s="306" t="s">
        <v>292</v>
      </c>
      <c r="B62" s="307" t="s">
        <v>293</v>
      </c>
      <c r="C62" s="308"/>
      <c r="D62" s="113">
        <v>1.8717728055077452</v>
      </c>
      <c r="E62" s="115">
        <v>87</v>
      </c>
      <c r="F62" s="114">
        <v>162</v>
      </c>
      <c r="G62" s="114">
        <v>107</v>
      </c>
      <c r="H62" s="114">
        <v>69</v>
      </c>
      <c r="I62" s="140">
        <v>60</v>
      </c>
      <c r="J62" s="115">
        <v>27</v>
      </c>
      <c r="K62" s="116">
        <v>45</v>
      </c>
    </row>
    <row r="63" spans="1:11" ht="14.1" customHeight="1" x14ac:dyDescent="0.2">
      <c r="A63" s="306"/>
      <c r="B63" s="307" t="s">
        <v>294</v>
      </c>
      <c r="C63" s="308"/>
      <c r="D63" s="113">
        <v>1.5490533562822719</v>
      </c>
      <c r="E63" s="115">
        <v>72</v>
      </c>
      <c r="F63" s="114">
        <v>118</v>
      </c>
      <c r="G63" s="114">
        <v>86</v>
      </c>
      <c r="H63" s="114">
        <v>48</v>
      </c>
      <c r="I63" s="140">
        <v>45</v>
      </c>
      <c r="J63" s="115">
        <v>27</v>
      </c>
      <c r="K63" s="116">
        <v>60</v>
      </c>
    </row>
    <row r="64" spans="1:11" ht="14.1" customHeight="1" x14ac:dyDescent="0.2">
      <c r="A64" s="306" t="s">
        <v>295</v>
      </c>
      <c r="B64" s="307" t="s">
        <v>296</v>
      </c>
      <c r="C64" s="308"/>
      <c r="D64" s="113">
        <v>0.88209982788296037</v>
      </c>
      <c r="E64" s="115">
        <v>41</v>
      </c>
      <c r="F64" s="114">
        <v>32</v>
      </c>
      <c r="G64" s="114">
        <v>28</v>
      </c>
      <c r="H64" s="114">
        <v>20</v>
      </c>
      <c r="I64" s="140">
        <v>22</v>
      </c>
      <c r="J64" s="115">
        <v>19</v>
      </c>
      <c r="K64" s="116">
        <v>86.36363636363636</v>
      </c>
    </row>
    <row r="65" spans="1:11" ht="14.1" customHeight="1" x14ac:dyDescent="0.2">
      <c r="A65" s="306" t="s">
        <v>297</v>
      </c>
      <c r="B65" s="307" t="s">
        <v>298</v>
      </c>
      <c r="C65" s="308"/>
      <c r="D65" s="113">
        <v>0.68846815834767638</v>
      </c>
      <c r="E65" s="115">
        <v>32</v>
      </c>
      <c r="F65" s="114">
        <v>28</v>
      </c>
      <c r="G65" s="114">
        <v>13</v>
      </c>
      <c r="H65" s="114">
        <v>11</v>
      </c>
      <c r="I65" s="140">
        <v>27</v>
      </c>
      <c r="J65" s="115">
        <v>5</v>
      </c>
      <c r="K65" s="116">
        <v>18.518518518518519</v>
      </c>
    </row>
    <row r="66" spans="1:11" ht="14.1" customHeight="1" x14ac:dyDescent="0.2">
      <c r="A66" s="306">
        <v>82</v>
      </c>
      <c r="B66" s="307" t="s">
        <v>299</v>
      </c>
      <c r="C66" s="308"/>
      <c r="D66" s="113">
        <v>2.9905335628227196</v>
      </c>
      <c r="E66" s="115">
        <v>139</v>
      </c>
      <c r="F66" s="114">
        <v>156</v>
      </c>
      <c r="G66" s="114">
        <v>246</v>
      </c>
      <c r="H66" s="114">
        <v>124</v>
      </c>
      <c r="I66" s="140">
        <v>145</v>
      </c>
      <c r="J66" s="115">
        <v>-6</v>
      </c>
      <c r="K66" s="116">
        <v>-4.1379310344827589</v>
      </c>
    </row>
    <row r="67" spans="1:11" ht="14.1" customHeight="1" x14ac:dyDescent="0.2">
      <c r="A67" s="306" t="s">
        <v>300</v>
      </c>
      <c r="B67" s="307" t="s">
        <v>301</v>
      </c>
      <c r="C67" s="308"/>
      <c r="D67" s="113">
        <v>1.7426850258175559</v>
      </c>
      <c r="E67" s="115">
        <v>81</v>
      </c>
      <c r="F67" s="114">
        <v>108</v>
      </c>
      <c r="G67" s="114">
        <v>166</v>
      </c>
      <c r="H67" s="114">
        <v>84</v>
      </c>
      <c r="I67" s="140">
        <v>95</v>
      </c>
      <c r="J67" s="115">
        <v>-14</v>
      </c>
      <c r="K67" s="116">
        <v>-14.736842105263158</v>
      </c>
    </row>
    <row r="68" spans="1:11" ht="14.1" customHeight="1" x14ac:dyDescent="0.2">
      <c r="A68" s="306" t="s">
        <v>302</v>
      </c>
      <c r="B68" s="307" t="s">
        <v>303</v>
      </c>
      <c r="C68" s="308"/>
      <c r="D68" s="113">
        <v>0.58089500860585197</v>
      </c>
      <c r="E68" s="115">
        <v>27</v>
      </c>
      <c r="F68" s="114">
        <v>28</v>
      </c>
      <c r="G68" s="114">
        <v>39</v>
      </c>
      <c r="H68" s="114">
        <v>20</v>
      </c>
      <c r="I68" s="140">
        <v>22</v>
      </c>
      <c r="J68" s="115">
        <v>5</v>
      </c>
      <c r="K68" s="116">
        <v>22.727272727272727</v>
      </c>
    </row>
    <row r="69" spans="1:11" ht="14.1" customHeight="1" x14ac:dyDescent="0.2">
      <c r="A69" s="306">
        <v>83</v>
      </c>
      <c r="B69" s="307" t="s">
        <v>304</v>
      </c>
      <c r="C69" s="308"/>
      <c r="D69" s="113">
        <v>3.6144578313253013</v>
      </c>
      <c r="E69" s="115">
        <v>168</v>
      </c>
      <c r="F69" s="114">
        <v>172</v>
      </c>
      <c r="G69" s="114">
        <v>421</v>
      </c>
      <c r="H69" s="114">
        <v>116</v>
      </c>
      <c r="I69" s="140">
        <v>185</v>
      </c>
      <c r="J69" s="115">
        <v>-17</v>
      </c>
      <c r="K69" s="116">
        <v>-9.1891891891891895</v>
      </c>
    </row>
    <row r="70" spans="1:11" ht="14.1" customHeight="1" x14ac:dyDescent="0.2">
      <c r="A70" s="306" t="s">
        <v>305</v>
      </c>
      <c r="B70" s="307" t="s">
        <v>306</v>
      </c>
      <c r="C70" s="308"/>
      <c r="D70" s="113">
        <v>2.7538726333907055</v>
      </c>
      <c r="E70" s="115">
        <v>128</v>
      </c>
      <c r="F70" s="114">
        <v>140</v>
      </c>
      <c r="G70" s="114">
        <v>382</v>
      </c>
      <c r="H70" s="114">
        <v>81</v>
      </c>
      <c r="I70" s="140">
        <v>147</v>
      </c>
      <c r="J70" s="115">
        <v>-19</v>
      </c>
      <c r="K70" s="116">
        <v>-12.92517006802721</v>
      </c>
    </row>
    <row r="71" spans="1:11" ht="14.1" customHeight="1" x14ac:dyDescent="0.2">
      <c r="A71" s="306"/>
      <c r="B71" s="307" t="s">
        <v>307</v>
      </c>
      <c r="C71" s="308"/>
      <c r="D71" s="113">
        <v>1.4199655765920827</v>
      </c>
      <c r="E71" s="115">
        <v>66</v>
      </c>
      <c r="F71" s="114">
        <v>74</v>
      </c>
      <c r="G71" s="114">
        <v>216</v>
      </c>
      <c r="H71" s="114">
        <v>45</v>
      </c>
      <c r="I71" s="140">
        <v>84</v>
      </c>
      <c r="J71" s="115">
        <v>-18</v>
      </c>
      <c r="K71" s="116">
        <v>-21.428571428571427</v>
      </c>
    </row>
    <row r="72" spans="1:11" ht="14.1" customHeight="1" x14ac:dyDescent="0.2">
      <c r="A72" s="306">
        <v>84</v>
      </c>
      <c r="B72" s="307" t="s">
        <v>308</v>
      </c>
      <c r="C72" s="308"/>
      <c r="D72" s="113">
        <v>1.3554216867469879</v>
      </c>
      <c r="E72" s="115">
        <v>63</v>
      </c>
      <c r="F72" s="114">
        <v>44</v>
      </c>
      <c r="G72" s="114">
        <v>159</v>
      </c>
      <c r="H72" s="114">
        <v>48</v>
      </c>
      <c r="I72" s="140">
        <v>35</v>
      </c>
      <c r="J72" s="115">
        <v>28</v>
      </c>
      <c r="K72" s="116">
        <v>80</v>
      </c>
    </row>
    <row r="73" spans="1:11" ht="14.1" customHeight="1" x14ac:dyDescent="0.2">
      <c r="A73" s="306" t="s">
        <v>309</v>
      </c>
      <c r="B73" s="307" t="s">
        <v>310</v>
      </c>
      <c r="C73" s="308"/>
      <c r="D73" s="113">
        <v>0.62392426850258176</v>
      </c>
      <c r="E73" s="115">
        <v>29</v>
      </c>
      <c r="F73" s="114">
        <v>13</v>
      </c>
      <c r="G73" s="114">
        <v>69</v>
      </c>
      <c r="H73" s="114">
        <v>10</v>
      </c>
      <c r="I73" s="140">
        <v>11</v>
      </c>
      <c r="J73" s="115">
        <v>18</v>
      </c>
      <c r="K73" s="116">
        <v>163.63636363636363</v>
      </c>
    </row>
    <row r="74" spans="1:11" ht="14.1" customHeight="1" x14ac:dyDescent="0.2">
      <c r="A74" s="306" t="s">
        <v>311</v>
      </c>
      <c r="B74" s="307" t="s">
        <v>312</v>
      </c>
      <c r="C74" s="308"/>
      <c r="D74" s="113">
        <v>0.21514629948364888</v>
      </c>
      <c r="E74" s="115">
        <v>10</v>
      </c>
      <c r="F74" s="114">
        <v>6</v>
      </c>
      <c r="G74" s="114">
        <v>22</v>
      </c>
      <c r="H74" s="114">
        <v>15</v>
      </c>
      <c r="I74" s="140">
        <v>7</v>
      </c>
      <c r="J74" s="115">
        <v>3</v>
      </c>
      <c r="K74" s="116">
        <v>42.857142857142854</v>
      </c>
    </row>
    <row r="75" spans="1:11" ht="14.1" customHeight="1" x14ac:dyDescent="0.2">
      <c r="A75" s="306" t="s">
        <v>313</v>
      </c>
      <c r="B75" s="307" t="s">
        <v>314</v>
      </c>
      <c r="C75" s="308"/>
      <c r="D75" s="113" t="s">
        <v>513</v>
      </c>
      <c r="E75" s="115" t="s">
        <v>513</v>
      </c>
      <c r="F75" s="114" t="s">
        <v>513</v>
      </c>
      <c r="G75" s="114" t="s">
        <v>513</v>
      </c>
      <c r="H75" s="114" t="s">
        <v>513</v>
      </c>
      <c r="I75" s="140">
        <v>0</v>
      </c>
      <c r="J75" s="115" t="s">
        <v>513</v>
      </c>
      <c r="K75" s="116" t="s">
        <v>513</v>
      </c>
    </row>
    <row r="76" spans="1:11" ht="14.1" customHeight="1" x14ac:dyDescent="0.2">
      <c r="A76" s="306">
        <v>91</v>
      </c>
      <c r="B76" s="307" t="s">
        <v>315</v>
      </c>
      <c r="C76" s="308"/>
      <c r="D76" s="113">
        <v>0.1721170395869191</v>
      </c>
      <c r="E76" s="115">
        <v>8</v>
      </c>
      <c r="F76" s="114" t="s">
        <v>513</v>
      </c>
      <c r="G76" s="114">
        <v>27</v>
      </c>
      <c r="H76" s="114" t="s">
        <v>513</v>
      </c>
      <c r="I76" s="140">
        <v>6</v>
      </c>
      <c r="J76" s="115">
        <v>2</v>
      </c>
      <c r="K76" s="116">
        <v>33.333333333333336</v>
      </c>
    </row>
    <row r="77" spans="1:11" ht="14.1" customHeight="1" x14ac:dyDescent="0.2">
      <c r="A77" s="306">
        <v>92</v>
      </c>
      <c r="B77" s="307" t="s">
        <v>316</v>
      </c>
      <c r="C77" s="308"/>
      <c r="D77" s="113">
        <v>0.90361445783132532</v>
      </c>
      <c r="E77" s="115">
        <v>42</v>
      </c>
      <c r="F77" s="114">
        <v>37</v>
      </c>
      <c r="G77" s="114">
        <v>41</v>
      </c>
      <c r="H77" s="114">
        <v>24</v>
      </c>
      <c r="I77" s="140">
        <v>34</v>
      </c>
      <c r="J77" s="115">
        <v>8</v>
      </c>
      <c r="K77" s="116">
        <v>23.529411764705884</v>
      </c>
    </row>
    <row r="78" spans="1:11" ht="14.1" customHeight="1" x14ac:dyDescent="0.2">
      <c r="A78" s="306">
        <v>93</v>
      </c>
      <c r="B78" s="307" t="s">
        <v>317</v>
      </c>
      <c r="C78" s="308"/>
      <c r="D78" s="113">
        <v>0.19363166953528399</v>
      </c>
      <c r="E78" s="115">
        <v>9</v>
      </c>
      <c r="F78" s="114" t="s">
        <v>513</v>
      </c>
      <c r="G78" s="114">
        <v>14</v>
      </c>
      <c r="H78" s="114" t="s">
        <v>513</v>
      </c>
      <c r="I78" s="140">
        <v>9</v>
      </c>
      <c r="J78" s="115">
        <v>0</v>
      </c>
      <c r="K78" s="116">
        <v>0</v>
      </c>
    </row>
    <row r="79" spans="1:11" ht="14.1" customHeight="1" x14ac:dyDescent="0.2">
      <c r="A79" s="306">
        <v>94</v>
      </c>
      <c r="B79" s="307" t="s">
        <v>318</v>
      </c>
      <c r="C79" s="308"/>
      <c r="D79" s="113">
        <v>0.40877796901893287</v>
      </c>
      <c r="E79" s="115">
        <v>19</v>
      </c>
      <c r="F79" s="114">
        <v>33</v>
      </c>
      <c r="G79" s="114">
        <v>38</v>
      </c>
      <c r="H79" s="114">
        <v>29</v>
      </c>
      <c r="I79" s="140">
        <v>35</v>
      </c>
      <c r="J79" s="115">
        <v>-16</v>
      </c>
      <c r="K79" s="116">
        <v>-45.714285714285715</v>
      </c>
    </row>
    <row r="80" spans="1:11" ht="14.1" customHeight="1" x14ac:dyDescent="0.2">
      <c r="A80" s="306" t="s">
        <v>319</v>
      </c>
      <c r="B80" s="307" t="s">
        <v>320</v>
      </c>
      <c r="C80" s="308"/>
      <c r="D80" s="113">
        <v>0.21514629948364888</v>
      </c>
      <c r="E80" s="115">
        <v>10</v>
      </c>
      <c r="F80" s="114">
        <v>12</v>
      </c>
      <c r="G80" s="114">
        <v>30</v>
      </c>
      <c r="H80" s="114">
        <v>6</v>
      </c>
      <c r="I80" s="140">
        <v>0</v>
      </c>
      <c r="J80" s="115">
        <v>10</v>
      </c>
      <c r="K80" s="116" t="s">
        <v>514</v>
      </c>
    </row>
    <row r="81" spans="1:11" ht="14.1" customHeight="1" x14ac:dyDescent="0.2">
      <c r="A81" s="310" t="s">
        <v>321</v>
      </c>
      <c r="B81" s="311" t="s">
        <v>333</v>
      </c>
      <c r="C81" s="312"/>
      <c r="D81" s="125">
        <v>0.23666092943201378</v>
      </c>
      <c r="E81" s="143">
        <v>11</v>
      </c>
      <c r="F81" s="144">
        <v>14</v>
      </c>
      <c r="G81" s="144">
        <v>41</v>
      </c>
      <c r="H81" s="144">
        <v>10</v>
      </c>
      <c r="I81" s="145">
        <v>14</v>
      </c>
      <c r="J81" s="143">
        <v>-3</v>
      </c>
      <c r="K81" s="146">
        <v>-21.428571428571427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5016</v>
      </c>
      <c r="E11" s="114">
        <v>4192</v>
      </c>
      <c r="F11" s="114">
        <v>5940</v>
      </c>
      <c r="G11" s="114">
        <v>3859</v>
      </c>
      <c r="H11" s="140">
        <v>4893</v>
      </c>
      <c r="I11" s="115">
        <v>123</v>
      </c>
      <c r="J11" s="116">
        <v>2.5137952176578784</v>
      </c>
    </row>
    <row r="12" spans="1:15" s="110" customFormat="1" ht="24.95" customHeight="1" x14ac:dyDescent="0.2">
      <c r="A12" s="193" t="s">
        <v>132</v>
      </c>
      <c r="B12" s="194" t="s">
        <v>133</v>
      </c>
      <c r="C12" s="113">
        <v>0.65789473684210531</v>
      </c>
      <c r="D12" s="115">
        <v>33</v>
      </c>
      <c r="E12" s="114">
        <v>97</v>
      </c>
      <c r="F12" s="114">
        <v>79</v>
      </c>
      <c r="G12" s="114">
        <v>104</v>
      </c>
      <c r="H12" s="140">
        <v>38</v>
      </c>
      <c r="I12" s="115">
        <v>-5</v>
      </c>
      <c r="J12" s="116">
        <v>-13.157894736842104</v>
      </c>
    </row>
    <row r="13" spans="1:15" s="110" customFormat="1" ht="24.95" customHeight="1" x14ac:dyDescent="0.2">
      <c r="A13" s="193" t="s">
        <v>134</v>
      </c>
      <c r="B13" s="199" t="s">
        <v>214</v>
      </c>
      <c r="C13" s="113">
        <v>1.0566188197767146</v>
      </c>
      <c r="D13" s="115">
        <v>53</v>
      </c>
      <c r="E13" s="114">
        <v>27</v>
      </c>
      <c r="F13" s="114">
        <v>27</v>
      </c>
      <c r="G13" s="114">
        <v>27</v>
      </c>
      <c r="H13" s="140">
        <v>51</v>
      </c>
      <c r="I13" s="115">
        <v>2</v>
      </c>
      <c r="J13" s="116">
        <v>3.9215686274509802</v>
      </c>
    </row>
    <row r="14" spans="1:15" s="287" customFormat="1" ht="24.95" customHeight="1" x14ac:dyDescent="0.2">
      <c r="A14" s="193" t="s">
        <v>215</v>
      </c>
      <c r="B14" s="199" t="s">
        <v>137</v>
      </c>
      <c r="C14" s="113">
        <v>28.767942583732058</v>
      </c>
      <c r="D14" s="115">
        <v>1443</v>
      </c>
      <c r="E14" s="114">
        <v>1133</v>
      </c>
      <c r="F14" s="114">
        <v>1711</v>
      </c>
      <c r="G14" s="114">
        <v>990</v>
      </c>
      <c r="H14" s="140">
        <v>1452</v>
      </c>
      <c r="I14" s="115">
        <v>-9</v>
      </c>
      <c r="J14" s="116">
        <v>-0.6198347107438017</v>
      </c>
      <c r="K14" s="110"/>
      <c r="L14" s="110"/>
      <c r="M14" s="110"/>
      <c r="N14" s="110"/>
      <c r="O14" s="110"/>
    </row>
    <row r="15" spans="1:15" s="110" customFormat="1" ht="24.95" customHeight="1" x14ac:dyDescent="0.2">
      <c r="A15" s="193" t="s">
        <v>216</v>
      </c>
      <c r="B15" s="199" t="s">
        <v>217</v>
      </c>
      <c r="C15" s="113">
        <v>6.8381180223285485</v>
      </c>
      <c r="D15" s="115">
        <v>343</v>
      </c>
      <c r="E15" s="114">
        <v>233</v>
      </c>
      <c r="F15" s="114">
        <v>333</v>
      </c>
      <c r="G15" s="114">
        <v>273</v>
      </c>
      <c r="H15" s="140">
        <v>277</v>
      </c>
      <c r="I15" s="115">
        <v>66</v>
      </c>
      <c r="J15" s="116">
        <v>23.826714801444044</v>
      </c>
    </row>
    <row r="16" spans="1:15" s="287" customFormat="1" ht="24.95" customHeight="1" x14ac:dyDescent="0.2">
      <c r="A16" s="193" t="s">
        <v>218</v>
      </c>
      <c r="B16" s="199" t="s">
        <v>141</v>
      </c>
      <c r="C16" s="113">
        <v>19.677033492822968</v>
      </c>
      <c r="D16" s="115">
        <v>987</v>
      </c>
      <c r="E16" s="114">
        <v>808</v>
      </c>
      <c r="F16" s="114">
        <v>1250</v>
      </c>
      <c r="G16" s="114">
        <v>625</v>
      </c>
      <c r="H16" s="140">
        <v>1078</v>
      </c>
      <c r="I16" s="115">
        <v>-91</v>
      </c>
      <c r="J16" s="116">
        <v>-8.4415584415584419</v>
      </c>
      <c r="K16" s="110"/>
      <c r="L16" s="110"/>
      <c r="M16" s="110"/>
      <c r="N16" s="110"/>
      <c r="O16" s="110"/>
    </row>
    <row r="17" spans="1:15" s="110" customFormat="1" ht="24.95" customHeight="1" x14ac:dyDescent="0.2">
      <c r="A17" s="193" t="s">
        <v>142</v>
      </c>
      <c r="B17" s="199" t="s">
        <v>220</v>
      </c>
      <c r="C17" s="113">
        <v>2.2527910685805423</v>
      </c>
      <c r="D17" s="115">
        <v>113</v>
      </c>
      <c r="E17" s="114">
        <v>92</v>
      </c>
      <c r="F17" s="114">
        <v>128</v>
      </c>
      <c r="G17" s="114">
        <v>92</v>
      </c>
      <c r="H17" s="140">
        <v>97</v>
      </c>
      <c r="I17" s="115">
        <v>16</v>
      </c>
      <c r="J17" s="116">
        <v>16.494845360824741</v>
      </c>
    </row>
    <row r="18" spans="1:15" s="287" customFormat="1" ht="24.95" customHeight="1" x14ac:dyDescent="0.2">
      <c r="A18" s="201" t="s">
        <v>144</v>
      </c>
      <c r="B18" s="202" t="s">
        <v>145</v>
      </c>
      <c r="C18" s="113">
        <v>7.8947368421052628</v>
      </c>
      <c r="D18" s="115">
        <v>396</v>
      </c>
      <c r="E18" s="114">
        <v>386</v>
      </c>
      <c r="F18" s="114">
        <v>516</v>
      </c>
      <c r="G18" s="114">
        <v>352</v>
      </c>
      <c r="H18" s="140">
        <v>406</v>
      </c>
      <c r="I18" s="115">
        <v>-10</v>
      </c>
      <c r="J18" s="116">
        <v>-2.4630541871921183</v>
      </c>
      <c r="K18" s="110"/>
      <c r="L18" s="110"/>
      <c r="M18" s="110"/>
      <c r="N18" s="110"/>
      <c r="O18" s="110"/>
    </row>
    <row r="19" spans="1:15" s="110" customFormat="1" ht="24.95" customHeight="1" x14ac:dyDescent="0.2">
      <c r="A19" s="193" t="s">
        <v>146</v>
      </c>
      <c r="B19" s="199" t="s">
        <v>147</v>
      </c>
      <c r="C19" s="113">
        <v>19.696969696969695</v>
      </c>
      <c r="D19" s="115">
        <v>988</v>
      </c>
      <c r="E19" s="114">
        <v>790</v>
      </c>
      <c r="F19" s="114">
        <v>1053</v>
      </c>
      <c r="G19" s="114">
        <v>766</v>
      </c>
      <c r="H19" s="140">
        <v>1030</v>
      </c>
      <c r="I19" s="115">
        <v>-42</v>
      </c>
      <c r="J19" s="116">
        <v>-4.0776699029126213</v>
      </c>
    </row>
    <row r="20" spans="1:15" s="287" customFormat="1" ht="24.95" customHeight="1" x14ac:dyDescent="0.2">
      <c r="A20" s="193" t="s">
        <v>148</v>
      </c>
      <c r="B20" s="199" t="s">
        <v>149</v>
      </c>
      <c r="C20" s="113">
        <v>4.4457735247208934</v>
      </c>
      <c r="D20" s="115">
        <v>223</v>
      </c>
      <c r="E20" s="114">
        <v>197</v>
      </c>
      <c r="F20" s="114">
        <v>233</v>
      </c>
      <c r="G20" s="114">
        <v>186</v>
      </c>
      <c r="H20" s="140">
        <v>213</v>
      </c>
      <c r="I20" s="115">
        <v>10</v>
      </c>
      <c r="J20" s="116">
        <v>4.694835680751174</v>
      </c>
      <c r="K20" s="110"/>
      <c r="L20" s="110"/>
      <c r="M20" s="110"/>
      <c r="N20" s="110"/>
      <c r="O20" s="110"/>
    </row>
    <row r="21" spans="1:15" s="110" customFormat="1" ht="24.95" customHeight="1" x14ac:dyDescent="0.2">
      <c r="A21" s="201" t="s">
        <v>150</v>
      </c>
      <c r="B21" s="202" t="s">
        <v>151</v>
      </c>
      <c r="C21" s="113">
        <v>4.6451355661881975</v>
      </c>
      <c r="D21" s="115">
        <v>233</v>
      </c>
      <c r="E21" s="114">
        <v>173</v>
      </c>
      <c r="F21" s="114">
        <v>230</v>
      </c>
      <c r="G21" s="114">
        <v>170</v>
      </c>
      <c r="H21" s="140">
        <v>209</v>
      </c>
      <c r="I21" s="115">
        <v>24</v>
      </c>
      <c r="J21" s="116">
        <v>11.483253588516746</v>
      </c>
    </row>
    <row r="22" spans="1:15" s="110" customFormat="1" ht="24.95" customHeight="1" x14ac:dyDescent="0.2">
      <c r="A22" s="201" t="s">
        <v>152</v>
      </c>
      <c r="B22" s="199" t="s">
        <v>153</v>
      </c>
      <c r="C22" s="113">
        <v>1.036682615629984</v>
      </c>
      <c r="D22" s="115">
        <v>52</v>
      </c>
      <c r="E22" s="114">
        <v>48</v>
      </c>
      <c r="F22" s="114">
        <v>44</v>
      </c>
      <c r="G22" s="114">
        <v>35</v>
      </c>
      <c r="H22" s="140">
        <v>38</v>
      </c>
      <c r="I22" s="115">
        <v>14</v>
      </c>
      <c r="J22" s="116">
        <v>36.842105263157897</v>
      </c>
    </row>
    <row r="23" spans="1:15" s="110" customFormat="1" ht="24.95" customHeight="1" x14ac:dyDescent="0.2">
      <c r="A23" s="193" t="s">
        <v>154</v>
      </c>
      <c r="B23" s="199" t="s">
        <v>155</v>
      </c>
      <c r="C23" s="113">
        <v>1.6547049441786283</v>
      </c>
      <c r="D23" s="115">
        <v>83</v>
      </c>
      <c r="E23" s="114">
        <v>53</v>
      </c>
      <c r="F23" s="114">
        <v>105</v>
      </c>
      <c r="G23" s="114">
        <v>59</v>
      </c>
      <c r="H23" s="140">
        <v>93</v>
      </c>
      <c r="I23" s="115">
        <v>-10</v>
      </c>
      <c r="J23" s="116">
        <v>-10.75268817204301</v>
      </c>
    </row>
    <row r="24" spans="1:15" s="110" customFormat="1" ht="24.95" customHeight="1" x14ac:dyDescent="0.2">
      <c r="A24" s="193" t="s">
        <v>156</v>
      </c>
      <c r="B24" s="199" t="s">
        <v>221</v>
      </c>
      <c r="C24" s="113">
        <v>3.7679425837320575</v>
      </c>
      <c r="D24" s="115">
        <v>189</v>
      </c>
      <c r="E24" s="114">
        <v>113</v>
      </c>
      <c r="F24" s="114">
        <v>171</v>
      </c>
      <c r="G24" s="114">
        <v>131</v>
      </c>
      <c r="H24" s="140">
        <v>154</v>
      </c>
      <c r="I24" s="115">
        <v>35</v>
      </c>
      <c r="J24" s="116">
        <v>22.727272727272727</v>
      </c>
    </row>
    <row r="25" spans="1:15" s="110" customFormat="1" ht="24.95" customHeight="1" x14ac:dyDescent="0.2">
      <c r="A25" s="193" t="s">
        <v>222</v>
      </c>
      <c r="B25" s="204" t="s">
        <v>159</v>
      </c>
      <c r="C25" s="113">
        <v>3.2496012759170654</v>
      </c>
      <c r="D25" s="115">
        <v>163</v>
      </c>
      <c r="E25" s="114">
        <v>188</v>
      </c>
      <c r="F25" s="114">
        <v>190</v>
      </c>
      <c r="G25" s="114">
        <v>177</v>
      </c>
      <c r="H25" s="140">
        <v>151</v>
      </c>
      <c r="I25" s="115">
        <v>12</v>
      </c>
      <c r="J25" s="116">
        <v>7.9470198675496686</v>
      </c>
    </row>
    <row r="26" spans="1:15" s="110" customFormat="1" ht="24.95" customHeight="1" x14ac:dyDescent="0.2">
      <c r="A26" s="201">
        <v>782.78300000000002</v>
      </c>
      <c r="B26" s="203" t="s">
        <v>160</v>
      </c>
      <c r="C26" s="113">
        <v>6.2998405103668258</v>
      </c>
      <c r="D26" s="115">
        <v>316</v>
      </c>
      <c r="E26" s="114">
        <v>274</v>
      </c>
      <c r="F26" s="114">
        <v>328</v>
      </c>
      <c r="G26" s="114">
        <v>271</v>
      </c>
      <c r="H26" s="140">
        <v>301</v>
      </c>
      <c r="I26" s="115">
        <v>15</v>
      </c>
      <c r="J26" s="116">
        <v>4.9833887043189371</v>
      </c>
    </row>
    <row r="27" spans="1:15" s="110" customFormat="1" ht="24.95" customHeight="1" x14ac:dyDescent="0.2">
      <c r="A27" s="193" t="s">
        <v>161</v>
      </c>
      <c r="B27" s="199" t="s">
        <v>162</v>
      </c>
      <c r="C27" s="113">
        <v>2.8309409888357258</v>
      </c>
      <c r="D27" s="115">
        <v>142</v>
      </c>
      <c r="E27" s="114">
        <v>100</v>
      </c>
      <c r="F27" s="114">
        <v>188</v>
      </c>
      <c r="G27" s="114">
        <v>113</v>
      </c>
      <c r="H27" s="140">
        <v>111</v>
      </c>
      <c r="I27" s="115">
        <v>31</v>
      </c>
      <c r="J27" s="116">
        <v>27.927927927927929</v>
      </c>
    </row>
    <row r="28" spans="1:15" s="110" customFormat="1" ht="24.95" customHeight="1" x14ac:dyDescent="0.2">
      <c r="A28" s="193" t="s">
        <v>163</v>
      </c>
      <c r="B28" s="199" t="s">
        <v>164</v>
      </c>
      <c r="C28" s="113">
        <v>2.0534290271132378</v>
      </c>
      <c r="D28" s="115">
        <v>103</v>
      </c>
      <c r="E28" s="114">
        <v>52</v>
      </c>
      <c r="F28" s="114">
        <v>286</v>
      </c>
      <c r="G28" s="114">
        <v>43</v>
      </c>
      <c r="H28" s="140">
        <v>91</v>
      </c>
      <c r="I28" s="115">
        <v>12</v>
      </c>
      <c r="J28" s="116">
        <v>13.186813186813186</v>
      </c>
    </row>
    <row r="29" spans="1:15" s="110" customFormat="1" ht="24.95" customHeight="1" x14ac:dyDescent="0.2">
      <c r="A29" s="193">
        <v>86</v>
      </c>
      <c r="B29" s="199" t="s">
        <v>165</v>
      </c>
      <c r="C29" s="113">
        <v>4.0869218500797446</v>
      </c>
      <c r="D29" s="115">
        <v>205</v>
      </c>
      <c r="E29" s="114">
        <v>187</v>
      </c>
      <c r="F29" s="114">
        <v>222</v>
      </c>
      <c r="G29" s="114">
        <v>159</v>
      </c>
      <c r="H29" s="140">
        <v>182</v>
      </c>
      <c r="I29" s="115">
        <v>23</v>
      </c>
      <c r="J29" s="116">
        <v>12.637362637362637</v>
      </c>
    </row>
    <row r="30" spans="1:15" s="110" customFormat="1" ht="24.95" customHeight="1" x14ac:dyDescent="0.2">
      <c r="A30" s="193">
        <v>87.88</v>
      </c>
      <c r="B30" s="204" t="s">
        <v>166</v>
      </c>
      <c r="C30" s="113">
        <v>5.1036682615629987</v>
      </c>
      <c r="D30" s="115">
        <v>256</v>
      </c>
      <c r="E30" s="114">
        <v>237</v>
      </c>
      <c r="F30" s="114">
        <v>383</v>
      </c>
      <c r="G30" s="114">
        <v>172</v>
      </c>
      <c r="H30" s="140">
        <v>231</v>
      </c>
      <c r="I30" s="115">
        <v>25</v>
      </c>
      <c r="J30" s="116">
        <v>10.822510822510823</v>
      </c>
    </row>
    <row r="31" spans="1:15" s="110" customFormat="1" ht="24.95" customHeight="1" x14ac:dyDescent="0.2">
      <c r="A31" s="193" t="s">
        <v>167</v>
      </c>
      <c r="B31" s="199" t="s">
        <v>168</v>
      </c>
      <c r="C31" s="113">
        <v>2.7511961722488039</v>
      </c>
      <c r="D31" s="115">
        <v>138</v>
      </c>
      <c r="E31" s="114">
        <v>137</v>
      </c>
      <c r="F31" s="114">
        <v>174</v>
      </c>
      <c r="G31" s="114">
        <v>104</v>
      </c>
      <c r="H31" s="140">
        <v>142</v>
      </c>
      <c r="I31" s="115">
        <v>-4</v>
      </c>
      <c r="J31" s="116">
        <v>-2.816901408450704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0.65789473684210531</v>
      </c>
      <c r="D34" s="115">
        <v>33</v>
      </c>
      <c r="E34" s="114">
        <v>97</v>
      </c>
      <c r="F34" s="114">
        <v>79</v>
      </c>
      <c r="G34" s="114">
        <v>104</v>
      </c>
      <c r="H34" s="140">
        <v>38</v>
      </c>
      <c r="I34" s="115">
        <v>-5</v>
      </c>
      <c r="J34" s="116">
        <v>-13.157894736842104</v>
      </c>
    </row>
    <row r="35" spans="1:10" s="110" customFormat="1" ht="24.95" customHeight="1" x14ac:dyDescent="0.2">
      <c r="A35" s="292" t="s">
        <v>171</v>
      </c>
      <c r="B35" s="293" t="s">
        <v>172</v>
      </c>
      <c r="C35" s="113">
        <v>37.719298245614034</v>
      </c>
      <c r="D35" s="115">
        <v>1892</v>
      </c>
      <c r="E35" s="114">
        <v>1546</v>
      </c>
      <c r="F35" s="114">
        <v>2254</v>
      </c>
      <c r="G35" s="114">
        <v>1369</v>
      </c>
      <c r="H35" s="140">
        <v>1909</v>
      </c>
      <c r="I35" s="115">
        <v>-17</v>
      </c>
      <c r="J35" s="116">
        <v>-0.89051859612362494</v>
      </c>
    </row>
    <row r="36" spans="1:10" s="110" customFormat="1" ht="24.95" customHeight="1" x14ac:dyDescent="0.2">
      <c r="A36" s="294" t="s">
        <v>173</v>
      </c>
      <c r="B36" s="295" t="s">
        <v>174</v>
      </c>
      <c r="C36" s="125">
        <v>61.622807017543863</v>
      </c>
      <c r="D36" s="143">
        <v>3091</v>
      </c>
      <c r="E36" s="144">
        <v>2549</v>
      </c>
      <c r="F36" s="144">
        <v>3607</v>
      </c>
      <c r="G36" s="144">
        <v>2386</v>
      </c>
      <c r="H36" s="145">
        <v>2946</v>
      </c>
      <c r="I36" s="143">
        <v>145</v>
      </c>
      <c r="J36" s="146">
        <v>4.9219280380176507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5016</v>
      </c>
      <c r="F11" s="264">
        <v>4192</v>
      </c>
      <c r="G11" s="264">
        <v>5940</v>
      </c>
      <c r="H11" s="264">
        <v>3859</v>
      </c>
      <c r="I11" s="265">
        <v>4893</v>
      </c>
      <c r="J11" s="263">
        <v>123</v>
      </c>
      <c r="K11" s="266">
        <v>2.5137952176578784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25.697767145135565</v>
      </c>
      <c r="E13" s="115">
        <v>1289</v>
      </c>
      <c r="F13" s="114">
        <v>1217</v>
      </c>
      <c r="G13" s="114">
        <v>1675</v>
      </c>
      <c r="H13" s="114">
        <v>1140</v>
      </c>
      <c r="I13" s="140">
        <v>1231</v>
      </c>
      <c r="J13" s="115">
        <v>58</v>
      </c>
      <c r="K13" s="116">
        <v>4.7116165718927698</v>
      </c>
    </row>
    <row r="14" spans="1:17" ht="15.95" customHeight="1" x14ac:dyDescent="0.2">
      <c r="A14" s="306" t="s">
        <v>230</v>
      </c>
      <c r="B14" s="307"/>
      <c r="C14" s="308"/>
      <c r="D14" s="113">
        <v>59.688995215311003</v>
      </c>
      <c r="E14" s="115">
        <v>2994</v>
      </c>
      <c r="F14" s="114">
        <v>2344</v>
      </c>
      <c r="G14" s="114">
        <v>3383</v>
      </c>
      <c r="H14" s="114">
        <v>2164</v>
      </c>
      <c r="I14" s="140">
        <v>3005</v>
      </c>
      <c r="J14" s="115">
        <v>-11</v>
      </c>
      <c r="K14" s="116">
        <v>-0.36605657237936773</v>
      </c>
    </row>
    <row r="15" spans="1:17" ht="15.95" customHeight="1" x14ac:dyDescent="0.2">
      <c r="A15" s="306" t="s">
        <v>231</v>
      </c>
      <c r="B15" s="307"/>
      <c r="C15" s="308"/>
      <c r="D15" s="113">
        <v>7.9744816586921852</v>
      </c>
      <c r="E15" s="115">
        <v>400</v>
      </c>
      <c r="F15" s="114">
        <v>352</v>
      </c>
      <c r="G15" s="114">
        <v>436</v>
      </c>
      <c r="H15" s="114">
        <v>341</v>
      </c>
      <c r="I15" s="140">
        <v>366</v>
      </c>
      <c r="J15" s="115">
        <v>34</v>
      </c>
      <c r="K15" s="116">
        <v>9.2896174863387984</v>
      </c>
    </row>
    <row r="16" spans="1:17" ht="15.95" customHeight="1" x14ac:dyDescent="0.2">
      <c r="A16" s="306" t="s">
        <v>232</v>
      </c>
      <c r="B16" s="307"/>
      <c r="C16" s="308"/>
      <c r="D16" s="113">
        <v>6.2799043062200957</v>
      </c>
      <c r="E16" s="115">
        <v>315</v>
      </c>
      <c r="F16" s="114">
        <v>269</v>
      </c>
      <c r="G16" s="114">
        <v>426</v>
      </c>
      <c r="H16" s="114">
        <v>206</v>
      </c>
      <c r="I16" s="140">
        <v>275</v>
      </c>
      <c r="J16" s="115">
        <v>40</v>
      </c>
      <c r="K16" s="116">
        <v>14.545454545454545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0.61802232854864436</v>
      </c>
      <c r="E18" s="115">
        <v>31</v>
      </c>
      <c r="F18" s="114">
        <v>51</v>
      </c>
      <c r="G18" s="114">
        <v>54</v>
      </c>
      <c r="H18" s="114">
        <v>32</v>
      </c>
      <c r="I18" s="140">
        <v>26</v>
      </c>
      <c r="J18" s="115">
        <v>5</v>
      </c>
      <c r="K18" s="116">
        <v>19.23076923076923</v>
      </c>
    </row>
    <row r="19" spans="1:11" ht="14.1" customHeight="1" x14ac:dyDescent="0.2">
      <c r="A19" s="306" t="s">
        <v>235</v>
      </c>
      <c r="B19" s="307" t="s">
        <v>236</v>
      </c>
      <c r="C19" s="308"/>
      <c r="D19" s="113" t="s">
        <v>513</v>
      </c>
      <c r="E19" s="115" t="s">
        <v>513</v>
      </c>
      <c r="F19" s="114">
        <v>18</v>
      </c>
      <c r="G19" s="114">
        <v>21</v>
      </c>
      <c r="H19" s="114">
        <v>7</v>
      </c>
      <c r="I19" s="140">
        <v>6</v>
      </c>
      <c r="J19" s="115" t="s">
        <v>513</v>
      </c>
      <c r="K19" s="116" t="s">
        <v>513</v>
      </c>
    </row>
    <row r="20" spans="1:11" ht="14.1" customHeight="1" x14ac:dyDescent="0.2">
      <c r="A20" s="306">
        <v>12</v>
      </c>
      <c r="B20" s="307" t="s">
        <v>237</v>
      </c>
      <c r="C20" s="308"/>
      <c r="D20" s="113">
        <v>0.83732057416267947</v>
      </c>
      <c r="E20" s="115">
        <v>42</v>
      </c>
      <c r="F20" s="114">
        <v>113</v>
      </c>
      <c r="G20" s="114">
        <v>75</v>
      </c>
      <c r="H20" s="114">
        <v>113</v>
      </c>
      <c r="I20" s="140">
        <v>39</v>
      </c>
      <c r="J20" s="115">
        <v>3</v>
      </c>
      <c r="K20" s="116">
        <v>7.6923076923076925</v>
      </c>
    </row>
    <row r="21" spans="1:11" ht="14.1" customHeight="1" x14ac:dyDescent="0.2">
      <c r="A21" s="306">
        <v>21</v>
      </c>
      <c r="B21" s="307" t="s">
        <v>238</v>
      </c>
      <c r="C21" s="308"/>
      <c r="D21" s="113">
        <v>0.45853269537480063</v>
      </c>
      <c r="E21" s="115">
        <v>23</v>
      </c>
      <c r="F21" s="114">
        <v>7</v>
      </c>
      <c r="G21" s="114">
        <v>18</v>
      </c>
      <c r="H21" s="114">
        <v>11</v>
      </c>
      <c r="I21" s="140">
        <v>12</v>
      </c>
      <c r="J21" s="115">
        <v>11</v>
      </c>
      <c r="K21" s="116">
        <v>91.666666666666671</v>
      </c>
    </row>
    <row r="22" spans="1:11" ht="14.1" customHeight="1" x14ac:dyDescent="0.2">
      <c r="A22" s="306">
        <v>22</v>
      </c>
      <c r="B22" s="307" t="s">
        <v>239</v>
      </c>
      <c r="C22" s="308"/>
      <c r="D22" s="113">
        <v>2.0334928229665072</v>
      </c>
      <c r="E22" s="115">
        <v>102</v>
      </c>
      <c r="F22" s="114">
        <v>103</v>
      </c>
      <c r="G22" s="114">
        <v>113</v>
      </c>
      <c r="H22" s="114">
        <v>85</v>
      </c>
      <c r="I22" s="140">
        <v>108</v>
      </c>
      <c r="J22" s="115">
        <v>-6</v>
      </c>
      <c r="K22" s="116">
        <v>-5.5555555555555554</v>
      </c>
    </row>
    <row r="23" spans="1:11" ht="14.1" customHeight="1" x14ac:dyDescent="0.2">
      <c r="A23" s="306">
        <v>23</v>
      </c>
      <c r="B23" s="307" t="s">
        <v>240</v>
      </c>
      <c r="C23" s="308"/>
      <c r="D23" s="113">
        <v>0.49840510366826157</v>
      </c>
      <c r="E23" s="115">
        <v>25</v>
      </c>
      <c r="F23" s="114">
        <v>23</v>
      </c>
      <c r="G23" s="114">
        <v>26</v>
      </c>
      <c r="H23" s="114">
        <v>15</v>
      </c>
      <c r="I23" s="140">
        <v>20</v>
      </c>
      <c r="J23" s="115">
        <v>5</v>
      </c>
      <c r="K23" s="116">
        <v>25</v>
      </c>
    </row>
    <row r="24" spans="1:11" ht="14.1" customHeight="1" x14ac:dyDescent="0.2">
      <c r="A24" s="306">
        <v>24</v>
      </c>
      <c r="B24" s="307" t="s">
        <v>241</v>
      </c>
      <c r="C24" s="308"/>
      <c r="D24" s="113">
        <v>7.3963317384370013</v>
      </c>
      <c r="E24" s="115">
        <v>371</v>
      </c>
      <c r="F24" s="114">
        <v>328</v>
      </c>
      <c r="G24" s="114">
        <v>453</v>
      </c>
      <c r="H24" s="114">
        <v>253</v>
      </c>
      <c r="I24" s="140">
        <v>418</v>
      </c>
      <c r="J24" s="115">
        <v>-47</v>
      </c>
      <c r="K24" s="116">
        <v>-11.244019138755981</v>
      </c>
    </row>
    <row r="25" spans="1:11" ht="14.1" customHeight="1" x14ac:dyDescent="0.2">
      <c r="A25" s="306">
        <v>25</v>
      </c>
      <c r="B25" s="307" t="s">
        <v>242</v>
      </c>
      <c r="C25" s="308"/>
      <c r="D25" s="113">
        <v>8.2137161084529513</v>
      </c>
      <c r="E25" s="115">
        <v>412</v>
      </c>
      <c r="F25" s="114">
        <v>282</v>
      </c>
      <c r="G25" s="114">
        <v>403</v>
      </c>
      <c r="H25" s="114">
        <v>220</v>
      </c>
      <c r="I25" s="140">
        <v>425</v>
      </c>
      <c r="J25" s="115">
        <v>-13</v>
      </c>
      <c r="K25" s="116">
        <v>-3.0588235294117645</v>
      </c>
    </row>
    <row r="26" spans="1:11" ht="14.1" customHeight="1" x14ac:dyDescent="0.2">
      <c r="A26" s="306">
        <v>26</v>
      </c>
      <c r="B26" s="307" t="s">
        <v>243</v>
      </c>
      <c r="C26" s="308"/>
      <c r="D26" s="113">
        <v>2.8110047846889952</v>
      </c>
      <c r="E26" s="115">
        <v>141</v>
      </c>
      <c r="F26" s="114">
        <v>82</v>
      </c>
      <c r="G26" s="114">
        <v>134</v>
      </c>
      <c r="H26" s="114">
        <v>66</v>
      </c>
      <c r="I26" s="140">
        <v>152</v>
      </c>
      <c r="J26" s="115">
        <v>-11</v>
      </c>
      <c r="K26" s="116">
        <v>-7.2368421052631575</v>
      </c>
    </row>
    <row r="27" spans="1:11" ht="14.1" customHeight="1" x14ac:dyDescent="0.2">
      <c r="A27" s="306">
        <v>27</v>
      </c>
      <c r="B27" s="307" t="s">
        <v>244</v>
      </c>
      <c r="C27" s="308"/>
      <c r="D27" s="113">
        <v>2.3325358851674642</v>
      </c>
      <c r="E27" s="115">
        <v>117</v>
      </c>
      <c r="F27" s="114">
        <v>103</v>
      </c>
      <c r="G27" s="114">
        <v>117</v>
      </c>
      <c r="H27" s="114">
        <v>62</v>
      </c>
      <c r="I27" s="140">
        <v>107</v>
      </c>
      <c r="J27" s="115">
        <v>10</v>
      </c>
      <c r="K27" s="116">
        <v>9.3457943925233646</v>
      </c>
    </row>
    <row r="28" spans="1:11" ht="14.1" customHeight="1" x14ac:dyDescent="0.2">
      <c r="A28" s="306">
        <v>28</v>
      </c>
      <c r="B28" s="307" t="s">
        <v>245</v>
      </c>
      <c r="C28" s="308"/>
      <c r="D28" s="113">
        <v>2.0334928229665072</v>
      </c>
      <c r="E28" s="115">
        <v>102</v>
      </c>
      <c r="F28" s="114">
        <v>65</v>
      </c>
      <c r="G28" s="114">
        <v>135</v>
      </c>
      <c r="H28" s="114">
        <v>111</v>
      </c>
      <c r="I28" s="140">
        <v>117</v>
      </c>
      <c r="J28" s="115">
        <v>-15</v>
      </c>
      <c r="K28" s="116">
        <v>-12.820512820512821</v>
      </c>
    </row>
    <row r="29" spans="1:11" ht="14.1" customHeight="1" x14ac:dyDescent="0.2">
      <c r="A29" s="306">
        <v>29</v>
      </c>
      <c r="B29" s="307" t="s">
        <v>246</v>
      </c>
      <c r="C29" s="308"/>
      <c r="D29" s="113">
        <v>3.9872408293460926</v>
      </c>
      <c r="E29" s="115">
        <v>200</v>
      </c>
      <c r="F29" s="114">
        <v>121</v>
      </c>
      <c r="G29" s="114">
        <v>148</v>
      </c>
      <c r="H29" s="114">
        <v>111</v>
      </c>
      <c r="I29" s="140">
        <v>126</v>
      </c>
      <c r="J29" s="115">
        <v>74</v>
      </c>
      <c r="K29" s="116">
        <v>58.730158730158728</v>
      </c>
    </row>
    <row r="30" spans="1:11" ht="14.1" customHeight="1" x14ac:dyDescent="0.2">
      <c r="A30" s="306" t="s">
        <v>247</v>
      </c>
      <c r="B30" s="307" t="s">
        <v>248</v>
      </c>
      <c r="C30" s="308"/>
      <c r="D30" s="113">
        <v>0.93700159489633172</v>
      </c>
      <c r="E30" s="115">
        <v>47</v>
      </c>
      <c r="F30" s="114">
        <v>34</v>
      </c>
      <c r="G30" s="114" t="s">
        <v>513</v>
      </c>
      <c r="H30" s="114">
        <v>30</v>
      </c>
      <c r="I30" s="140" t="s">
        <v>513</v>
      </c>
      <c r="J30" s="115" t="s">
        <v>513</v>
      </c>
      <c r="K30" s="116" t="s">
        <v>513</v>
      </c>
    </row>
    <row r="31" spans="1:11" ht="14.1" customHeight="1" x14ac:dyDescent="0.2">
      <c r="A31" s="306" t="s">
        <v>249</v>
      </c>
      <c r="B31" s="307" t="s">
        <v>250</v>
      </c>
      <c r="C31" s="308"/>
      <c r="D31" s="113">
        <v>2.970494417862839</v>
      </c>
      <c r="E31" s="115">
        <v>149</v>
      </c>
      <c r="F31" s="114">
        <v>84</v>
      </c>
      <c r="G31" s="114">
        <v>106</v>
      </c>
      <c r="H31" s="114">
        <v>81</v>
      </c>
      <c r="I31" s="140">
        <v>100</v>
      </c>
      <c r="J31" s="115">
        <v>49</v>
      </c>
      <c r="K31" s="116">
        <v>49</v>
      </c>
    </row>
    <row r="32" spans="1:11" ht="14.1" customHeight="1" x14ac:dyDescent="0.2">
      <c r="A32" s="306">
        <v>31</v>
      </c>
      <c r="B32" s="307" t="s">
        <v>251</v>
      </c>
      <c r="C32" s="308"/>
      <c r="D32" s="113">
        <v>0.43859649122807015</v>
      </c>
      <c r="E32" s="115">
        <v>22</v>
      </c>
      <c r="F32" s="114">
        <v>12</v>
      </c>
      <c r="G32" s="114">
        <v>17</v>
      </c>
      <c r="H32" s="114">
        <v>26</v>
      </c>
      <c r="I32" s="140">
        <v>15</v>
      </c>
      <c r="J32" s="115">
        <v>7</v>
      </c>
      <c r="K32" s="116">
        <v>46.666666666666664</v>
      </c>
    </row>
    <row r="33" spans="1:11" ht="14.1" customHeight="1" x14ac:dyDescent="0.2">
      <c r="A33" s="306">
        <v>32</v>
      </c>
      <c r="B33" s="307" t="s">
        <v>252</v>
      </c>
      <c r="C33" s="308"/>
      <c r="D33" s="113">
        <v>2.6116427432216907</v>
      </c>
      <c r="E33" s="115">
        <v>131</v>
      </c>
      <c r="F33" s="114">
        <v>168</v>
      </c>
      <c r="G33" s="114">
        <v>188</v>
      </c>
      <c r="H33" s="114">
        <v>145</v>
      </c>
      <c r="I33" s="140">
        <v>148</v>
      </c>
      <c r="J33" s="115">
        <v>-17</v>
      </c>
      <c r="K33" s="116">
        <v>-11.486486486486486</v>
      </c>
    </row>
    <row r="34" spans="1:11" ht="14.1" customHeight="1" x14ac:dyDescent="0.2">
      <c r="A34" s="306">
        <v>33</v>
      </c>
      <c r="B34" s="307" t="s">
        <v>253</v>
      </c>
      <c r="C34" s="308"/>
      <c r="D34" s="113">
        <v>1.8740031897926634</v>
      </c>
      <c r="E34" s="115">
        <v>94</v>
      </c>
      <c r="F34" s="114">
        <v>114</v>
      </c>
      <c r="G34" s="114">
        <v>138</v>
      </c>
      <c r="H34" s="114">
        <v>101</v>
      </c>
      <c r="I34" s="140">
        <v>118</v>
      </c>
      <c r="J34" s="115">
        <v>-24</v>
      </c>
      <c r="K34" s="116">
        <v>-20.338983050847457</v>
      </c>
    </row>
    <row r="35" spans="1:11" ht="14.1" customHeight="1" x14ac:dyDescent="0.2">
      <c r="A35" s="306">
        <v>34</v>
      </c>
      <c r="B35" s="307" t="s">
        <v>254</v>
      </c>
      <c r="C35" s="308"/>
      <c r="D35" s="113">
        <v>2.2328548644338118</v>
      </c>
      <c r="E35" s="115">
        <v>112</v>
      </c>
      <c r="F35" s="114">
        <v>77</v>
      </c>
      <c r="G35" s="114">
        <v>139</v>
      </c>
      <c r="H35" s="114">
        <v>81</v>
      </c>
      <c r="I35" s="140">
        <v>108</v>
      </c>
      <c r="J35" s="115">
        <v>4</v>
      </c>
      <c r="K35" s="116">
        <v>3.7037037037037037</v>
      </c>
    </row>
    <row r="36" spans="1:11" ht="14.1" customHeight="1" x14ac:dyDescent="0.2">
      <c r="A36" s="306">
        <v>41</v>
      </c>
      <c r="B36" s="307" t="s">
        <v>255</v>
      </c>
      <c r="C36" s="308"/>
      <c r="D36" s="113">
        <v>0.83732057416267947</v>
      </c>
      <c r="E36" s="115">
        <v>42</v>
      </c>
      <c r="F36" s="114">
        <v>27</v>
      </c>
      <c r="G36" s="114">
        <v>71</v>
      </c>
      <c r="H36" s="114">
        <v>41</v>
      </c>
      <c r="I36" s="140">
        <v>39</v>
      </c>
      <c r="J36" s="115">
        <v>3</v>
      </c>
      <c r="K36" s="116">
        <v>7.6923076923076925</v>
      </c>
    </row>
    <row r="37" spans="1:11" ht="14.1" customHeight="1" x14ac:dyDescent="0.2">
      <c r="A37" s="306">
        <v>42</v>
      </c>
      <c r="B37" s="307" t="s">
        <v>256</v>
      </c>
      <c r="C37" s="308"/>
      <c r="D37" s="113">
        <v>0.21929824561403508</v>
      </c>
      <c r="E37" s="115">
        <v>11</v>
      </c>
      <c r="F37" s="114">
        <v>5</v>
      </c>
      <c r="G37" s="114">
        <v>3</v>
      </c>
      <c r="H37" s="114">
        <v>9</v>
      </c>
      <c r="I37" s="140" t="s">
        <v>513</v>
      </c>
      <c r="J37" s="115" t="s">
        <v>513</v>
      </c>
      <c r="K37" s="116" t="s">
        <v>513</v>
      </c>
    </row>
    <row r="38" spans="1:11" ht="14.1" customHeight="1" x14ac:dyDescent="0.2">
      <c r="A38" s="306">
        <v>43</v>
      </c>
      <c r="B38" s="307" t="s">
        <v>257</v>
      </c>
      <c r="C38" s="308"/>
      <c r="D38" s="113">
        <v>1.1961722488038278</v>
      </c>
      <c r="E38" s="115">
        <v>60</v>
      </c>
      <c r="F38" s="114">
        <v>41</v>
      </c>
      <c r="G38" s="114">
        <v>70</v>
      </c>
      <c r="H38" s="114">
        <v>51</v>
      </c>
      <c r="I38" s="140">
        <v>45</v>
      </c>
      <c r="J38" s="115">
        <v>15</v>
      </c>
      <c r="K38" s="116">
        <v>33.333333333333336</v>
      </c>
    </row>
    <row r="39" spans="1:11" ht="14.1" customHeight="1" x14ac:dyDescent="0.2">
      <c r="A39" s="306">
        <v>51</v>
      </c>
      <c r="B39" s="307" t="s">
        <v>258</v>
      </c>
      <c r="C39" s="308"/>
      <c r="D39" s="113">
        <v>9.4497607655502396</v>
      </c>
      <c r="E39" s="115">
        <v>474</v>
      </c>
      <c r="F39" s="114">
        <v>427</v>
      </c>
      <c r="G39" s="114">
        <v>604</v>
      </c>
      <c r="H39" s="114">
        <v>432</v>
      </c>
      <c r="I39" s="140">
        <v>504</v>
      </c>
      <c r="J39" s="115">
        <v>-30</v>
      </c>
      <c r="K39" s="116">
        <v>-5.9523809523809526</v>
      </c>
    </row>
    <row r="40" spans="1:11" ht="14.1" customHeight="1" x14ac:dyDescent="0.2">
      <c r="A40" s="306" t="s">
        <v>259</v>
      </c>
      <c r="B40" s="307" t="s">
        <v>260</v>
      </c>
      <c r="C40" s="308"/>
      <c r="D40" s="113">
        <v>9.0311004784689004</v>
      </c>
      <c r="E40" s="115">
        <v>453</v>
      </c>
      <c r="F40" s="114">
        <v>412</v>
      </c>
      <c r="G40" s="114">
        <v>578</v>
      </c>
      <c r="H40" s="114">
        <v>417</v>
      </c>
      <c r="I40" s="140">
        <v>489</v>
      </c>
      <c r="J40" s="115">
        <v>-36</v>
      </c>
      <c r="K40" s="116">
        <v>-7.3619631901840492</v>
      </c>
    </row>
    <row r="41" spans="1:11" ht="14.1" customHeight="1" x14ac:dyDescent="0.2">
      <c r="A41" s="306"/>
      <c r="B41" s="307" t="s">
        <v>261</v>
      </c>
      <c r="C41" s="308"/>
      <c r="D41" s="113">
        <v>7.1570972886762361</v>
      </c>
      <c r="E41" s="115">
        <v>359</v>
      </c>
      <c r="F41" s="114">
        <v>328</v>
      </c>
      <c r="G41" s="114">
        <v>467</v>
      </c>
      <c r="H41" s="114">
        <v>340</v>
      </c>
      <c r="I41" s="140">
        <v>382</v>
      </c>
      <c r="J41" s="115">
        <v>-23</v>
      </c>
      <c r="K41" s="116">
        <v>-6.0209424083769632</v>
      </c>
    </row>
    <row r="42" spans="1:11" ht="14.1" customHeight="1" x14ac:dyDescent="0.2">
      <c r="A42" s="306">
        <v>52</v>
      </c>
      <c r="B42" s="307" t="s">
        <v>262</v>
      </c>
      <c r="C42" s="308"/>
      <c r="D42" s="113">
        <v>3.1100478468899522</v>
      </c>
      <c r="E42" s="115">
        <v>156</v>
      </c>
      <c r="F42" s="114">
        <v>138</v>
      </c>
      <c r="G42" s="114">
        <v>142</v>
      </c>
      <c r="H42" s="114">
        <v>148</v>
      </c>
      <c r="I42" s="140">
        <v>150</v>
      </c>
      <c r="J42" s="115">
        <v>6</v>
      </c>
      <c r="K42" s="116">
        <v>4</v>
      </c>
    </row>
    <row r="43" spans="1:11" ht="14.1" customHeight="1" x14ac:dyDescent="0.2">
      <c r="A43" s="306" t="s">
        <v>263</v>
      </c>
      <c r="B43" s="307" t="s">
        <v>264</v>
      </c>
      <c r="C43" s="308"/>
      <c r="D43" s="113">
        <v>2.7113237639553427</v>
      </c>
      <c r="E43" s="115">
        <v>136</v>
      </c>
      <c r="F43" s="114">
        <v>124</v>
      </c>
      <c r="G43" s="114">
        <v>130</v>
      </c>
      <c r="H43" s="114">
        <v>134</v>
      </c>
      <c r="I43" s="140">
        <v>136</v>
      </c>
      <c r="J43" s="115">
        <v>0</v>
      </c>
      <c r="K43" s="116">
        <v>0</v>
      </c>
    </row>
    <row r="44" spans="1:11" ht="14.1" customHeight="1" x14ac:dyDescent="0.2">
      <c r="A44" s="306">
        <v>53</v>
      </c>
      <c r="B44" s="307" t="s">
        <v>265</v>
      </c>
      <c r="C44" s="308"/>
      <c r="D44" s="113">
        <v>0.55821371610845294</v>
      </c>
      <c r="E44" s="115">
        <v>28</v>
      </c>
      <c r="F44" s="114">
        <v>45</v>
      </c>
      <c r="G44" s="114">
        <v>37</v>
      </c>
      <c r="H44" s="114">
        <v>44</v>
      </c>
      <c r="I44" s="140">
        <v>37</v>
      </c>
      <c r="J44" s="115">
        <v>-9</v>
      </c>
      <c r="K44" s="116">
        <v>-24.324324324324323</v>
      </c>
    </row>
    <row r="45" spans="1:11" ht="14.1" customHeight="1" x14ac:dyDescent="0.2">
      <c r="A45" s="306" t="s">
        <v>266</v>
      </c>
      <c r="B45" s="307" t="s">
        <v>267</v>
      </c>
      <c r="C45" s="308"/>
      <c r="D45" s="113">
        <v>0.53827751196172247</v>
      </c>
      <c r="E45" s="115">
        <v>27</v>
      </c>
      <c r="F45" s="114">
        <v>44</v>
      </c>
      <c r="G45" s="114">
        <v>34</v>
      </c>
      <c r="H45" s="114">
        <v>43</v>
      </c>
      <c r="I45" s="140">
        <v>37</v>
      </c>
      <c r="J45" s="115">
        <v>-10</v>
      </c>
      <c r="K45" s="116">
        <v>-27.027027027027028</v>
      </c>
    </row>
    <row r="46" spans="1:11" ht="14.1" customHeight="1" x14ac:dyDescent="0.2">
      <c r="A46" s="306">
        <v>54</v>
      </c>
      <c r="B46" s="307" t="s">
        <v>268</v>
      </c>
      <c r="C46" s="308"/>
      <c r="D46" s="113">
        <v>2.4720893141945774</v>
      </c>
      <c r="E46" s="115">
        <v>124</v>
      </c>
      <c r="F46" s="114">
        <v>117</v>
      </c>
      <c r="G46" s="114">
        <v>120</v>
      </c>
      <c r="H46" s="114">
        <v>117</v>
      </c>
      <c r="I46" s="140">
        <v>102</v>
      </c>
      <c r="J46" s="115">
        <v>22</v>
      </c>
      <c r="K46" s="116">
        <v>21.568627450980394</v>
      </c>
    </row>
    <row r="47" spans="1:11" ht="14.1" customHeight="1" x14ac:dyDescent="0.2">
      <c r="A47" s="306">
        <v>61</v>
      </c>
      <c r="B47" s="307" t="s">
        <v>269</v>
      </c>
      <c r="C47" s="308"/>
      <c r="D47" s="113">
        <v>3.1299840510366828</v>
      </c>
      <c r="E47" s="115">
        <v>157</v>
      </c>
      <c r="F47" s="114">
        <v>100</v>
      </c>
      <c r="G47" s="114">
        <v>194</v>
      </c>
      <c r="H47" s="114">
        <v>130</v>
      </c>
      <c r="I47" s="140">
        <v>151</v>
      </c>
      <c r="J47" s="115">
        <v>6</v>
      </c>
      <c r="K47" s="116">
        <v>3.9735099337748343</v>
      </c>
    </row>
    <row r="48" spans="1:11" ht="14.1" customHeight="1" x14ac:dyDescent="0.2">
      <c r="A48" s="306">
        <v>62</v>
      </c>
      <c r="B48" s="307" t="s">
        <v>270</v>
      </c>
      <c r="C48" s="308"/>
      <c r="D48" s="113">
        <v>10.346889952153109</v>
      </c>
      <c r="E48" s="115">
        <v>519</v>
      </c>
      <c r="F48" s="114">
        <v>463</v>
      </c>
      <c r="G48" s="114">
        <v>565</v>
      </c>
      <c r="H48" s="114">
        <v>428</v>
      </c>
      <c r="I48" s="140">
        <v>451</v>
      </c>
      <c r="J48" s="115">
        <v>68</v>
      </c>
      <c r="K48" s="116">
        <v>15.077605321507761</v>
      </c>
    </row>
    <row r="49" spans="1:11" ht="14.1" customHeight="1" x14ac:dyDescent="0.2">
      <c r="A49" s="306">
        <v>63</v>
      </c>
      <c r="B49" s="307" t="s">
        <v>271</v>
      </c>
      <c r="C49" s="308"/>
      <c r="D49" s="113">
        <v>2.3325358851674642</v>
      </c>
      <c r="E49" s="115">
        <v>117</v>
      </c>
      <c r="F49" s="114">
        <v>93</v>
      </c>
      <c r="G49" s="114">
        <v>139</v>
      </c>
      <c r="H49" s="114">
        <v>101</v>
      </c>
      <c r="I49" s="140">
        <v>109</v>
      </c>
      <c r="J49" s="115">
        <v>8</v>
      </c>
      <c r="K49" s="116">
        <v>7.3394495412844041</v>
      </c>
    </row>
    <row r="50" spans="1:11" ht="14.1" customHeight="1" x14ac:dyDescent="0.2">
      <c r="A50" s="306" t="s">
        <v>272</v>
      </c>
      <c r="B50" s="307" t="s">
        <v>273</v>
      </c>
      <c r="C50" s="308"/>
      <c r="D50" s="113">
        <v>0.23923444976076555</v>
      </c>
      <c r="E50" s="115">
        <v>12</v>
      </c>
      <c r="F50" s="114">
        <v>12</v>
      </c>
      <c r="G50" s="114">
        <v>13</v>
      </c>
      <c r="H50" s="114">
        <v>5</v>
      </c>
      <c r="I50" s="140">
        <v>11</v>
      </c>
      <c r="J50" s="115">
        <v>1</v>
      </c>
      <c r="K50" s="116">
        <v>9.0909090909090917</v>
      </c>
    </row>
    <row r="51" spans="1:11" ht="14.1" customHeight="1" x14ac:dyDescent="0.2">
      <c r="A51" s="306" t="s">
        <v>274</v>
      </c>
      <c r="B51" s="307" t="s">
        <v>275</v>
      </c>
      <c r="C51" s="308"/>
      <c r="D51" s="113">
        <v>1.7145135566188199</v>
      </c>
      <c r="E51" s="115">
        <v>86</v>
      </c>
      <c r="F51" s="114">
        <v>67</v>
      </c>
      <c r="G51" s="114">
        <v>100</v>
      </c>
      <c r="H51" s="114">
        <v>83</v>
      </c>
      <c r="I51" s="140">
        <v>88</v>
      </c>
      <c r="J51" s="115">
        <v>-2</v>
      </c>
      <c r="K51" s="116">
        <v>-2.2727272727272729</v>
      </c>
    </row>
    <row r="52" spans="1:11" ht="14.1" customHeight="1" x14ac:dyDescent="0.2">
      <c r="A52" s="306">
        <v>71</v>
      </c>
      <c r="B52" s="307" t="s">
        <v>276</v>
      </c>
      <c r="C52" s="308"/>
      <c r="D52" s="113">
        <v>8.6323763955342905</v>
      </c>
      <c r="E52" s="115">
        <v>433</v>
      </c>
      <c r="F52" s="114">
        <v>297</v>
      </c>
      <c r="G52" s="114">
        <v>459</v>
      </c>
      <c r="H52" s="114">
        <v>280</v>
      </c>
      <c r="I52" s="140">
        <v>476</v>
      </c>
      <c r="J52" s="115">
        <v>-43</v>
      </c>
      <c r="K52" s="116">
        <v>-9.0336134453781511</v>
      </c>
    </row>
    <row r="53" spans="1:11" ht="14.1" customHeight="1" x14ac:dyDescent="0.2">
      <c r="A53" s="306" t="s">
        <v>277</v>
      </c>
      <c r="B53" s="307" t="s">
        <v>278</v>
      </c>
      <c r="C53" s="308"/>
      <c r="D53" s="113">
        <v>3.4090909090909092</v>
      </c>
      <c r="E53" s="115">
        <v>171</v>
      </c>
      <c r="F53" s="114">
        <v>130</v>
      </c>
      <c r="G53" s="114">
        <v>201</v>
      </c>
      <c r="H53" s="114">
        <v>113</v>
      </c>
      <c r="I53" s="140">
        <v>180</v>
      </c>
      <c r="J53" s="115">
        <v>-9</v>
      </c>
      <c r="K53" s="116">
        <v>-5</v>
      </c>
    </row>
    <row r="54" spans="1:11" ht="14.1" customHeight="1" x14ac:dyDescent="0.2">
      <c r="A54" s="306" t="s">
        <v>279</v>
      </c>
      <c r="B54" s="307" t="s">
        <v>280</v>
      </c>
      <c r="C54" s="308"/>
      <c r="D54" s="113">
        <v>4.6052631578947372</v>
      </c>
      <c r="E54" s="115">
        <v>231</v>
      </c>
      <c r="F54" s="114">
        <v>147</v>
      </c>
      <c r="G54" s="114">
        <v>227</v>
      </c>
      <c r="H54" s="114">
        <v>144</v>
      </c>
      <c r="I54" s="140">
        <v>265</v>
      </c>
      <c r="J54" s="115">
        <v>-34</v>
      </c>
      <c r="K54" s="116">
        <v>-12.830188679245284</v>
      </c>
    </row>
    <row r="55" spans="1:11" ht="14.1" customHeight="1" x14ac:dyDescent="0.2">
      <c r="A55" s="306">
        <v>72</v>
      </c>
      <c r="B55" s="307" t="s">
        <v>281</v>
      </c>
      <c r="C55" s="308"/>
      <c r="D55" s="113">
        <v>2.5518341307814993</v>
      </c>
      <c r="E55" s="115">
        <v>128</v>
      </c>
      <c r="F55" s="114">
        <v>95</v>
      </c>
      <c r="G55" s="114">
        <v>135</v>
      </c>
      <c r="H55" s="114">
        <v>88</v>
      </c>
      <c r="I55" s="140">
        <v>125</v>
      </c>
      <c r="J55" s="115">
        <v>3</v>
      </c>
      <c r="K55" s="116">
        <v>2.4</v>
      </c>
    </row>
    <row r="56" spans="1:11" ht="14.1" customHeight="1" x14ac:dyDescent="0.2">
      <c r="A56" s="306" t="s">
        <v>282</v>
      </c>
      <c r="B56" s="307" t="s">
        <v>283</v>
      </c>
      <c r="C56" s="308"/>
      <c r="D56" s="113">
        <v>1.2559808612440191</v>
      </c>
      <c r="E56" s="115">
        <v>63</v>
      </c>
      <c r="F56" s="114">
        <v>42</v>
      </c>
      <c r="G56" s="114">
        <v>81</v>
      </c>
      <c r="H56" s="114">
        <v>46</v>
      </c>
      <c r="I56" s="140">
        <v>73</v>
      </c>
      <c r="J56" s="115">
        <v>-10</v>
      </c>
      <c r="K56" s="116">
        <v>-13.698630136986301</v>
      </c>
    </row>
    <row r="57" spans="1:11" ht="14.1" customHeight="1" x14ac:dyDescent="0.2">
      <c r="A57" s="306" t="s">
        <v>284</v>
      </c>
      <c r="B57" s="307" t="s">
        <v>285</v>
      </c>
      <c r="C57" s="308"/>
      <c r="D57" s="113">
        <v>0.77751196172248804</v>
      </c>
      <c r="E57" s="115">
        <v>39</v>
      </c>
      <c r="F57" s="114">
        <v>32</v>
      </c>
      <c r="G57" s="114">
        <v>33</v>
      </c>
      <c r="H57" s="114">
        <v>25</v>
      </c>
      <c r="I57" s="140">
        <v>28</v>
      </c>
      <c r="J57" s="115">
        <v>11</v>
      </c>
      <c r="K57" s="116">
        <v>39.285714285714285</v>
      </c>
    </row>
    <row r="58" spans="1:11" ht="14.1" customHeight="1" x14ac:dyDescent="0.2">
      <c r="A58" s="306">
        <v>73</v>
      </c>
      <c r="B58" s="307" t="s">
        <v>286</v>
      </c>
      <c r="C58" s="308"/>
      <c r="D58" s="113">
        <v>1.6945773524720893</v>
      </c>
      <c r="E58" s="115">
        <v>85</v>
      </c>
      <c r="F58" s="114">
        <v>60</v>
      </c>
      <c r="G58" s="114">
        <v>80</v>
      </c>
      <c r="H58" s="114">
        <v>72</v>
      </c>
      <c r="I58" s="140">
        <v>80</v>
      </c>
      <c r="J58" s="115">
        <v>5</v>
      </c>
      <c r="K58" s="116">
        <v>6.25</v>
      </c>
    </row>
    <row r="59" spans="1:11" ht="14.1" customHeight="1" x14ac:dyDescent="0.2">
      <c r="A59" s="306" t="s">
        <v>287</v>
      </c>
      <c r="B59" s="307" t="s">
        <v>288</v>
      </c>
      <c r="C59" s="308"/>
      <c r="D59" s="113">
        <v>1.4952153110047848</v>
      </c>
      <c r="E59" s="115">
        <v>75</v>
      </c>
      <c r="F59" s="114">
        <v>36</v>
      </c>
      <c r="G59" s="114">
        <v>52</v>
      </c>
      <c r="H59" s="114">
        <v>43</v>
      </c>
      <c r="I59" s="140">
        <v>60</v>
      </c>
      <c r="J59" s="115">
        <v>15</v>
      </c>
      <c r="K59" s="116">
        <v>25</v>
      </c>
    </row>
    <row r="60" spans="1:11" ht="14.1" customHeight="1" x14ac:dyDescent="0.2">
      <c r="A60" s="306">
        <v>81</v>
      </c>
      <c r="B60" s="307" t="s">
        <v>289</v>
      </c>
      <c r="C60" s="308"/>
      <c r="D60" s="113">
        <v>5.2631578947368425</v>
      </c>
      <c r="E60" s="115">
        <v>264</v>
      </c>
      <c r="F60" s="114">
        <v>222</v>
      </c>
      <c r="G60" s="114">
        <v>267</v>
      </c>
      <c r="H60" s="114">
        <v>182</v>
      </c>
      <c r="I60" s="140">
        <v>215</v>
      </c>
      <c r="J60" s="115">
        <v>49</v>
      </c>
      <c r="K60" s="116">
        <v>22.790697674418606</v>
      </c>
    </row>
    <row r="61" spans="1:11" ht="14.1" customHeight="1" x14ac:dyDescent="0.2">
      <c r="A61" s="306" t="s">
        <v>290</v>
      </c>
      <c r="B61" s="307" t="s">
        <v>291</v>
      </c>
      <c r="C61" s="308"/>
      <c r="D61" s="113">
        <v>1.9936204146730463</v>
      </c>
      <c r="E61" s="115">
        <v>100</v>
      </c>
      <c r="F61" s="114">
        <v>56</v>
      </c>
      <c r="G61" s="114">
        <v>110</v>
      </c>
      <c r="H61" s="114">
        <v>71</v>
      </c>
      <c r="I61" s="140">
        <v>78</v>
      </c>
      <c r="J61" s="115">
        <v>22</v>
      </c>
      <c r="K61" s="116">
        <v>28.205128205128204</v>
      </c>
    </row>
    <row r="62" spans="1:11" ht="14.1" customHeight="1" x14ac:dyDescent="0.2">
      <c r="A62" s="306" t="s">
        <v>292</v>
      </c>
      <c r="B62" s="307" t="s">
        <v>293</v>
      </c>
      <c r="C62" s="308"/>
      <c r="D62" s="113">
        <v>1.7145135566188199</v>
      </c>
      <c r="E62" s="115">
        <v>86</v>
      </c>
      <c r="F62" s="114">
        <v>94</v>
      </c>
      <c r="G62" s="114">
        <v>99</v>
      </c>
      <c r="H62" s="114">
        <v>67</v>
      </c>
      <c r="I62" s="140">
        <v>55</v>
      </c>
      <c r="J62" s="115">
        <v>31</v>
      </c>
      <c r="K62" s="116">
        <v>56.363636363636367</v>
      </c>
    </row>
    <row r="63" spans="1:11" ht="14.1" customHeight="1" x14ac:dyDescent="0.2">
      <c r="A63" s="306"/>
      <c r="B63" s="307" t="s">
        <v>294</v>
      </c>
      <c r="C63" s="308"/>
      <c r="D63" s="113">
        <v>1.4553429027113238</v>
      </c>
      <c r="E63" s="115">
        <v>73</v>
      </c>
      <c r="F63" s="114">
        <v>72</v>
      </c>
      <c r="G63" s="114">
        <v>92</v>
      </c>
      <c r="H63" s="114">
        <v>49</v>
      </c>
      <c r="I63" s="140">
        <v>46</v>
      </c>
      <c r="J63" s="115">
        <v>27</v>
      </c>
      <c r="K63" s="116">
        <v>58.695652173913047</v>
      </c>
    </row>
    <row r="64" spans="1:11" ht="14.1" customHeight="1" x14ac:dyDescent="0.2">
      <c r="A64" s="306" t="s">
        <v>295</v>
      </c>
      <c r="B64" s="307" t="s">
        <v>296</v>
      </c>
      <c r="C64" s="308"/>
      <c r="D64" s="113">
        <v>0.43859649122807015</v>
      </c>
      <c r="E64" s="115">
        <v>22</v>
      </c>
      <c r="F64" s="114">
        <v>27</v>
      </c>
      <c r="G64" s="114">
        <v>23</v>
      </c>
      <c r="H64" s="114">
        <v>9</v>
      </c>
      <c r="I64" s="140">
        <v>20</v>
      </c>
      <c r="J64" s="115">
        <v>2</v>
      </c>
      <c r="K64" s="116">
        <v>10</v>
      </c>
    </row>
    <row r="65" spans="1:11" ht="14.1" customHeight="1" x14ac:dyDescent="0.2">
      <c r="A65" s="306" t="s">
        <v>297</v>
      </c>
      <c r="B65" s="307" t="s">
        <v>298</v>
      </c>
      <c r="C65" s="308"/>
      <c r="D65" s="113">
        <v>0.65789473684210531</v>
      </c>
      <c r="E65" s="115">
        <v>33</v>
      </c>
      <c r="F65" s="114">
        <v>15</v>
      </c>
      <c r="G65" s="114">
        <v>19</v>
      </c>
      <c r="H65" s="114">
        <v>17</v>
      </c>
      <c r="I65" s="140">
        <v>24</v>
      </c>
      <c r="J65" s="115">
        <v>9</v>
      </c>
      <c r="K65" s="116">
        <v>37.5</v>
      </c>
    </row>
    <row r="66" spans="1:11" ht="14.1" customHeight="1" x14ac:dyDescent="0.2">
      <c r="A66" s="306">
        <v>82</v>
      </c>
      <c r="B66" s="307" t="s">
        <v>299</v>
      </c>
      <c r="C66" s="308"/>
      <c r="D66" s="113">
        <v>3.4489633173843699</v>
      </c>
      <c r="E66" s="115">
        <v>173</v>
      </c>
      <c r="F66" s="114">
        <v>151</v>
      </c>
      <c r="G66" s="114">
        <v>235</v>
      </c>
      <c r="H66" s="114">
        <v>115</v>
      </c>
      <c r="I66" s="140">
        <v>167</v>
      </c>
      <c r="J66" s="115">
        <v>6</v>
      </c>
      <c r="K66" s="116">
        <v>3.5928143712574849</v>
      </c>
    </row>
    <row r="67" spans="1:11" ht="14.1" customHeight="1" x14ac:dyDescent="0.2">
      <c r="A67" s="306" t="s">
        <v>300</v>
      </c>
      <c r="B67" s="307" t="s">
        <v>301</v>
      </c>
      <c r="C67" s="308"/>
      <c r="D67" s="113">
        <v>2.1730462519936204</v>
      </c>
      <c r="E67" s="115">
        <v>109</v>
      </c>
      <c r="F67" s="114">
        <v>101</v>
      </c>
      <c r="G67" s="114">
        <v>171</v>
      </c>
      <c r="H67" s="114">
        <v>84</v>
      </c>
      <c r="I67" s="140">
        <v>105</v>
      </c>
      <c r="J67" s="115">
        <v>4</v>
      </c>
      <c r="K67" s="116">
        <v>3.8095238095238093</v>
      </c>
    </row>
    <row r="68" spans="1:11" ht="14.1" customHeight="1" x14ac:dyDescent="0.2">
      <c r="A68" s="306" t="s">
        <v>302</v>
      </c>
      <c r="B68" s="307" t="s">
        <v>303</v>
      </c>
      <c r="C68" s="308"/>
      <c r="D68" s="113">
        <v>0.59808612440191389</v>
      </c>
      <c r="E68" s="115">
        <v>30</v>
      </c>
      <c r="F68" s="114">
        <v>30</v>
      </c>
      <c r="G68" s="114">
        <v>38</v>
      </c>
      <c r="H68" s="114">
        <v>21</v>
      </c>
      <c r="I68" s="140">
        <v>38</v>
      </c>
      <c r="J68" s="115">
        <v>-8</v>
      </c>
      <c r="K68" s="116">
        <v>-21.05263157894737</v>
      </c>
    </row>
    <row r="69" spans="1:11" ht="14.1" customHeight="1" x14ac:dyDescent="0.2">
      <c r="A69" s="306">
        <v>83</v>
      </c>
      <c r="B69" s="307" t="s">
        <v>304</v>
      </c>
      <c r="C69" s="308"/>
      <c r="D69" s="113">
        <v>3.4489633173843699</v>
      </c>
      <c r="E69" s="115">
        <v>173</v>
      </c>
      <c r="F69" s="114">
        <v>136</v>
      </c>
      <c r="G69" s="114">
        <v>367</v>
      </c>
      <c r="H69" s="114">
        <v>112</v>
      </c>
      <c r="I69" s="140">
        <v>177</v>
      </c>
      <c r="J69" s="115">
        <v>-4</v>
      </c>
      <c r="K69" s="116">
        <v>-2.2598870056497176</v>
      </c>
    </row>
    <row r="70" spans="1:11" ht="14.1" customHeight="1" x14ac:dyDescent="0.2">
      <c r="A70" s="306" t="s">
        <v>305</v>
      </c>
      <c r="B70" s="307" t="s">
        <v>306</v>
      </c>
      <c r="C70" s="308"/>
      <c r="D70" s="113">
        <v>2.4322169059011163</v>
      </c>
      <c r="E70" s="115">
        <v>122</v>
      </c>
      <c r="F70" s="114">
        <v>108</v>
      </c>
      <c r="G70" s="114">
        <v>319</v>
      </c>
      <c r="H70" s="114">
        <v>84</v>
      </c>
      <c r="I70" s="140">
        <v>138</v>
      </c>
      <c r="J70" s="115">
        <v>-16</v>
      </c>
      <c r="K70" s="116">
        <v>-11.594202898550725</v>
      </c>
    </row>
    <row r="71" spans="1:11" ht="14.1" customHeight="1" x14ac:dyDescent="0.2">
      <c r="A71" s="306"/>
      <c r="B71" s="307" t="s">
        <v>307</v>
      </c>
      <c r="C71" s="308"/>
      <c r="D71" s="113">
        <v>1.4354066985645932</v>
      </c>
      <c r="E71" s="115">
        <v>72</v>
      </c>
      <c r="F71" s="114">
        <v>47</v>
      </c>
      <c r="G71" s="114">
        <v>178</v>
      </c>
      <c r="H71" s="114">
        <v>36</v>
      </c>
      <c r="I71" s="140">
        <v>84</v>
      </c>
      <c r="J71" s="115">
        <v>-12</v>
      </c>
      <c r="K71" s="116">
        <v>-14.285714285714286</v>
      </c>
    </row>
    <row r="72" spans="1:11" ht="14.1" customHeight="1" x14ac:dyDescent="0.2">
      <c r="A72" s="306">
        <v>84</v>
      </c>
      <c r="B72" s="307" t="s">
        <v>308</v>
      </c>
      <c r="C72" s="308"/>
      <c r="D72" s="113">
        <v>0.77751196172248804</v>
      </c>
      <c r="E72" s="115">
        <v>39</v>
      </c>
      <c r="F72" s="114">
        <v>31</v>
      </c>
      <c r="G72" s="114">
        <v>161</v>
      </c>
      <c r="H72" s="114">
        <v>13</v>
      </c>
      <c r="I72" s="140">
        <v>34</v>
      </c>
      <c r="J72" s="115">
        <v>5</v>
      </c>
      <c r="K72" s="116">
        <v>14.705882352941176</v>
      </c>
    </row>
    <row r="73" spans="1:11" ht="14.1" customHeight="1" x14ac:dyDescent="0.2">
      <c r="A73" s="306" t="s">
        <v>309</v>
      </c>
      <c r="B73" s="307" t="s">
        <v>310</v>
      </c>
      <c r="C73" s="308"/>
      <c r="D73" s="113">
        <v>0.39872408293460926</v>
      </c>
      <c r="E73" s="115">
        <v>20</v>
      </c>
      <c r="F73" s="114">
        <v>5</v>
      </c>
      <c r="G73" s="114">
        <v>65</v>
      </c>
      <c r="H73" s="114">
        <v>3</v>
      </c>
      <c r="I73" s="140">
        <v>10</v>
      </c>
      <c r="J73" s="115">
        <v>10</v>
      </c>
      <c r="K73" s="116">
        <v>100</v>
      </c>
    </row>
    <row r="74" spans="1:11" ht="14.1" customHeight="1" x14ac:dyDescent="0.2">
      <c r="A74" s="306" t="s">
        <v>311</v>
      </c>
      <c r="B74" s="307" t="s">
        <v>312</v>
      </c>
      <c r="C74" s="308"/>
      <c r="D74" s="113" t="s">
        <v>513</v>
      </c>
      <c r="E74" s="115" t="s">
        <v>513</v>
      </c>
      <c r="F74" s="114">
        <v>5</v>
      </c>
      <c r="G74" s="114">
        <v>26</v>
      </c>
      <c r="H74" s="114">
        <v>0</v>
      </c>
      <c r="I74" s="140">
        <v>5</v>
      </c>
      <c r="J74" s="115" t="s">
        <v>513</v>
      </c>
      <c r="K74" s="116" t="s">
        <v>513</v>
      </c>
    </row>
    <row r="75" spans="1:11" ht="14.1" customHeight="1" x14ac:dyDescent="0.2">
      <c r="A75" s="306" t="s">
        <v>313</v>
      </c>
      <c r="B75" s="307" t="s">
        <v>314</v>
      </c>
      <c r="C75" s="308"/>
      <c r="D75" s="113">
        <v>0</v>
      </c>
      <c r="E75" s="115">
        <v>0</v>
      </c>
      <c r="F75" s="114">
        <v>0</v>
      </c>
      <c r="G75" s="114" t="s">
        <v>513</v>
      </c>
      <c r="H75" s="114" t="s">
        <v>513</v>
      </c>
      <c r="I75" s="140" t="s">
        <v>513</v>
      </c>
      <c r="J75" s="115" t="s">
        <v>513</v>
      </c>
      <c r="K75" s="116" t="s">
        <v>513</v>
      </c>
    </row>
    <row r="76" spans="1:11" ht="14.1" customHeight="1" x14ac:dyDescent="0.2">
      <c r="A76" s="306">
        <v>91</v>
      </c>
      <c r="B76" s="307" t="s">
        <v>315</v>
      </c>
      <c r="C76" s="308"/>
      <c r="D76" s="113">
        <v>0.15948963317384371</v>
      </c>
      <c r="E76" s="115">
        <v>8</v>
      </c>
      <c r="F76" s="114">
        <v>5</v>
      </c>
      <c r="G76" s="114">
        <v>7</v>
      </c>
      <c r="H76" s="114" t="s">
        <v>513</v>
      </c>
      <c r="I76" s="140">
        <v>4</v>
      </c>
      <c r="J76" s="115">
        <v>4</v>
      </c>
      <c r="K76" s="116">
        <v>100</v>
      </c>
    </row>
    <row r="77" spans="1:11" ht="14.1" customHeight="1" x14ac:dyDescent="0.2">
      <c r="A77" s="306">
        <v>92</v>
      </c>
      <c r="B77" s="307" t="s">
        <v>316</v>
      </c>
      <c r="C77" s="308"/>
      <c r="D77" s="113">
        <v>0.69776714513556615</v>
      </c>
      <c r="E77" s="115">
        <v>35</v>
      </c>
      <c r="F77" s="114">
        <v>30</v>
      </c>
      <c r="G77" s="114">
        <v>31</v>
      </c>
      <c r="H77" s="114">
        <v>29</v>
      </c>
      <c r="I77" s="140">
        <v>30</v>
      </c>
      <c r="J77" s="115">
        <v>5</v>
      </c>
      <c r="K77" s="116">
        <v>16.666666666666668</v>
      </c>
    </row>
    <row r="78" spans="1:11" ht="14.1" customHeight="1" x14ac:dyDescent="0.2">
      <c r="A78" s="306">
        <v>93</v>
      </c>
      <c r="B78" s="307" t="s">
        <v>317</v>
      </c>
      <c r="C78" s="308"/>
      <c r="D78" s="113">
        <v>0.15948963317384371</v>
      </c>
      <c r="E78" s="115">
        <v>8</v>
      </c>
      <c r="F78" s="114">
        <v>4</v>
      </c>
      <c r="G78" s="114">
        <v>8</v>
      </c>
      <c r="H78" s="114">
        <v>4</v>
      </c>
      <c r="I78" s="140">
        <v>7</v>
      </c>
      <c r="J78" s="115">
        <v>1</v>
      </c>
      <c r="K78" s="116">
        <v>14.285714285714286</v>
      </c>
    </row>
    <row r="79" spans="1:11" ht="14.1" customHeight="1" x14ac:dyDescent="0.2">
      <c r="A79" s="306">
        <v>94</v>
      </c>
      <c r="B79" s="307" t="s">
        <v>318</v>
      </c>
      <c r="C79" s="308"/>
      <c r="D79" s="113">
        <v>0.55821371610845294</v>
      </c>
      <c r="E79" s="115">
        <v>28</v>
      </c>
      <c r="F79" s="114">
        <v>33</v>
      </c>
      <c r="G79" s="114">
        <v>51</v>
      </c>
      <c r="H79" s="114">
        <v>18</v>
      </c>
      <c r="I79" s="140">
        <v>31</v>
      </c>
      <c r="J79" s="115">
        <v>-3</v>
      </c>
      <c r="K79" s="116">
        <v>-9.67741935483871</v>
      </c>
    </row>
    <row r="80" spans="1:11" ht="14.1" customHeight="1" x14ac:dyDescent="0.2">
      <c r="A80" s="306" t="s">
        <v>319</v>
      </c>
      <c r="B80" s="307" t="s">
        <v>320</v>
      </c>
      <c r="C80" s="308"/>
      <c r="D80" s="113">
        <v>0.21929824561403508</v>
      </c>
      <c r="E80" s="115">
        <v>11</v>
      </c>
      <c r="F80" s="114">
        <v>13</v>
      </c>
      <c r="G80" s="114">
        <v>16</v>
      </c>
      <c r="H80" s="114" t="s">
        <v>513</v>
      </c>
      <c r="I80" s="140" t="s">
        <v>513</v>
      </c>
      <c r="J80" s="115" t="s">
        <v>513</v>
      </c>
      <c r="K80" s="116" t="s">
        <v>513</v>
      </c>
    </row>
    <row r="81" spans="1:11" ht="14.1" customHeight="1" x14ac:dyDescent="0.2">
      <c r="A81" s="310" t="s">
        <v>321</v>
      </c>
      <c r="B81" s="311" t="s">
        <v>333</v>
      </c>
      <c r="C81" s="312"/>
      <c r="D81" s="125">
        <v>0.35885167464114831</v>
      </c>
      <c r="E81" s="143">
        <v>18</v>
      </c>
      <c r="F81" s="144">
        <v>10</v>
      </c>
      <c r="G81" s="144">
        <v>20</v>
      </c>
      <c r="H81" s="144">
        <v>8</v>
      </c>
      <c r="I81" s="145">
        <v>16</v>
      </c>
      <c r="J81" s="143">
        <v>2</v>
      </c>
      <c r="K81" s="146">
        <v>12.5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59107</v>
      </c>
      <c r="C10" s="114">
        <v>31713</v>
      </c>
      <c r="D10" s="114">
        <v>27394</v>
      </c>
      <c r="E10" s="114">
        <v>47003</v>
      </c>
      <c r="F10" s="114">
        <v>11501</v>
      </c>
      <c r="G10" s="114">
        <v>7529</v>
      </c>
      <c r="H10" s="114">
        <v>16492</v>
      </c>
      <c r="I10" s="115">
        <v>18088</v>
      </c>
      <c r="J10" s="114">
        <v>11462</v>
      </c>
      <c r="K10" s="114">
        <v>6626</v>
      </c>
      <c r="L10" s="423">
        <v>3275</v>
      </c>
      <c r="M10" s="424">
        <v>3608</v>
      </c>
    </row>
    <row r="11" spans="1:13" ht="11.1" customHeight="1" x14ac:dyDescent="0.2">
      <c r="A11" s="422" t="s">
        <v>387</v>
      </c>
      <c r="B11" s="115">
        <v>59492</v>
      </c>
      <c r="C11" s="114">
        <v>31914</v>
      </c>
      <c r="D11" s="114">
        <v>27578</v>
      </c>
      <c r="E11" s="114">
        <v>47338</v>
      </c>
      <c r="F11" s="114">
        <v>11555</v>
      </c>
      <c r="G11" s="114">
        <v>7451</v>
      </c>
      <c r="H11" s="114">
        <v>16701</v>
      </c>
      <c r="I11" s="115">
        <v>18454</v>
      </c>
      <c r="J11" s="114">
        <v>11591</v>
      </c>
      <c r="K11" s="114">
        <v>6863</v>
      </c>
      <c r="L11" s="423">
        <v>3535</v>
      </c>
      <c r="M11" s="424">
        <v>3259</v>
      </c>
    </row>
    <row r="12" spans="1:13" ht="11.1" customHeight="1" x14ac:dyDescent="0.2">
      <c r="A12" s="422" t="s">
        <v>388</v>
      </c>
      <c r="B12" s="115">
        <v>60495</v>
      </c>
      <c r="C12" s="114">
        <v>32489</v>
      </c>
      <c r="D12" s="114">
        <v>28006</v>
      </c>
      <c r="E12" s="114">
        <v>48313</v>
      </c>
      <c r="F12" s="114">
        <v>11596</v>
      </c>
      <c r="G12" s="114">
        <v>8142</v>
      </c>
      <c r="H12" s="114">
        <v>16879</v>
      </c>
      <c r="I12" s="115">
        <v>18611</v>
      </c>
      <c r="J12" s="114">
        <v>11524</v>
      </c>
      <c r="K12" s="114">
        <v>7087</v>
      </c>
      <c r="L12" s="423">
        <v>5427</v>
      </c>
      <c r="M12" s="424">
        <v>4482</v>
      </c>
    </row>
    <row r="13" spans="1:13" s="110" customFormat="1" ht="11.1" customHeight="1" x14ac:dyDescent="0.2">
      <c r="A13" s="422" t="s">
        <v>389</v>
      </c>
      <c r="B13" s="115">
        <v>60232</v>
      </c>
      <c r="C13" s="114">
        <v>32179</v>
      </c>
      <c r="D13" s="114">
        <v>28053</v>
      </c>
      <c r="E13" s="114">
        <v>47905</v>
      </c>
      <c r="F13" s="114">
        <v>11737</v>
      </c>
      <c r="G13" s="114">
        <v>7835</v>
      </c>
      <c r="H13" s="114">
        <v>17108</v>
      </c>
      <c r="I13" s="115">
        <v>18740</v>
      </c>
      <c r="J13" s="114">
        <v>11528</v>
      </c>
      <c r="K13" s="114">
        <v>7212</v>
      </c>
      <c r="L13" s="423">
        <v>3084</v>
      </c>
      <c r="M13" s="424">
        <v>3498</v>
      </c>
    </row>
    <row r="14" spans="1:13" ht="15" customHeight="1" x14ac:dyDescent="0.2">
      <c r="A14" s="422" t="s">
        <v>390</v>
      </c>
      <c r="B14" s="115">
        <v>60428</v>
      </c>
      <c r="C14" s="114">
        <v>32297</v>
      </c>
      <c r="D14" s="114">
        <v>28131</v>
      </c>
      <c r="E14" s="114">
        <v>45973</v>
      </c>
      <c r="F14" s="114">
        <v>13908</v>
      </c>
      <c r="G14" s="114">
        <v>7637</v>
      </c>
      <c r="H14" s="114">
        <v>17419</v>
      </c>
      <c r="I14" s="115">
        <v>18542</v>
      </c>
      <c r="J14" s="114">
        <v>11407</v>
      </c>
      <c r="K14" s="114">
        <v>7135</v>
      </c>
      <c r="L14" s="423">
        <v>4356</v>
      </c>
      <c r="M14" s="424">
        <v>4255</v>
      </c>
    </row>
    <row r="15" spans="1:13" ht="11.1" customHeight="1" x14ac:dyDescent="0.2">
      <c r="A15" s="422" t="s">
        <v>387</v>
      </c>
      <c r="B15" s="115">
        <v>60896</v>
      </c>
      <c r="C15" s="114">
        <v>32563</v>
      </c>
      <c r="D15" s="114">
        <v>28333</v>
      </c>
      <c r="E15" s="114">
        <v>46062</v>
      </c>
      <c r="F15" s="114">
        <v>14324</v>
      </c>
      <c r="G15" s="114">
        <v>7629</v>
      </c>
      <c r="H15" s="114">
        <v>17778</v>
      </c>
      <c r="I15" s="115">
        <v>18886</v>
      </c>
      <c r="J15" s="114">
        <v>11598</v>
      </c>
      <c r="K15" s="114">
        <v>7288</v>
      </c>
      <c r="L15" s="423">
        <v>3501</v>
      </c>
      <c r="M15" s="424">
        <v>3121</v>
      </c>
    </row>
    <row r="16" spans="1:13" ht="11.1" customHeight="1" x14ac:dyDescent="0.2">
      <c r="A16" s="422" t="s">
        <v>388</v>
      </c>
      <c r="B16" s="115">
        <v>61910</v>
      </c>
      <c r="C16" s="114">
        <v>33201</v>
      </c>
      <c r="D16" s="114">
        <v>28709</v>
      </c>
      <c r="E16" s="114">
        <v>47360</v>
      </c>
      <c r="F16" s="114">
        <v>14494</v>
      </c>
      <c r="G16" s="114">
        <v>8290</v>
      </c>
      <c r="H16" s="114">
        <v>18069</v>
      </c>
      <c r="I16" s="115">
        <v>18980</v>
      </c>
      <c r="J16" s="114">
        <v>11462</v>
      </c>
      <c r="K16" s="114">
        <v>7518</v>
      </c>
      <c r="L16" s="423">
        <v>5703</v>
      </c>
      <c r="M16" s="424">
        <v>4869</v>
      </c>
    </row>
    <row r="17" spans="1:13" s="110" customFormat="1" ht="11.1" customHeight="1" x14ac:dyDescent="0.2">
      <c r="A17" s="422" t="s">
        <v>389</v>
      </c>
      <c r="B17" s="115">
        <v>61624</v>
      </c>
      <c r="C17" s="114">
        <v>32958</v>
      </c>
      <c r="D17" s="114">
        <v>28666</v>
      </c>
      <c r="E17" s="114">
        <v>47038</v>
      </c>
      <c r="F17" s="114">
        <v>14539</v>
      </c>
      <c r="G17" s="114">
        <v>8069</v>
      </c>
      <c r="H17" s="114">
        <v>18230</v>
      </c>
      <c r="I17" s="115">
        <v>19009</v>
      </c>
      <c r="J17" s="114">
        <v>11512</v>
      </c>
      <c r="K17" s="114">
        <v>7497</v>
      </c>
      <c r="L17" s="423">
        <v>3092</v>
      </c>
      <c r="M17" s="424">
        <v>3655</v>
      </c>
    </row>
    <row r="18" spans="1:13" ht="15" customHeight="1" x14ac:dyDescent="0.2">
      <c r="A18" s="422" t="s">
        <v>391</v>
      </c>
      <c r="B18" s="115">
        <v>61970</v>
      </c>
      <c r="C18" s="114">
        <v>33137</v>
      </c>
      <c r="D18" s="114">
        <v>28833</v>
      </c>
      <c r="E18" s="114">
        <v>46915</v>
      </c>
      <c r="F18" s="114">
        <v>14978</v>
      </c>
      <c r="G18" s="114">
        <v>8059</v>
      </c>
      <c r="H18" s="114">
        <v>18474</v>
      </c>
      <c r="I18" s="115">
        <v>18806</v>
      </c>
      <c r="J18" s="114">
        <v>11451</v>
      </c>
      <c r="K18" s="114">
        <v>7355</v>
      </c>
      <c r="L18" s="423">
        <v>4674</v>
      </c>
      <c r="M18" s="424">
        <v>4469</v>
      </c>
    </row>
    <row r="19" spans="1:13" ht="11.1" customHeight="1" x14ac:dyDescent="0.2">
      <c r="A19" s="422" t="s">
        <v>387</v>
      </c>
      <c r="B19" s="115">
        <v>62131</v>
      </c>
      <c r="C19" s="114">
        <v>33269</v>
      </c>
      <c r="D19" s="114">
        <v>28862</v>
      </c>
      <c r="E19" s="114">
        <v>47010</v>
      </c>
      <c r="F19" s="114">
        <v>15043</v>
      </c>
      <c r="G19" s="114">
        <v>7931</v>
      </c>
      <c r="H19" s="114">
        <v>18789</v>
      </c>
      <c r="I19" s="115">
        <v>19143</v>
      </c>
      <c r="J19" s="114">
        <v>11630</v>
      </c>
      <c r="K19" s="114">
        <v>7513</v>
      </c>
      <c r="L19" s="423">
        <v>3716</v>
      </c>
      <c r="M19" s="424">
        <v>3621</v>
      </c>
    </row>
    <row r="20" spans="1:13" ht="11.1" customHeight="1" x14ac:dyDescent="0.2">
      <c r="A20" s="422" t="s">
        <v>388</v>
      </c>
      <c r="B20" s="115">
        <v>63006</v>
      </c>
      <c r="C20" s="114">
        <v>33762</v>
      </c>
      <c r="D20" s="114">
        <v>29244</v>
      </c>
      <c r="E20" s="114">
        <v>47942</v>
      </c>
      <c r="F20" s="114">
        <v>15002</v>
      </c>
      <c r="G20" s="114">
        <v>8622</v>
      </c>
      <c r="H20" s="114">
        <v>19046</v>
      </c>
      <c r="I20" s="115">
        <v>19254</v>
      </c>
      <c r="J20" s="114">
        <v>11524</v>
      </c>
      <c r="K20" s="114">
        <v>7730</v>
      </c>
      <c r="L20" s="423">
        <v>6109</v>
      </c>
      <c r="M20" s="424">
        <v>5385</v>
      </c>
    </row>
    <row r="21" spans="1:13" s="110" customFormat="1" ht="11.1" customHeight="1" x14ac:dyDescent="0.2">
      <c r="A21" s="422" t="s">
        <v>389</v>
      </c>
      <c r="B21" s="115">
        <v>62855</v>
      </c>
      <c r="C21" s="114">
        <v>33457</v>
      </c>
      <c r="D21" s="114">
        <v>29398</v>
      </c>
      <c r="E21" s="114">
        <v>47658</v>
      </c>
      <c r="F21" s="114">
        <v>15161</v>
      </c>
      <c r="G21" s="114">
        <v>8374</v>
      </c>
      <c r="H21" s="114">
        <v>19271</v>
      </c>
      <c r="I21" s="115">
        <v>19399</v>
      </c>
      <c r="J21" s="114">
        <v>11527</v>
      </c>
      <c r="K21" s="114">
        <v>7872</v>
      </c>
      <c r="L21" s="423">
        <v>3188</v>
      </c>
      <c r="M21" s="424">
        <v>3588</v>
      </c>
    </row>
    <row r="22" spans="1:13" ht="15" customHeight="1" x14ac:dyDescent="0.2">
      <c r="A22" s="422" t="s">
        <v>392</v>
      </c>
      <c r="B22" s="115">
        <v>62633</v>
      </c>
      <c r="C22" s="114">
        <v>33298</v>
      </c>
      <c r="D22" s="114">
        <v>29335</v>
      </c>
      <c r="E22" s="114">
        <v>47285</v>
      </c>
      <c r="F22" s="114">
        <v>15246</v>
      </c>
      <c r="G22" s="114">
        <v>8063</v>
      </c>
      <c r="H22" s="114">
        <v>19456</v>
      </c>
      <c r="I22" s="115">
        <v>19154</v>
      </c>
      <c r="J22" s="114">
        <v>11369</v>
      </c>
      <c r="K22" s="114">
        <v>7785</v>
      </c>
      <c r="L22" s="423">
        <v>3857</v>
      </c>
      <c r="M22" s="424">
        <v>4148</v>
      </c>
    </row>
    <row r="23" spans="1:13" ht="11.1" customHeight="1" x14ac:dyDescent="0.2">
      <c r="A23" s="422" t="s">
        <v>387</v>
      </c>
      <c r="B23" s="115">
        <v>62752</v>
      </c>
      <c r="C23" s="114">
        <v>33444</v>
      </c>
      <c r="D23" s="114">
        <v>29308</v>
      </c>
      <c r="E23" s="114">
        <v>47372</v>
      </c>
      <c r="F23" s="114">
        <v>15267</v>
      </c>
      <c r="G23" s="114">
        <v>7838</v>
      </c>
      <c r="H23" s="114">
        <v>19734</v>
      </c>
      <c r="I23" s="115">
        <v>19618</v>
      </c>
      <c r="J23" s="114">
        <v>11688</v>
      </c>
      <c r="K23" s="114">
        <v>7930</v>
      </c>
      <c r="L23" s="423">
        <v>3084</v>
      </c>
      <c r="M23" s="424">
        <v>3022</v>
      </c>
    </row>
    <row r="24" spans="1:13" ht="11.1" customHeight="1" x14ac:dyDescent="0.2">
      <c r="A24" s="422" t="s">
        <v>388</v>
      </c>
      <c r="B24" s="115">
        <v>63804</v>
      </c>
      <c r="C24" s="114">
        <v>34034</v>
      </c>
      <c r="D24" s="114">
        <v>29770</v>
      </c>
      <c r="E24" s="114">
        <v>47799</v>
      </c>
      <c r="F24" s="114">
        <v>15427</v>
      </c>
      <c r="G24" s="114">
        <v>8467</v>
      </c>
      <c r="H24" s="114">
        <v>20060</v>
      </c>
      <c r="I24" s="115">
        <v>19787</v>
      </c>
      <c r="J24" s="114">
        <v>11567</v>
      </c>
      <c r="K24" s="114">
        <v>8220</v>
      </c>
      <c r="L24" s="423">
        <v>5797</v>
      </c>
      <c r="M24" s="424">
        <v>5003</v>
      </c>
    </row>
    <row r="25" spans="1:13" s="110" customFormat="1" ht="11.1" customHeight="1" x14ac:dyDescent="0.2">
      <c r="A25" s="422" t="s">
        <v>389</v>
      </c>
      <c r="B25" s="115">
        <v>63328</v>
      </c>
      <c r="C25" s="114">
        <v>33658</v>
      </c>
      <c r="D25" s="114">
        <v>29670</v>
      </c>
      <c r="E25" s="114">
        <v>47307</v>
      </c>
      <c r="F25" s="114">
        <v>15442</v>
      </c>
      <c r="G25" s="114">
        <v>8175</v>
      </c>
      <c r="H25" s="114">
        <v>20205</v>
      </c>
      <c r="I25" s="115">
        <v>19665</v>
      </c>
      <c r="J25" s="114">
        <v>11530</v>
      </c>
      <c r="K25" s="114">
        <v>8135</v>
      </c>
      <c r="L25" s="423">
        <v>3147</v>
      </c>
      <c r="M25" s="424">
        <v>3660</v>
      </c>
    </row>
    <row r="26" spans="1:13" ht="15" customHeight="1" x14ac:dyDescent="0.2">
      <c r="A26" s="422" t="s">
        <v>393</v>
      </c>
      <c r="B26" s="115">
        <v>63405</v>
      </c>
      <c r="C26" s="114">
        <v>33698</v>
      </c>
      <c r="D26" s="114">
        <v>29707</v>
      </c>
      <c r="E26" s="114">
        <v>47234</v>
      </c>
      <c r="F26" s="114">
        <v>15588</v>
      </c>
      <c r="G26" s="114">
        <v>7930</v>
      </c>
      <c r="H26" s="114">
        <v>20489</v>
      </c>
      <c r="I26" s="115">
        <v>19457</v>
      </c>
      <c r="J26" s="114">
        <v>11419</v>
      </c>
      <c r="K26" s="114">
        <v>8038</v>
      </c>
      <c r="L26" s="423">
        <v>3992</v>
      </c>
      <c r="M26" s="424">
        <v>3889</v>
      </c>
    </row>
    <row r="27" spans="1:13" ht="11.1" customHeight="1" x14ac:dyDescent="0.2">
      <c r="A27" s="422" t="s">
        <v>387</v>
      </c>
      <c r="B27" s="115">
        <v>63810</v>
      </c>
      <c r="C27" s="114">
        <v>33948</v>
      </c>
      <c r="D27" s="114">
        <v>29862</v>
      </c>
      <c r="E27" s="114">
        <v>47461</v>
      </c>
      <c r="F27" s="114">
        <v>15773</v>
      </c>
      <c r="G27" s="114">
        <v>7835</v>
      </c>
      <c r="H27" s="114">
        <v>20849</v>
      </c>
      <c r="I27" s="115">
        <v>19896</v>
      </c>
      <c r="J27" s="114">
        <v>11623</v>
      </c>
      <c r="K27" s="114">
        <v>8273</v>
      </c>
      <c r="L27" s="423">
        <v>3462</v>
      </c>
      <c r="M27" s="424">
        <v>3150</v>
      </c>
    </row>
    <row r="28" spans="1:13" ht="11.1" customHeight="1" x14ac:dyDescent="0.2">
      <c r="A28" s="422" t="s">
        <v>388</v>
      </c>
      <c r="B28" s="115">
        <v>64571</v>
      </c>
      <c r="C28" s="114">
        <v>34307</v>
      </c>
      <c r="D28" s="114">
        <v>30264</v>
      </c>
      <c r="E28" s="114">
        <v>48584</v>
      </c>
      <c r="F28" s="114">
        <v>15922</v>
      </c>
      <c r="G28" s="114">
        <v>8340</v>
      </c>
      <c r="H28" s="114">
        <v>21094</v>
      </c>
      <c r="I28" s="115">
        <v>19951</v>
      </c>
      <c r="J28" s="114">
        <v>11473</v>
      </c>
      <c r="K28" s="114">
        <v>8478</v>
      </c>
      <c r="L28" s="423">
        <v>5853</v>
      </c>
      <c r="M28" s="424">
        <v>5302</v>
      </c>
    </row>
    <row r="29" spans="1:13" s="110" customFormat="1" ht="11.1" customHeight="1" x14ac:dyDescent="0.2">
      <c r="A29" s="422" t="s">
        <v>389</v>
      </c>
      <c r="B29" s="115">
        <v>64237</v>
      </c>
      <c r="C29" s="114">
        <v>34018</v>
      </c>
      <c r="D29" s="114">
        <v>30219</v>
      </c>
      <c r="E29" s="114">
        <v>48189</v>
      </c>
      <c r="F29" s="114">
        <v>16011</v>
      </c>
      <c r="G29" s="114">
        <v>8126</v>
      </c>
      <c r="H29" s="114">
        <v>21237</v>
      </c>
      <c r="I29" s="115">
        <v>19815</v>
      </c>
      <c r="J29" s="114">
        <v>11418</v>
      </c>
      <c r="K29" s="114">
        <v>8397</v>
      </c>
      <c r="L29" s="423">
        <v>3200</v>
      </c>
      <c r="M29" s="424">
        <v>3507</v>
      </c>
    </row>
    <row r="30" spans="1:13" ht="15" customHeight="1" x14ac:dyDescent="0.2">
      <c r="A30" s="422" t="s">
        <v>394</v>
      </c>
      <c r="B30" s="115">
        <v>64421</v>
      </c>
      <c r="C30" s="114">
        <v>34163</v>
      </c>
      <c r="D30" s="114">
        <v>30258</v>
      </c>
      <c r="E30" s="114">
        <v>48151</v>
      </c>
      <c r="F30" s="114">
        <v>16238</v>
      </c>
      <c r="G30" s="114">
        <v>7873</v>
      </c>
      <c r="H30" s="114">
        <v>21501</v>
      </c>
      <c r="I30" s="115">
        <v>19384</v>
      </c>
      <c r="J30" s="114">
        <v>11111</v>
      </c>
      <c r="K30" s="114">
        <v>8273</v>
      </c>
      <c r="L30" s="423">
        <v>4249</v>
      </c>
      <c r="M30" s="424">
        <v>4089</v>
      </c>
    </row>
    <row r="31" spans="1:13" ht="11.1" customHeight="1" x14ac:dyDescent="0.2">
      <c r="A31" s="422" t="s">
        <v>387</v>
      </c>
      <c r="B31" s="115">
        <v>64688</v>
      </c>
      <c r="C31" s="114">
        <v>34326</v>
      </c>
      <c r="D31" s="114">
        <v>30362</v>
      </c>
      <c r="E31" s="114">
        <v>48268</v>
      </c>
      <c r="F31" s="114">
        <v>16390</v>
      </c>
      <c r="G31" s="114">
        <v>7749</v>
      </c>
      <c r="H31" s="114">
        <v>21782</v>
      </c>
      <c r="I31" s="115">
        <v>19717</v>
      </c>
      <c r="J31" s="114">
        <v>11227</v>
      </c>
      <c r="K31" s="114">
        <v>8490</v>
      </c>
      <c r="L31" s="423">
        <v>3618</v>
      </c>
      <c r="M31" s="424">
        <v>3388</v>
      </c>
    </row>
    <row r="32" spans="1:13" ht="11.1" customHeight="1" x14ac:dyDescent="0.2">
      <c r="A32" s="422" t="s">
        <v>388</v>
      </c>
      <c r="B32" s="115">
        <v>65877</v>
      </c>
      <c r="C32" s="114">
        <v>35096</v>
      </c>
      <c r="D32" s="114">
        <v>30781</v>
      </c>
      <c r="E32" s="114">
        <v>49269</v>
      </c>
      <c r="F32" s="114">
        <v>16604</v>
      </c>
      <c r="G32" s="114">
        <v>8378</v>
      </c>
      <c r="H32" s="114">
        <v>22029</v>
      </c>
      <c r="I32" s="115">
        <v>19722</v>
      </c>
      <c r="J32" s="114">
        <v>11037</v>
      </c>
      <c r="K32" s="114">
        <v>8685</v>
      </c>
      <c r="L32" s="423">
        <v>6322</v>
      </c>
      <c r="M32" s="424">
        <v>5240</v>
      </c>
    </row>
    <row r="33" spans="1:13" s="110" customFormat="1" ht="11.1" customHeight="1" x14ac:dyDescent="0.2">
      <c r="A33" s="422" t="s">
        <v>389</v>
      </c>
      <c r="B33" s="115">
        <v>65757</v>
      </c>
      <c r="C33" s="114">
        <v>34847</v>
      </c>
      <c r="D33" s="114">
        <v>30910</v>
      </c>
      <c r="E33" s="114">
        <v>48978</v>
      </c>
      <c r="F33" s="114">
        <v>16776</v>
      </c>
      <c r="G33" s="114">
        <v>8115</v>
      </c>
      <c r="H33" s="114">
        <v>22145</v>
      </c>
      <c r="I33" s="115">
        <v>19679</v>
      </c>
      <c r="J33" s="114">
        <v>11112</v>
      </c>
      <c r="K33" s="114">
        <v>8567</v>
      </c>
      <c r="L33" s="423">
        <v>3483</v>
      </c>
      <c r="M33" s="424">
        <v>3635</v>
      </c>
    </row>
    <row r="34" spans="1:13" ht="15" customHeight="1" x14ac:dyDescent="0.2">
      <c r="A34" s="422" t="s">
        <v>395</v>
      </c>
      <c r="B34" s="115">
        <v>65861</v>
      </c>
      <c r="C34" s="114">
        <v>34881</v>
      </c>
      <c r="D34" s="114">
        <v>30980</v>
      </c>
      <c r="E34" s="114">
        <v>48991</v>
      </c>
      <c r="F34" s="114">
        <v>16868</v>
      </c>
      <c r="G34" s="114">
        <v>7867</v>
      </c>
      <c r="H34" s="114">
        <v>22407</v>
      </c>
      <c r="I34" s="115">
        <v>19545</v>
      </c>
      <c r="J34" s="114">
        <v>11043</v>
      </c>
      <c r="K34" s="114">
        <v>8502</v>
      </c>
      <c r="L34" s="423">
        <v>4263</v>
      </c>
      <c r="M34" s="424">
        <v>4167</v>
      </c>
    </row>
    <row r="35" spans="1:13" ht="11.1" customHeight="1" x14ac:dyDescent="0.2">
      <c r="A35" s="422" t="s">
        <v>387</v>
      </c>
      <c r="B35" s="115">
        <v>66090</v>
      </c>
      <c r="C35" s="114">
        <v>35083</v>
      </c>
      <c r="D35" s="114">
        <v>31007</v>
      </c>
      <c r="E35" s="114">
        <v>49097</v>
      </c>
      <c r="F35" s="114">
        <v>16992</v>
      </c>
      <c r="G35" s="114">
        <v>7695</v>
      </c>
      <c r="H35" s="114">
        <v>22669</v>
      </c>
      <c r="I35" s="115">
        <v>19718</v>
      </c>
      <c r="J35" s="114">
        <v>11118</v>
      </c>
      <c r="K35" s="114">
        <v>8600</v>
      </c>
      <c r="L35" s="423">
        <v>3858</v>
      </c>
      <c r="M35" s="424">
        <v>3672</v>
      </c>
    </row>
    <row r="36" spans="1:13" ht="11.1" customHeight="1" x14ac:dyDescent="0.2">
      <c r="A36" s="422" t="s">
        <v>388</v>
      </c>
      <c r="B36" s="115">
        <v>67175</v>
      </c>
      <c r="C36" s="114">
        <v>35705</v>
      </c>
      <c r="D36" s="114">
        <v>31470</v>
      </c>
      <c r="E36" s="114">
        <v>49992</v>
      </c>
      <c r="F36" s="114">
        <v>17181</v>
      </c>
      <c r="G36" s="114">
        <v>8404</v>
      </c>
      <c r="H36" s="114">
        <v>22937</v>
      </c>
      <c r="I36" s="115">
        <v>19788</v>
      </c>
      <c r="J36" s="114">
        <v>10977</v>
      </c>
      <c r="K36" s="114">
        <v>8811</v>
      </c>
      <c r="L36" s="423">
        <v>6055</v>
      </c>
      <c r="M36" s="424">
        <v>5270</v>
      </c>
    </row>
    <row r="37" spans="1:13" s="110" customFormat="1" ht="11.1" customHeight="1" x14ac:dyDescent="0.2">
      <c r="A37" s="422" t="s">
        <v>389</v>
      </c>
      <c r="B37" s="115">
        <v>66923</v>
      </c>
      <c r="C37" s="114">
        <v>35483</v>
      </c>
      <c r="D37" s="114">
        <v>31440</v>
      </c>
      <c r="E37" s="114">
        <v>49656</v>
      </c>
      <c r="F37" s="114">
        <v>17266</v>
      </c>
      <c r="G37" s="114">
        <v>8152</v>
      </c>
      <c r="H37" s="114">
        <v>23072</v>
      </c>
      <c r="I37" s="115">
        <v>19746</v>
      </c>
      <c r="J37" s="114">
        <v>10992</v>
      </c>
      <c r="K37" s="114">
        <v>8754</v>
      </c>
      <c r="L37" s="423">
        <v>3512</v>
      </c>
      <c r="M37" s="424">
        <v>3841</v>
      </c>
    </row>
    <row r="38" spans="1:13" ht="15" customHeight="1" x14ac:dyDescent="0.2">
      <c r="A38" s="425" t="s">
        <v>396</v>
      </c>
      <c r="B38" s="115">
        <v>66978</v>
      </c>
      <c r="C38" s="114">
        <v>35532</v>
      </c>
      <c r="D38" s="114">
        <v>31446</v>
      </c>
      <c r="E38" s="114">
        <v>49649</v>
      </c>
      <c r="F38" s="114">
        <v>17328</v>
      </c>
      <c r="G38" s="114">
        <v>7841</v>
      </c>
      <c r="H38" s="114">
        <v>23245</v>
      </c>
      <c r="I38" s="115">
        <v>19644</v>
      </c>
      <c r="J38" s="114">
        <v>10906</v>
      </c>
      <c r="K38" s="114">
        <v>8738</v>
      </c>
      <c r="L38" s="423">
        <v>4469</v>
      </c>
      <c r="M38" s="424">
        <v>4488</v>
      </c>
    </row>
    <row r="39" spans="1:13" ht="11.1" customHeight="1" x14ac:dyDescent="0.2">
      <c r="A39" s="422" t="s">
        <v>387</v>
      </c>
      <c r="B39" s="115">
        <v>67401</v>
      </c>
      <c r="C39" s="114">
        <v>35833</v>
      </c>
      <c r="D39" s="114">
        <v>31568</v>
      </c>
      <c r="E39" s="114">
        <v>49872</v>
      </c>
      <c r="F39" s="114">
        <v>17528</v>
      </c>
      <c r="G39" s="114">
        <v>7684</v>
      </c>
      <c r="H39" s="114">
        <v>23600</v>
      </c>
      <c r="I39" s="115">
        <v>19940</v>
      </c>
      <c r="J39" s="114">
        <v>11029</v>
      </c>
      <c r="K39" s="114">
        <v>8911</v>
      </c>
      <c r="L39" s="423">
        <v>4106</v>
      </c>
      <c r="M39" s="424">
        <v>3715</v>
      </c>
    </row>
    <row r="40" spans="1:13" ht="11.1" customHeight="1" x14ac:dyDescent="0.2">
      <c r="A40" s="425" t="s">
        <v>388</v>
      </c>
      <c r="B40" s="115">
        <v>68545</v>
      </c>
      <c r="C40" s="114">
        <v>36478</v>
      </c>
      <c r="D40" s="114">
        <v>32067</v>
      </c>
      <c r="E40" s="114">
        <v>50788</v>
      </c>
      <c r="F40" s="114">
        <v>17757</v>
      </c>
      <c r="G40" s="114">
        <v>8505</v>
      </c>
      <c r="H40" s="114">
        <v>23809</v>
      </c>
      <c r="I40" s="115">
        <v>19908</v>
      </c>
      <c r="J40" s="114">
        <v>10823</v>
      </c>
      <c r="K40" s="114">
        <v>9085</v>
      </c>
      <c r="L40" s="423">
        <v>6554</v>
      </c>
      <c r="M40" s="424">
        <v>5617</v>
      </c>
    </row>
    <row r="41" spans="1:13" s="110" customFormat="1" ht="11.1" customHeight="1" x14ac:dyDescent="0.2">
      <c r="A41" s="422" t="s">
        <v>389</v>
      </c>
      <c r="B41" s="115">
        <v>68446</v>
      </c>
      <c r="C41" s="114">
        <v>36321</v>
      </c>
      <c r="D41" s="114">
        <v>32125</v>
      </c>
      <c r="E41" s="114">
        <v>50607</v>
      </c>
      <c r="F41" s="114">
        <v>17839</v>
      </c>
      <c r="G41" s="114">
        <v>8291</v>
      </c>
      <c r="H41" s="114">
        <v>23939</v>
      </c>
      <c r="I41" s="115">
        <v>19989</v>
      </c>
      <c r="J41" s="114">
        <v>10849</v>
      </c>
      <c r="K41" s="114">
        <v>9140</v>
      </c>
      <c r="L41" s="423">
        <v>3896</v>
      </c>
      <c r="M41" s="424">
        <v>4054</v>
      </c>
    </row>
    <row r="42" spans="1:13" ht="15" customHeight="1" x14ac:dyDescent="0.2">
      <c r="A42" s="422" t="s">
        <v>397</v>
      </c>
      <c r="B42" s="115">
        <v>68534</v>
      </c>
      <c r="C42" s="114">
        <v>36411</v>
      </c>
      <c r="D42" s="114">
        <v>32123</v>
      </c>
      <c r="E42" s="114">
        <v>50605</v>
      </c>
      <c r="F42" s="114">
        <v>17929</v>
      </c>
      <c r="G42" s="114">
        <v>8044</v>
      </c>
      <c r="H42" s="114">
        <v>24121</v>
      </c>
      <c r="I42" s="115">
        <v>19742</v>
      </c>
      <c r="J42" s="114">
        <v>10753</v>
      </c>
      <c r="K42" s="114">
        <v>8989</v>
      </c>
      <c r="L42" s="423">
        <v>5077</v>
      </c>
      <c r="M42" s="424">
        <v>4908</v>
      </c>
    </row>
    <row r="43" spans="1:13" ht="11.1" customHeight="1" x14ac:dyDescent="0.2">
      <c r="A43" s="422" t="s">
        <v>387</v>
      </c>
      <c r="B43" s="115">
        <v>68726</v>
      </c>
      <c r="C43" s="114">
        <v>36555</v>
      </c>
      <c r="D43" s="114">
        <v>32171</v>
      </c>
      <c r="E43" s="114">
        <v>50729</v>
      </c>
      <c r="F43" s="114">
        <v>17997</v>
      </c>
      <c r="G43" s="114">
        <v>7911</v>
      </c>
      <c r="H43" s="114">
        <v>24366</v>
      </c>
      <c r="I43" s="115">
        <v>20005</v>
      </c>
      <c r="J43" s="114">
        <v>10899</v>
      </c>
      <c r="K43" s="114">
        <v>9106</v>
      </c>
      <c r="L43" s="423">
        <v>4385</v>
      </c>
      <c r="M43" s="424">
        <v>4200</v>
      </c>
    </row>
    <row r="44" spans="1:13" ht="11.1" customHeight="1" x14ac:dyDescent="0.2">
      <c r="A44" s="422" t="s">
        <v>388</v>
      </c>
      <c r="B44" s="115">
        <v>69818</v>
      </c>
      <c r="C44" s="114">
        <v>37183</v>
      </c>
      <c r="D44" s="114">
        <v>32635</v>
      </c>
      <c r="E44" s="114">
        <v>51739</v>
      </c>
      <c r="F44" s="114">
        <v>18079</v>
      </c>
      <c r="G44" s="114">
        <v>8608</v>
      </c>
      <c r="H44" s="114">
        <v>24574</v>
      </c>
      <c r="I44" s="115">
        <v>19956</v>
      </c>
      <c r="J44" s="114">
        <v>10665</v>
      </c>
      <c r="K44" s="114">
        <v>9291</v>
      </c>
      <c r="L44" s="423">
        <v>6654</v>
      </c>
      <c r="M44" s="424">
        <v>5925</v>
      </c>
    </row>
    <row r="45" spans="1:13" s="110" customFormat="1" ht="11.1" customHeight="1" x14ac:dyDescent="0.2">
      <c r="A45" s="422" t="s">
        <v>389</v>
      </c>
      <c r="B45" s="115">
        <v>69826</v>
      </c>
      <c r="C45" s="114">
        <v>37124</v>
      </c>
      <c r="D45" s="114">
        <v>32702</v>
      </c>
      <c r="E45" s="114">
        <v>51608</v>
      </c>
      <c r="F45" s="114">
        <v>18218</v>
      </c>
      <c r="G45" s="114">
        <v>8425</v>
      </c>
      <c r="H45" s="114">
        <v>24694</v>
      </c>
      <c r="I45" s="115">
        <v>19925</v>
      </c>
      <c r="J45" s="114">
        <v>10635</v>
      </c>
      <c r="K45" s="114">
        <v>9290</v>
      </c>
      <c r="L45" s="423">
        <v>4293</v>
      </c>
      <c r="M45" s="424">
        <v>3994</v>
      </c>
    </row>
    <row r="46" spans="1:13" ht="15" customHeight="1" x14ac:dyDescent="0.2">
      <c r="A46" s="422" t="s">
        <v>398</v>
      </c>
      <c r="B46" s="115">
        <v>69983</v>
      </c>
      <c r="C46" s="114">
        <v>37236</v>
      </c>
      <c r="D46" s="114">
        <v>32747</v>
      </c>
      <c r="E46" s="114">
        <v>51675</v>
      </c>
      <c r="F46" s="114">
        <v>18308</v>
      </c>
      <c r="G46" s="114">
        <v>8274</v>
      </c>
      <c r="H46" s="114">
        <v>24863</v>
      </c>
      <c r="I46" s="115">
        <v>19838</v>
      </c>
      <c r="J46" s="114">
        <v>10581</v>
      </c>
      <c r="K46" s="114">
        <v>9257</v>
      </c>
      <c r="L46" s="423">
        <v>4880</v>
      </c>
      <c r="M46" s="424">
        <v>4893</v>
      </c>
    </row>
    <row r="47" spans="1:13" ht="11.1" customHeight="1" x14ac:dyDescent="0.2">
      <c r="A47" s="422" t="s">
        <v>387</v>
      </c>
      <c r="B47" s="115">
        <v>70125</v>
      </c>
      <c r="C47" s="114">
        <v>37352</v>
      </c>
      <c r="D47" s="114">
        <v>32773</v>
      </c>
      <c r="E47" s="114">
        <v>51646</v>
      </c>
      <c r="F47" s="114">
        <v>18479</v>
      </c>
      <c r="G47" s="114">
        <v>8013</v>
      </c>
      <c r="H47" s="114">
        <v>25062</v>
      </c>
      <c r="I47" s="115">
        <v>20200</v>
      </c>
      <c r="J47" s="114">
        <v>10785</v>
      </c>
      <c r="K47" s="114">
        <v>9415</v>
      </c>
      <c r="L47" s="423">
        <v>3896</v>
      </c>
      <c r="M47" s="424">
        <v>3859</v>
      </c>
    </row>
    <row r="48" spans="1:13" ht="11.1" customHeight="1" x14ac:dyDescent="0.2">
      <c r="A48" s="422" t="s">
        <v>388</v>
      </c>
      <c r="B48" s="115">
        <v>71199</v>
      </c>
      <c r="C48" s="114">
        <v>37964</v>
      </c>
      <c r="D48" s="114">
        <v>33235</v>
      </c>
      <c r="E48" s="114">
        <v>52568</v>
      </c>
      <c r="F48" s="114">
        <v>18631</v>
      </c>
      <c r="G48" s="114">
        <v>8705</v>
      </c>
      <c r="H48" s="114">
        <v>25260</v>
      </c>
      <c r="I48" s="115">
        <v>20078</v>
      </c>
      <c r="J48" s="114">
        <v>10458</v>
      </c>
      <c r="K48" s="114">
        <v>9620</v>
      </c>
      <c r="L48" s="423">
        <v>6840</v>
      </c>
      <c r="M48" s="424">
        <v>5940</v>
      </c>
    </row>
    <row r="49" spans="1:17" s="110" customFormat="1" ht="11.1" customHeight="1" x14ac:dyDescent="0.2">
      <c r="A49" s="422" t="s">
        <v>389</v>
      </c>
      <c r="B49" s="115">
        <v>70944</v>
      </c>
      <c r="C49" s="114">
        <v>37686</v>
      </c>
      <c r="D49" s="114">
        <v>33258</v>
      </c>
      <c r="E49" s="114">
        <v>52192</v>
      </c>
      <c r="F49" s="114">
        <v>18752</v>
      </c>
      <c r="G49" s="114">
        <v>8591</v>
      </c>
      <c r="H49" s="114">
        <v>25227</v>
      </c>
      <c r="I49" s="115">
        <v>19985</v>
      </c>
      <c r="J49" s="114">
        <v>10363</v>
      </c>
      <c r="K49" s="114">
        <v>9622</v>
      </c>
      <c r="L49" s="423">
        <v>3910</v>
      </c>
      <c r="M49" s="424">
        <v>4192</v>
      </c>
    </row>
    <row r="50" spans="1:17" ht="15" customHeight="1" x14ac:dyDescent="0.2">
      <c r="A50" s="422" t="s">
        <v>399</v>
      </c>
      <c r="B50" s="143">
        <v>70696</v>
      </c>
      <c r="C50" s="144">
        <v>37612</v>
      </c>
      <c r="D50" s="144">
        <v>33084</v>
      </c>
      <c r="E50" s="144">
        <v>51992</v>
      </c>
      <c r="F50" s="144">
        <v>18704</v>
      </c>
      <c r="G50" s="144">
        <v>8264</v>
      </c>
      <c r="H50" s="144">
        <v>25308</v>
      </c>
      <c r="I50" s="143">
        <v>19401</v>
      </c>
      <c r="J50" s="144">
        <v>10139</v>
      </c>
      <c r="K50" s="144">
        <v>9262</v>
      </c>
      <c r="L50" s="426">
        <v>4648</v>
      </c>
      <c r="M50" s="427">
        <v>5016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1.0188188560078877</v>
      </c>
      <c r="C6" s="480">
        <f>'Tabelle 3.3'!J11</f>
        <v>-2.202843028531102</v>
      </c>
      <c r="D6" s="481">
        <f t="shared" ref="D6:E9" si="0">IF(OR(AND(B6&gt;=-50,B6&lt;=50),ISNUMBER(B6)=FALSE),B6,"")</f>
        <v>1.0188188560078877</v>
      </c>
      <c r="E6" s="481">
        <f t="shared" si="0"/>
        <v>-2.202843028531102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1.0188188560078877</v>
      </c>
      <c r="C14" s="480">
        <f>'Tabelle 3.3'!J11</f>
        <v>-2.202843028531102</v>
      </c>
      <c r="D14" s="481">
        <f>IF(OR(AND(B14&gt;=-50,B14&lt;=50),ISNUMBER(B14)=FALSE),B14,"")</f>
        <v>1.0188188560078877</v>
      </c>
      <c r="E14" s="481">
        <f>IF(OR(AND(C14&gt;=-50,C14&lt;=50),ISNUMBER(C14)=FALSE),C14,"")</f>
        <v>-2.202843028531102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1.7094017094017093</v>
      </c>
      <c r="C15" s="480">
        <f>'Tabelle 3.3'!J12</f>
        <v>14.720812182741117</v>
      </c>
      <c r="D15" s="481">
        <f t="shared" ref="D15:E45" si="3">IF(OR(AND(B15&gt;=-50,B15&lt;=50),ISNUMBER(B15)=FALSE),B15,"")</f>
        <v>1.7094017094017093</v>
      </c>
      <c r="E15" s="481">
        <f t="shared" si="3"/>
        <v>14.720812182741117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9.9859353023909989</v>
      </c>
      <c r="C16" s="480">
        <f>'Tabelle 3.3'!J13</f>
        <v>8.2644628099173545</v>
      </c>
      <c r="D16" s="481">
        <f t="shared" si="3"/>
        <v>9.9859353023909989</v>
      </c>
      <c r="E16" s="481">
        <f t="shared" si="3"/>
        <v>8.2644628099173545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-1.1172212167617988</v>
      </c>
      <c r="C17" s="480">
        <f>'Tabelle 3.3'!J14</f>
        <v>-9.7200377477194078</v>
      </c>
      <c r="D17" s="481">
        <f t="shared" si="3"/>
        <v>-1.1172212167617988</v>
      </c>
      <c r="E17" s="481">
        <f t="shared" si="3"/>
        <v>-9.7200377477194078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-3.0568435514339689</v>
      </c>
      <c r="C18" s="480">
        <f>'Tabelle 3.3'!J15</f>
        <v>-6.661442006269592</v>
      </c>
      <c r="D18" s="481">
        <f t="shared" si="3"/>
        <v>-3.0568435514339689</v>
      </c>
      <c r="E18" s="481">
        <f t="shared" si="3"/>
        <v>-6.661442006269592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-0.4446782059864206</v>
      </c>
      <c r="C19" s="480">
        <f>'Tabelle 3.3'!J16</f>
        <v>-11.691704768125408</v>
      </c>
      <c r="D19" s="481">
        <f t="shared" si="3"/>
        <v>-0.4446782059864206</v>
      </c>
      <c r="E19" s="481">
        <f t="shared" si="3"/>
        <v>-11.691704768125408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-2.5062656641604009</v>
      </c>
      <c r="C20" s="480">
        <f>'Tabelle 3.3'!J17</f>
        <v>-12.096774193548388</v>
      </c>
      <c r="D20" s="481">
        <f t="shared" si="3"/>
        <v>-2.5062656641604009</v>
      </c>
      <c r="E20" s="481">
        <f t="shared" si="3"/>
        <v>-12.096774193548388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2.4088248536695183</v>
      </c>
      <c r="C21" s="480">
        <f>'Tabelle 3.3'!J18</f>
        <v>4.3744531933508313</v>
      </c>
      <c r="D21" s="481">
        <f t="shared" si="3"/>
        <v>2.4088248536695183</v>
      </c>
      <c r="E21" s="481">
        <f t="shared" si="3"/>
        <v>4.3744531933508313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1.3958125623130608</v>
      </c>
      <c r="C22" s="480">
        <f>'Tabelle 3.3'!J19</f>
        <v>-0.48476454293628807</v>
      </c>
      <c r="D22" s="481">
        <f t="shared" si="3"/>
        <v>1.3958125623130608</v>
      </c>
      <c r="E22" s="481">
        <f t="shared" si="3"/>
        <v>-0.48476454293628807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6.1460957178841307</v>
      </c>
      <c r="C23" s="480">
        <f>'Tabelle 3.3'!J20</f>
        <v>-2.8029678483099754</v>
      </c>
      <c r="D23" s="481">
        <f t="shared" si="3"/>
        <v>6.1460957178841307</v>
      </c>
      <c r="E23" s="481">
        <f t="shared" si="3"/>
        <v>-2.8029678483099754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1.0054137664346481</v>
      </c>
      <c r="C24" s="480">
        <f>'Tabelle 3.3'!J21</f>
        <v>-7.4160447761194028</v>
      </c>
      <c r="D24" s="481">
        <f t="shared" si="3"/>
        <v>1.0054137664346481</v>
      </c>
      <c r="E24" s="481">
        <f t="shared" si="3"/>
        <v>-7.4160447761194028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10.533707865168539</v>
      </c>
      <c r="C25" s="480">
        <f>'Tabelle 3.3'!J22</f>
        <v>-10.507246376811594</v>
      </c>
      <c r="D25" s="481">
        <f t="shared" si="3"/>
        <v>10.533707865168539</v>
      </c>
      <c r="E25" s="481">
        <f t="shared" si="3"/>
        <v>-10.507246376811594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-1.1015911872705018</v>
      </c>
      <c r="C26" s="480">
        <f>'Tabelle 3.3'!J23</f>
        <v>-6.5656565656565657</v>
      </c>
      <c r="D26" s="481">
        <f t="shared" si="3"/>
        <v>-1.1015911872705018</v>
      </c>
      <c r="E26" s="481">
        <f t="shared" si="3"/>
        <v>-6.5656565656565657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1.5348837209302326</v>
      </c>
      <c r="C27" s="480">
        <f>'Tabelle 3.3'!J24</f>
        <v>1.9760056457304165</v>
      </c>
      <c r="D27" s="481">
        <f t="shared" si="3"/>
        <v>1.5348837209302326</v>
      </c>
      <c r="E27" s="481">
        <f t="shared" si="3"/>
        <v>1.9760056457304165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2.23342939481268</v>
      </c>
      <c r="C28" s="480">
        <f>'Tabelle 3.3'!J25</f>
        <v>-0.45632333767926986</v>
      </c>
      <c r="D28" s="481">
        <f t="shared" si="3"/>
        <v>2.23342939481268</v>
      </c>
      <c r="E28" s="481">
        <f t="shared" si="3"/>
        <v>-0.45632333767926986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0.13192612137203166</v>
      </c>
      <c r="C29" s="480">
        <f>'Tabelle 3.3'!J26</f>
        <v>-4.3478260869565215</v>
      </c>
      <c r="D29" s="481">
        <f t="shared" si="3"/>
        <v>0.13192612137203166</v>
      </c>
      <c r="E29" s="481">
        <f t="shared" si="3"/>
        <v>-4.3478260869565215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2.1185227598053249</v>
      </c>
      <c r="C30" s="480">
        <f>'Tabelle 3.3'!J27</f>
        <v>-4.4802867383512543</v>
      </c>
      <c r="D30" s="481">
        <f t="shared" si="3"/>
        <v>2.1185227598053249</v>
      </c>
      <c r="E30" s="481">
        <f t="shared" si="3"/>
        <v>-4.4802867383512543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6.1619718309859151</v>
      </c>
      <c r="C31" s="480">
        <f>'Tabelle 3.3'!J28</f>
        <v>3.8095238095238093</v>
      </c>
      <c r="D31" s="481">
        <f t="shared" si="3"/>
        <v>6.1619718309859151</v>
      </c>
      <c r="E31" s="481">
        <f t="shared" si="3"/>
        <v>3.8095238095238093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5.7151145923991873</v>
      </c>
      <c r="C32" s="480">
        <f>'Tabelle 3.3'!J29</f>
        <v>0.47961630695443647</v>
      </c>
      <c r="D32" s="481">
        <f t="shared" si="3"/>
        <v>5.7151145923991873</v>
      </c>
      <c r="E32" s="481">
        <f t="shared" si="3"/>
        <v>0.47961630695443647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1.0815088367185439</v>
      </c>
      <c r="C33" s="480">
        <f>'Tabelle 3.3'!J30</f>
        <v>5.9479553903345721</v>
      </c>
      <c r="D33" s="481">
        <f t="shared" si="3"/>
        <v>1.0815088367185439</v>
      </c>
      <c r="E33" s="481">
        <f t="shared" si="3"/>
        <v>5.9479553903345721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0.58997050147492625</v>
      </c>
      <c r="C34" s="480">
        <f>'Tabelle 3.3'!J31</f>
        <v>-0.22026431718061673</v>
      </c>
      <c r="D34" s="481">
        <f t="shared" si="3"/>
        <v>0.58997050147492625</v>
      </c>
      <c r="E34" s="481">
        <f t="shared" si="3"/>
        <v>-0.22026431718061673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1.7094017094017093</v>
      </c>
      <c r="C37" s="480">
        <f>'Tabelle 3.3'!J34</f>
        <v>14.720812182741117</v>
      </c>
      <c r="D37" s="481">
        <f t="shared" si="3"/>
        <v>1.7094017094017093</v>
      </c>
      <c r="E37" s="481">
        <f t="shared" si="3"/>
        <v>14.720812182741117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-0.42201564113914714</v>
      </c>
      <c r="C38" s="480">
        <f>'Tabelle 3.3'!J35</f>
        <v>-5.6043214044564484</v>
      </c>
      <c r="D38" s="481">
        <f t="shared" si="3"/>
        <v>-0.42201564113914714</v>
      </c>
      <c r="E38" s="481">
        <f t="shared" si="3"/>
        <v>-5.6043214044564484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2.3778219151257449</v>
      </c>
      <c r="C39" s="480">
        <f>'Tabelle 3.3'!J36</f>
        <v>-1.427819449927622</v>
      </c>
      <c r="D39" s="481">
        <f t="shared" si="3"/>
        <v>2.3778219151257449</v>
      </c>
      <c r="E39" s="481">
        <f t="shared" si="3"/>
        <v>-1.427819449927622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2.3778219151257449</v>
      </c>
      <c r="C45" s="480">
        <f>'Tabelle 3.3'!J36</f>
        <v>-1.427819449927622</v>
      </c>
      <c r="D45" s="481">
        <f t="shared" si="3"/>
        <v>2.3778219151257449</v>
      </c>
      <c r="E45" s="481">
        <f t="shared" si="3"/>
        <v>-1.427819449927622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63405</v>
      </c>
      <c r="C51" s="487">
        <v>11419</v>
      </c>
      <c r="D51" s="487">
        <v>8038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63810</v>
      </c>
      <c r="C52" s="487">
        <v>11623</v>
      </c>
      <c r="D52" s="487">
        <v>8273</v>
      </c>
      <c r="E52" s="488">
        <f t="shared" ref="E52:G70" si="11">IF($A$51=37802,IF(COUNTBLANK(B$51:B$70)&gt;0,#N/A,B52/B$51*100),IF(COUNTBLANK(B$51:B$75)&gt;0,#N/A,B52/B$51*100))</f>
        <v>100.63875088715402</v>
      </c>
      <c r="F52" s="488">
        <f t="shared" si="11"/>
        <v>101.78649619055959</v>
      </c>
      <c r="G52" s="488">
        <f t="shared" si="11"/>
        <v>102.92361283901468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64571</v>
      </c>
      <c r="C53" s="487">
        <v>11473</v>
      </c>
      <c r="D53" s="487">
        <v>8478</v>
      </c>
      <c r="E53" s="488">
        <f t="shared" si="11"/>
        <v>101.83897168992982</v>
      </c>
      <c r="F53" s="488">
        <f t="shared" si="11"/>
        <v>100.47289605044224</v>
      </c>
      <c r="G53" s="488">
        <f t="shared" si="11"/>
        <v>105.47399850709131</v>
      </c>
      <c r="H53" s="489">
        <f>IF(ISERROR(L53)=TRUE,IF(MONTH(A53)=MONTH(MAX(A$51:A$75)),A53,""),"")</f>
        <v>41883</v>
      </c>
      <c r="I53" s="488">
        <f t="shared" si="12"/>
        <v>101.83897168992982</v>
      </c>
      <c r="J53" s="488">
        <f t="shared" si="10"/>
        <v>100.47289605044224</v>
      </c>
      <c r="K53" s="488">
        <f t="shared" si="10"/>
        <v>105.47399850709131</v>
      </c>
      <c r="L53" s="488" t="e">
        <f t="shared" si="13"/>
        <v>#N/A</v>
      </c>
    </row>
    <row r="54" spans="1:14" ht="15" customHeight="1" x14ac:dyDescent="0.2">
      <c r="A54" s="490" t="s">
        <v>462</v>
      </c>
      <c r="B54" s="487">
        <v>64237</v>
      </c>
      <c r="C54" s="487">
        <v>11418</v>
      </c>
      <c r="D54" s="487">
        <v>8397</v>
      </c>
      <c r="E54" s="488">
        <f t="shared" si="11"/>
        <v>101.31219935336331</v>
      </c>
      <c r="F54" s="488">
        <f t="shared" si="11"/>
        <v>99.991242665732543</v>
      </c>
      <c r="G54" s="488">
        <f t="shared" si="11"/>
        <v>104.4662851455586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64421</v>
      </c>
      <c r="C55" s="487">
        <v>11111</v>
      </c>
      <c r="D55" s="487">
        <v>8273</v>
      </c>
      <c r="E55" s="488">
        <f t="shared" si="11"/>
        <v>101.60239728728018</v>
      </c>
      <c r="F55" s="488">
        <f t="shared" si="11"/>
        <v>97.302741045625709</v>
      </c>
      <c r="G55" s="488">
        <f t="shared" si="11"/>
        <v>102.92361283901468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64688</v>
      </c>
      <c r="C56" s="487">
        <v>11227</v>
      </c>
      <c r="D56" s="487">
        <v>8490</v>
      </c>
      <c r="E56" s="488">
        <f t="shared" si="11"/>
        <v>102.02349972399654</v>
      </c>
      <c r="F56" s="488">
        <f t="shared" si="11"/>
        <v>98.318591820649786</v>
      </c>
      <c r="G56" s="488">
        <f t="shared" si="11"/>
        <v>105.62328937546654</v>
      </c>
      <c r="H56" s="489" t="str">
        <f t="shared" si="14"/>
        <v/>
      </c>
      <c r="I56" s="488" t="str">
        <f t="shared" si="12"/>
        <v/>
      </c>
      <c r="J56" s="488" t="str">
        <f t="shared" si="10"/>
        <v/>
      </c>
      <c r="K56" s="488" t="str">
        <f t="shared" si="10"/>
        <v/>
      </c>
      <c r="L56" s="488" t="e">
        <f t="shared" si="13"/>
        <v>#N/A</v>
      </c>
    </row>
    <row r="57" spans="1:14" ht="15" customHeight="1" x14ac:dyDescent="0.2">
      <c r="A57" s="490">
        <v>42248</v>
      </c>
      <c r="B57" s="487">
        <v>65877</v>
      </c>
      <c r="C57" s="487">
        <v>11037</v>
      </c>
      <c r="D57" s="487">
        <v>8685</v>
      </c>
      <c r="E57" s="488">
        <f t="shared" si="11"/>
        <v>103.89874615566596</v>
      </c>
      <c r="F57" s="488">
        <f t="shared" si="11"/>
        <v>96.654698309834487</v>
      </c>
      <c r="G57" s="488">
        <f t="shared" si="11"/>
        <v>108.04926598656381</v>
      </c>
      <c r="H57" s="489">
        <f t="shared" si="14"/>
        <v>42248</v>
      </c>
      <c r="I57" s="488">
        <f t="shared" si="12"/>
        <v>103.89874615566596</v>
      </c>
      <c r="J57" s="488">
        <f t="shared" si="10"/>
        <v>96.654698309834487</v>
      </c>
      <c r="K57" s="488">
        <f t="shared" si="10"/>
        <v>108.04926598656381</v>
      </c>
      <c r="L57" s="488" t="e">
        <f t="shared" si="13"/>
        <v>#N/A</v>
      </c>
    </row>
    <row r="58" spans="1:14" ht="15" customHeight="1" x14ac:dyDescent="0.2">
      <c r="A58" s="490" t="s">
        <v>465</v>
      </c>
      <c r="B58" s="487">
        <v>65757</v>
      </c>
      <c r="C58" s="487">
        <v>11112</v>
      </c>
      <c r="D58" s="487">
        <v>8567</v>
      </c>
      <c r="E58" s="488">
        <f t="shared" si="11"/>
        <v>103.70948663354625</v>
      </c>
      <c r="F58" s="488">
        <f t="shared" si="11"/>
        <v>97.311498379893152</v>
      </c>
      <c r="G58" s="488">
        <f t="shared" si="11"/>
        <v>106.58123911420752</v>
      </c>
      <c r="H58" s="489" t="str">
        <f t="shared" si="14"/>
        <v/>
      </c>
      <c r="I58" s="488" t="str">
        <f t="shared" si="12"/>
        <v/>
      </c>
      <c r="J58" s="488" t="str">
        <f t="shared" si="10"/>
        <v/>
      </c>
      <c r="K58" s="488" t="str">
        <f t="shared" si="10"/>
        <v/>
      </c>
      <c r="L58" s="488" t="e">
        <f t="shared" si="13"/>
        <v>#N/A</v>
      </c>
    </row>
    <row r="59" spans="1:14" ht="15" customHeight="1" x14ac:dyDescent="0.2">
      <c r="A59" s="490" t="s">
        <v>466</v>
      </c>
      <c r="B59" s="487">
        <v>65861</v>
      </c>
      <c r="C59" s="487">
        <v>11043</v>
      </c>
      <c r="D59" s="487">
        <v>8502</v>
      </c>
      <c r="E59" s="488">
        <f t="shared" si="11"/>
        <v>103.87351155271666</v>
      </c>
      <c r="F59" s="488">
        <f t="shared" si="11"/>
        <v>96.707242315439174</v>
      </c>
      <c r="G59" s="488">
        <f t="shared" si="11"/>
        <v>105.77258024384176</v>
      </c>
      <c r="H59" s="489" t="str">
        <f t="shared" si="14"/>
        <v/>
      </c>
      <c r="I59" s="488" t="str">
        <f t="shared" si="12"/>
        <v/>
      </c>
      <c r="J59" s="488" t="str">
        <f t="shared" si="10"/>
        <v/>
      </c>
      <c r="K59" s="488" t="str">
        <f t="shared" si="10"/>
        <v/>
      </c>
      <c r="L59" s="488" t="e">
        <f t="shared" si="13"/>
        <v>#N/A</v>
      </c>
    </row>
    <row r="60" spans="1:14" ht="15" customHeight="1" x14ac:dyDescent="0.2">
      <c r="A60" s="490" t="s">
        <v>467</v>
      </c>
      <c r="B60" s="487">
        <v>66090</v>
      </c>
      <c r="C60" s="487">
        <v>11118</v>
      </c>
      <c r="D60" s="487">
        <v>8600</v>
      </c>
      <c r="E60" s="488">
        <f t="shared" si="11"/>
        <v>104.23468180742843</v>
      </c>
      <c r="F60" s="488">
        <f t="shared" si="11"/>
        <v>97.364042385497854</v>
      </c>
      <c r="G60" s="488">
        <f t="shared" si="11"/>
        <v>106.99178900223936</v>
      </c>
      <c r="H60" s="489" t="str">
        <f t="shared" si="14"/>
        <v/>
      </c>
      <c r="I60" s="488" t="str">
        <f t="shared" si="12"/>
        <v/>
      </c>
      <c r="J60" s="488" t="str">
        <f t="shared" si="10"/>
        <v/>
      </c>
      <c r="K60" s="488" t="str">
        <f t="shared" si="10"/>
        <v/>
      </c>
      <c r="L60" s="488" t="e">
        <f t="shared" si="13"/>
        <v>#N/A</v>
      </c>
    </row>
    <row r="61" spans="1:14" ht="15" customHeight="1" x14ac:dyDescent="0.2">
      <c r="A61" s="490">
        <v>42614</v>
      </c>
      <c r="B61" s="487">
        <v>67175</v>
      </c>
      <c r="C61" s="487">
        <v>10977</v>
      </c>
      <c r="D61" s="487">
        <v>8811</v>
      </c>
      <c r="E61" s="488">
        <f t="shared" si="11"/>
        <v>105.94590331992745</v>
      </c>
      <c r="F61" s="488">
        <f t="shared" si="11"/>
        <v>96.12925825378754</v>
      </c>
      <c r="G61" s="488">
        <f t="shared" si="11"/>
        <v>109.6168201045036</v>
      </c>
      <c r="H61" s="489">
        <f t="shared" si="14"/>
        <v>42614</v>
      </c>
      <c r="I61" s="488">
        <f t="shared" si="12"/>
        <v>105.94590331992745</v>
      </c>
      <c r="J61" s="488">
        <f t="shared" si="10"/>
        <v>96.12925825378754</v>
      </c>
      <c r="K61" s="488">
        <f t="shared" si="10"/>
        <v>109.6168201045036</v>
      </c>
      <c r="L61" s="488" t="e">
        <f t="shared" si="13"/>
        <v>#N/A</v>
      </c>
    </row>
    <row r="62" spans="1:14" ht="15" customHeight="1" x14ac:dyDescent="0.2">
      <c r="A62" s="490" t="s">
        <v>468</v>
      </c>
      <c r="B62" s="487">
        <v>66923</v>
      </c>
      <c r="C62" s="487">
        <v>10992</v>
      </c>
      <c r="D62" s="487">
        <v>8754</v>
      </c>
      <c r="E62" s="488">
        <f t="shared" si="11"/>
        <v>105.54845832347605</v>
      </c>
      <c r="F62" s="488">
        <f t="shared" si="11"/>
        <v>96.260618267799288</v>
      </c>
      <c r="G62" s="488">
        <f t="shared" si="11"/>
        <v>108.90768847972132</v>
      </c>
      <c r="H62" s="489" t="str">
        <f t="shared" si="14"/>
        <v/>
      </c>
      <c r="I62" s="488" t="str">
        <f t="shared" si="12"/>
        <v/>
      </c>
      <c r="J62" s="488" t="str">
        <f t="shared" si="10"/>
        <v/>
      </c>
      <c r="K62" s="488" t="str">
        <f t="shared" si="10"/>
        <v/>
      </c>
      <c r="L62" s="488" t="e">
        <f t="shared" si="13"/>
        <v>#N/A</v>
      </c>
    </row>
    <row r="63" spans="1:14" ht="15" customHeight="1" x14ac:dyDescent="0.2">
      <c r="A63" s="490" t="s">
        <v>469</v>
      </c>
      <c r="B63" s="487">
        <v>66978</v>
      </c>
      <c r="C63" s="487">
        <v>10906</v>
      </c>
      <c r="D63" s="487">
        <v>8738</v>
      </c>
      <c r="E63" s="488">
        <f t="shared" si="11"/>
        <v>105.63520227111427</v>
      </c>
      <c r="F63" s="488">
        <f t="shared" si="11"/>
        <v>95.507487520798676</v>
      </c>
      <c r="G63" s="488">
        <f t="shared" si="11"/>
        <v>108.70863398855437</v>
      </c>
      <c r="H63" s="489" t="str">
        <f t="shared" si="14"/>
        <v/>
      </c>
      <c r="I63" s="488" t="str">
        <f t="shared" si="12"/>
        <v/>
      </c>
      <c r="J63" s="488" t="str">
        <f t="shared" si="10"/>
        <v/>
      </c>
      <c r="K63" s="488" t="str">
        <f t="shared" si="10"/>
        <v/>
      </c>
      <c r="L63" s="488" t="e">
        <f t="shared" si="13"/>
        <v>#N/A</v>
      </c>
    </row>
    <row r="64" spans="1:14" ht="15" customHeight="1" x14ac:dyDescent="0.2">
      <c r="A64" s="490" t="s">
        <v>470</v>
      </c>
      <c r="B64" s="487">
        <v>67401</v>
      </c>
      <c r="C64" s="487">
        <v>11029</v>
      </c>
      <c r="D64" s="487">
        <v>8911</v>
      </c>
      <c r="E64" s="488">
        <f t="shared" si="11"/>
        <v>106.30234208658622</v>
      </c>
      <c r="F64" s="488">
        <f t="shared" si="11"/>
        <v>96.584639635694884</v>
      </c>
      <c r="G64" s="488">
        <f t="shared" si="11"/>
        <v>110.86091067429709</v>
      </c>
      <c r="H64" s="489" t="str">
        <f t="shared" si="14"/>
        <v/>
      </c>
      <c r="I64" s="488" t="str">
        <f t="shared" si="12"/>
        <v/>
      </c>
      <c r="J64" s="488" t="str">
        <f t="shared" si="10"/>
        <v/>
      </c>
      <c r="K64" s="488" t="str">
        <f t="shared" si="10"/>
        <v/>
      </c>
      <c r="L64" s="488" t="e">
        <f t="shared" si="13"/>
        <v>#N/A</v>
      </c>
    </row>
    <row r="65" spans="1:12" ht="15" customHeight="1" x14ac:dyDescent="0.2">
      <c r="A65" s="490">
        <v>42979</v>
      </c>
      <c r="B65" s="487">
        <v>68545</v>
      </c>
      <c r="C65" s="487">
        <v>10823</v>
      </c>
      <c r="D65" s="487">
        <v>9085</v>
      </c>
      <c r="E65" s="488">
        <f t="shared" si="11"/>
        <v>108.10661619746075</v>
      </c>
      <c r="F65" s="488">
        <f t="shared" si="11"/>
        <v>94.780628776600409</v>
      </c>
      <c r="G65" s="488">
        <f t="shared" si="11"/>
        <v>113.02562826573774</v>
      </c>
      <c r="H65" s="489">
        <f t="shared" si="14"/>
        <v>42979</v>
      </c>
      <c r="I65" s="488">
        <f t="shared" si="12"/>
        <v>108.10661619746075</v>
      </c>
      <c r="J65" s="488">
        <f t="shared" si="10"/>
        <v>94.780628776600409</v>
      </c>
      <c r="K65" s="488">
        <f t="shared" si="10"/>
        <v>113.02562826573774</v>
      </c>
      <c r="L65" s="488" t="e">
        <f t="shared" si="13"/>
        <v>#N/A</v>
      </c>
    </row>
    <row r="66" spans="1:12" ht="15" customHeight="1" x14ac:dyDescent="0.2">
      <c r="A66" s="490" t="s">
        <v>471</v>
      </c>
      <c r="B66" s="487">
        <v>68446</v>
      </c>
      <c r="C66" s="487">
        <v>10849</v>
      </c>
      <c r="D66" s="487">
        <v>9140</v>
      </c>
      <c r="E66" s="488">
        <f t="shared" si="11"/>
        <v>107.95047709171202</v>
      </c>
      <c r="F66" s="488">
        <f t="shared" si="11"/>
        <v>95.008319467554088</v>
      </c>
      <c r="G66" s="488">
        <f t="shared" si="11"/>
        <v>113.70987807912417</v>
      </c>
      <c r="H66" s="489" t="str">
        <f t="shared" si="14"/>
        <v/>
      </c>
      <c r="I66" s="488" t="str">
        <f t="shared" si="12"/>
        <v/>
      </c>
      <c r="J66" s="488" t="str">
        <f t="shared" si="10"/>
        <v/>
      </c>
      <c r="K66" s="488" t="str">
        <f t="shared" si="10"/>
        <v/>
      </c>
      <c r="L66" s="488" t="e">
        <f t="shared" si="13"/>
        <v>#N/A</v>
      </c>
    </row>
    <row r="67" spans="1:12" ht="15" customHeight="1" x14ac:dyDescent="0.2">
      <c r="A67" s="490" t="s">
        <v>472</v>
      </c>
      <c r="B67" s="487">
        <v>68534</v>
      </c>
      <c r="C67" s="487">
        <v>10753</v>
      </c>
      <c r="D67" s="487">
        <v>8989</v>
      </c>
      <c r="E67" s="488">
        <f t="shared" si="11"/>
        <v>108.08926740793312</v>
      </c>
      <c r="F67" s="488">
        <f t="shared" si="11"/>
        <v>94.167615377878974</v>
      </c>
      <c r="G67" s="488">
        <f t="shared" si="11"/>
        <v>111.831301318736</v>
      </c>
      <c r="H67" s="489" t="str">
        <f t="shared" si="14"/>
        <v/>
      </c>
      <c r="I67" s="488" t="str">
        <f t="shared" si="12"/>
        <v/>
      </c>
      <c r="J67" s="488" t="str">
        <f t="shared" si="12"/>
        <v/>
      </c>
      <c r="K67" s="488" t="str">
        <f t="shared" si="12"/>
        <v/>
      </c>
      <c r="L67" s="488" t="e">
        <f t="shared" si="13"/>
        <v>#N/A</v>
      </c>
    </row>
    <row r="68" spans="1:12" ht="15" customHeight="1" x14ac:dyDescent="0.2">
      <c r="A68" s="490" t="s">
        <v>473</v>
      </c>
      <c r="B68" s="487">
        <v>68726</v>
      </c>
      <c r="C68" s="487">
        <v>10899</v>
      </c>
      <c r="D68" s="487">
        <v>9106</v>
      </c>
      <c r="E68" s="488">
        <f t="shared" si="11"/>
        <v>108.39208264332466</v>
      </c>
      <c r="F68" s="488">
        <f t="shared" si="11"/>
        <v>95.446186180926532</v>
      </c>
      <c r="G68" s="488">
        <f t="shared" si="11"/>
        <v>113.28688728539437</v>
      </c>
      <c r="H68" s="489" t="str">
        <f t="shared" si="14"/>
        <v/>
      </c>
      <c r="I68" s="488" t="str">
        <f t="shared" si="12"/>
        <v/>
      </c>
      <c r="J68" s="488" t="str">
        <f t="shared" si="12"/>
        <v/>
      </c>
      <c r="K68" s="488" t="str">
        <f t="shared" si="12"/>
        <v/>
      </c>
      <c r="L68" s="488" t="e">
        <f t="shared" si="13"/>
        <v>#N/A</v>
      </c>
    </row>
    <row r="69" spans="1:12" ht="15" customHeight="1" x14ac:dyDescent="0.2">
      <c r="A69" s="490">
        <v>43344</v>
      </c>
      <c r="B69" s="487">
        <v>69818</v>
      </c>
      <c r="C69" s="487">
        <v>10665</v>
      </c>
      <c r="D69" s="487">
        <v>9291</v>
      </c>
      <c r="E69" s="488">
        <f t="shared" si="11"/>
        <v>110.114344294614</v>
      </c>
      <c r="F69" s="488">
        <f t="shared" si="11"/>
        <v>93.396969962343462</v>
      </c>
      <c r="G69" s="488">
        <f t="shared" si="11"/>
        <v>115.58845483951232</v>
      </c>
      <c r="H69" s="489">
        <f t="shared" si="14"/>
        <v>43344</v>
      </c>
      <c r="I69" s="488">
        <f t="shared" si="12"/>
        <v>110.114344294614</v>
      </c>
      <c r="J69" s="488">
        <f t="shared" si="12"/>
        <v>93.396969962343462</v>
      </c>
      <c r="K69" s="488">
        <f t="shared" si="12"/>
        <v>115.58845483951232</v>
      </c>
      <c r="L69" s="488" t="e">
        <f t="shared" si="13"/>
        <v>#N/A</v>
      </c>
    </row>
    <row r="70" spans="1:12" ht="15" customHeight="1" x14ac:dyDescent="0.2">
      <c r="A70" s="490" t="s">
        <v>474</v>
      </c>
      <c r="B70" s="487">
        <v>69826</v>
      </c>
      <c r="C70" s="487">
        <v>10635</v>
      </c>
      <c r="D70" s="487">
        <v>9290</v>
      </c>
      <c r="E70" s="488">
        <f t="shared" si="11"/>
        <v>110.12696159608863</v>
      </c>
      <c r="F70" s="488">
        <f t="shared" si="11"/>
        <v>93.134249934319996</v>
      </c>
      <c r="G70" s="488">
        <f t="shared" si="11"/>
        <v>115.57601393381438</v>
      </c>
      <c r="H70" s="489" t="str">
        <f t="shared" si="14"/>
        <v/>
      </c>
      <c r="I70" s="488" t="str">
        <f t="shared" si="12"/>
        <v/>
      </c>
      <c r="J70" s="488" t="str">
        <f t="shared" si="12"/>
        <v/>
      </c>
      <c r="K70" s="488" t="str">
        <f t="shared" si="12"/>
        <v/>
      </c>
      <c r="L70" s="488" t="e">
        <f t="shared" si="13"/>
        <v>#N/A</v>
      </c>
    </row>
    <row r="71" spans="1:12" ht="15" customHeight="1" x14ac:dyDescent="0.2">
      <c r="A71" s="490" t="s">
        <v>475</v>
      </c>
      <c r="B71" s="487">
        <v>69983</v>
      </c>
      <c r="C71" s="487">
        <v>10581</v>
      </c>
      <c r="D71" s="487">
        <v>9257</v>
      </c>
      <c r="E71" s="491">
        <f t="shared" ref="E71:G75" si="15">IF($A$51=37802,IF(COUNTBLANK(B$51:B$70)&gt;0,#N/A,IF(ISBLANK(B71)=FALSE,B71/B$51*100,#N/A)),IF(COUNTBLANK(B$51:B$75)&gt;0,#N/A,B71/B$51*100))</f>
        <v>110.37457613752859</v>
      </c>
      <c r="F71" s="491">
        <f t="shared" si="15"/>
        <v>92.661353883877752</v>
      </c>
      <c r="G71" s="491">
        <f t="shared" si="15"/>
        <v>115.16546404578254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70125</v>
      </c>
      <c r="C72" s="487">
        <v>10785</v>
      </c>
      <c r="D72" s="487">
        <v>9415</v>
      </c>
      <c r="E72" s="491">
        <f t="shared" si="15"/>
        <v>110.59853323870357</v>
      </c>
      <c r="F72" s="491">
        <f t="shared" si="15"/>
        <v>94.447850074437341</v>
      </c>
      <c r="G72" s="491">
        <f t="shared" si="15"/>
        <v>117.13112714605623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71199</v>
      </c>
      <c r="C73" s="487">
        <v>10458</v>
      </c>
      <c r="D73" s="487">
        <v>9620</v>
      </c>
      <c r="E73" s="491">
        <f t="shared" si="15"/>
        <v>112.29240596167496</v>
      </c>
      <c r="F73" s="491">
        <f t="shared" si="15"/>
        <v>91.584201768981515</v>
      </c>
      <c r="G73" s="491">
        <f t="shared" si="15"/>
        <v>119.68151281413286</v>
      </c>
      <c r="H73" s="492">
        <f>IF(A$51=37802,IF(ISERROR(L73)=TRUE,IF(ISBLANK(A73)=FALSE,IF(MONTH(A73)=MONTH(MAX(A$51:A$75)),A73,""),""),""),IF(ISERROR(L73)=TRUE,IF(MONTH(A73)=MONTH(MAX(A$51:A$75)),A73,""),""))</f>
        <v>43709</v>
      </c>
      <c r="I73" s="488">
        <f t="shared" si="12"/>
        <v>112.29240596167496</v>
      </c>
      <c r="J73" s="488">
        <f t="shared" si="12"/>
        <v>91.584201768981515</v>
      </c>
      <c r="K73" s="488">
        <f t="shared" si="12"/>
        <v>119.68151281413286</v>
      </c>
      <c r="L73" s="488" t="e">
        <f t="shared" si="13"/>
        <v>#N/A</v>
      </c>
    </row>
    <row r="74" spans="1:12" ht="15" customHeight="1" x14ac:dyDescent="0.2">
      <c r="A74" s="490" t="s">
        <v>477</v>
      </c>
      <c r="B74" s="487">
        <v>70944</v>
      </c>
      <c r="C74" s="487">
        <v>10363</v>
      </c>
      <c r="D74" s="487">
        <v>9622</v>
      </c>
      <c r="E74" s="491">
        <f t="shared" si="15"/>
        <v>111.89022947717058</v>
      </c>
      <c r="F74" s="491">
        <f t="shared" si="15"/>
        <v>90.752255013573873</v>
      </c>
      <c r="G74" s="491">
        <f t="shared" si="15"/>
        <v>119.70639462552874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70696</v>
      </c>
      <c r="C75" s="493">
        <v>10139</v>
      </c>
      <c r="D75" s="493">
        <v>9262</v>
      </c>
      <c r="E75" s="491">
        <f t="shared" si="15"/>
        <v>111.49909313145652</v>
      </c>
      <c r="F75" s="491">
        <f t="shared" si="15"/>
        <v>88.790612137665292</v>
      </c>
      <c r="G75" s="491">
        <f t="shared" si="15"/>
        <v>115.2276685742722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112.29240596167496</v>
      </c>
      <c r="J77" s="488">
        <f>IF(J75&lt;&gt;"",J75,IF(J74&lt;&gt;"",J74,IF(J73&lt;&gt;"",J73,IF(J72&lt;&gt;"",J72,IF(J71&lt;&gt;"",J71,IF(J70&lt;&gt;"",J70,""))))))</f>
        <v>91.584201768981515</v>
      </c>
      <c r="K77" s="488">
        <f>IF(K75&lt;&gt;"",K75,IF(K74&lt;&gt;"",K74,IF(K73&lt;&gt;"",K73,IF(K72&lt;&gt;"",K72,IF(K71&lt;&gt;"",K71,IF(K70&lt;&gt;"",K70,""))))))</f>
        <v>119.68151281413286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+12,3%</v>
      </c>
      <c r="J79" s="488" t="str">
        <f>"GeB - ausschließlich: "&amp;IF(J77&gt;100,"+","")&amp;TEXT(J77-100,"0,0")&amp;"%"</f>
        <v>GeB - ausschließlich: -8,4%</v>
      </c>
      <c r="K79" s="488" t="str">
        <f>"GeB - im Nebenjob: "&amp;IF(K77&gt;100,"+","")&amp;TEXT(K77-100,"0,0")&amp;"%"</f>
        <v>GeB - im Nebenjob: +19,7%</v>
      </c>
    </row>
    <row r="81" spans="9:9" ht="15" customHeight="1" x14ac:dyDescent="0.2">
      <c r="I81" s="488" t="str">
        <f>IF(ISERROR(HLOOKUP(1,I$78:K$79,2,FALSE)),"",HLOOKUP(1,I$78:K$79,2,FALSE))</f>
        <v>GeB - im Nebenjob: +19,7%</v>
      </c>
    </row>
    <row r="82" spans="9:9" ht="15" customHeight="1" x14ac:dyDescent="0.2">
      <c r="I82" s="488" t="str">
        <f>IF(ISERROR(HLOOKUP(2,I$78:K$79,2,FALSE)),"",HLOOKUP(2,I$78:K$79,2,FALSE))</f>
        <v>SvB: +12,3%</v>
      </c>
    </row>
    <row r="83" spans="9:9" ht="15" customHeight="1" x14ac:dyDescent="0.2">
      <c r="I83" s="488" t="str">
        <f>IF(ISERROR(HLOOKUP(3,I$78:K$79,2,FALSE)),"",HLOOKUP(3,I$78:K$79,2,FALSE))</f>
        <v>GeB - ausschließlich: -8,4%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70696</v>
      </c>
      <c r="E12" s="114">
        <v>70944</v>
      </c>
      <c r="F12" s="114">
        <v>71199</v>
      </c>
      <c r="G12" s="114">
        <v>70125</v>
      </c>
      <c r="H12" s="114">
        <v>69983</v>
      </c>
      <c r="I12" s="115">
        <v>713</v>
      </c>
      <c r="J12" s="116">
        <v>1.0188188560078877</v>
      </c>
      <c r="N12" s="117"/>
    </row>
    <row r="13" spans="1:15" s="110" customFormat="1" ht="13.5" customHeight="1" x14ac:dyDescent="0.2">
      <c r="A13" s="118" t="s">
        <v>105</v>
      </c>
      <c r="B13" s="119" t="s">
        <v>106</v>
      </c>
      <c r="C13" s="113">
        <v>53.202444268416883</v>
      </c>
      <c r="D13" s="114">
        <v>37612</v>
      </c>
      <c r="E13" s="114">
        <v>37686</v>
      </c>
      <c r="F13" s="114">
        <v>37964</v>
      </c>
      <c r="G13" s="114">
        <v>37352</v>
      </c>
      <c r="H13" s="114">
        <v>37236</v>
      </c>
      <c r="I13" s="115">
        <v>376</v>
      </c>
      <c r="J13" s="116">
        <v>1.0097754860887314</v>
      </c>
    </row>
    <row r="14" spans="1:15" s="110" customFormat="1" ht="13.5" customHeight="1" x14ac:dyDescent="0.2">
      <c r="A14" s="120"/>
      <c r="B14" s="119" t="s">
        <v>107</v>
      </c>
      <c r="C14" s="113">
        <v>46.797555731583117</v>
      </c>
      <c r="D14" s="114">
        <v>33084</v>
      </c>
      <c r="E14" s="114">
        <v>33258</v>
      </c>
      <c r="F14" s="114">
        <v>33235</v>
      </c>
      <c r="G14" s="114">
        <v>32773</v>
      </c>
      <c r="H14" s="114">
        <v>32747</v>
      </c>
      <c r="I14" s="115">
        <v>337</v>
      </c>
      <c r="J14" s="116">
        <v>1.029101902464348</v>
      </c>
    </row>
    <row r="15" spans="1:15" s="110" customFormat="1" ht="13.5" customHeight="1" x14ac:dyDescent="0.2">
      <c r="A15" s="118" t="s">
        <v>105</v>
      </c>
      <c r="B15" s="121" t="s">
        <v>108</v>
      </c>
      <c r="C15" s="113">
        <v>11.689487382595903</v>
      </c>
      <c r="D15" s="114">
        <v>8264</v>
      </c>
      <c r="E15" s="114">
        <v>8591</v>
      </c>
      <c r="F15" s="114">
        <v>8705</v>
      </c>
      <c r="G15" s="114">
        <v>8013</v>
      </c>
      <c r="H15" s="114">
        <v>8274</v>
      </c>
      <c r="I15" s="115">
        <v>-10</v>
      </c>
      <c r="J15" s="116">
        <v>-0.12086052695189752</v>
      </c>
    </row>
    <row r="16" spans="1:15" s="110" customFormat="1" ht="13.5" customHeight="1" x14ac:dyDescent="0.2">
      <c r="A16" s="118"/>
      <c r="B16" s="121" t="s">
        <v>109</v>
      </c>
      <c r="C16" s="113">
        <v>65.336086907321487</v>
      </c>
      <c r="D16" s="114">
        <v>46190</v>
      </c>
      <c r="E16" s="114">
        <v>46209</v>
      </c>
      <c r="F16" s="114">
        <v>46487</v>
      </c>
      <c r="G16" s="114">
        <v>46366</v>
      </c>
      <c r="H16" s="114">
        <v>46240</v>
      </c>
      <c r="I16" s="115">
        <v>-50</v>
      </c>
      <c r="J16" s="116">
        <v>-0.10813148788927336</v>
      </c>
    </row>
    <row r="17" spans="1:10" s="110" customFormat="1" ht="13.5" customHeight="1" x14ac:dyDescent="0.2">
      <c r="A17" s="118"/>
      <c r="B17" s="121" t="s">
        <v>110</v>
      </c>
      <c r="C17" s="113">
        <v>21.839990947154011</v>
      </c>
      <c r="D17" s="114">
        <v>15440</v>
      </c>
      <c r="E17" s="114">
        <v>15325</v>
      </c>
      <c r="F17" s="114">
        <v>15209</v>
      </c>
      <c r="G17" s="114">
        <v>14982</v>
      </c>
      <c r="H17" s="114">
        <v>14736</v>
      </c>
      <c r="I17" s="115">
        <v>704</v>
      </c>
      <c r="J17" s="116">
        <v>4.7774158523344195</v>
      </c>
    </row>
    <row r="18" spans="1:10" s="110" customFormat="1" ht="13.5" customHeight="1" x14ac:dyDescent="0.2">
      <c r="A18" s="120"/>
      <c r="B18" s="121" t="s">
        <v>111</v>
      </c>
      <c r="C18" s="113">
        <v>1.1344347629285956</v>
      </c>
      <c r="D18" s="114">
        <v>802</v>
      </c>
      <c r="E18" s="114">
        <v>819</v>
      </c>
      <c r="F18" s="114">
        <v>798</v>
      </c>
      <c r="G18" s="114">
        <v>764</v>
      </c>
      <c r="H18" s="114">
        <v>733</v>
      </c>
      <c r="I18" s="115">
        <v>69</v>
      </c>
      <c r="J18" s="116">
        <v>9.4133697135061389</v>
      </c>
    </row>
    <row r="19" spans="1:10" s="110" customFormat="1" ht="13.5" customHeight="1" x14ac:dyDescent="0.2">
      <c r="A19" s="120"/>
      <c r="B19" s="121" t="s">
        <v>112</v>
      </c>
      <c r="C19" s="113">
        <v>0.27299988683942517</v>
      </c>
      <c r="D19" s="114">
        <v>193</v>
      </c>
      <c r="E19" s="114">
        <v>201</v>
      </c>
      <c r="F19" s="114">
        <v>198</v>
      </c>
      <c r="G19" s="114">
        <v>161</v>
      </c>
      <c r="H19" s="114">
        <v>130</v>
      </c>
      <c r="I19" s="115">
        <v>63</v>
      </c>
      <c r="J19" s="116">
        <v>48.46153846153846</v>
      </c>
    </row>
    <row r="20" spans="1:10" s="110" customFormat="1" ht="13.5" customHeight="1" x14ac:dyDescent="0.2">
      <c r="A20" s="118" t="s">
        <v>113</v>
      </c>
      <c r="B20" s="122" t="s">
        <v>114</v>
      </c>
      <c r="C20" s="113">
        <v>73.543057598732602</v>
      </c>
      <c r="D20" s="114">
        <v>51992</v>
      </c>
      <c r="E20" s="114">
        <v>52192</v>
      </c>
      <c r="F20" s="114">
        <v>52568</v>
      </c>
      <c r="G20" s="114">
        <v>51646</v>
      </c>
      <c r="H20" s="114">
        <v>51675</v>
      </c>
      <c r="I20" s="115">
        <v>317</v>
      </c>
      <c r="J20" s="116">
        <v>0.61344944363812293</v>
      </c>
    </row>
    <row r="21" spans="1:10" s="110" customFormat="1" ht="13.5" customHeight="1" x14ac:dyDescent="0.2">
      <c r="A21" s="120"/>
      <c r="B21" s="122" t="s">
        <v>115</v>
      </c>
      <c r="C21" s="113">
        <v>26.456942401267398</v>
      </c>
      <c r="D21" s="114">
        <v>18704</v>
      </c>
      <c r="E21" s="114">
        <v>18752</v>
      </c>
      <c r="F21" s="114">
        <v>18631</v>
      </c>
      <c r="G21" s="114">
        <v>18479</v>
      </c>
      <c r="H21" s="114">
        <v>18308</v>
      </c>
      <c r="I21" s="115">
        <v>396</v>
      </c>
      <c r="J21" s="116">
        <v>2.162988857330129</v>
      </c>
    </row>
    <row r="22" spans="1:10" s="110" customFormat="1" ht="13.5" customHeight="1" x14ac:dyDescent="0.2">
      <c r="A22" s="118" t="s">
        <v>113</v>
      </c>
      <c r="B22" s="122" t="s">
        <v>116</v>
      </c>
      <c r="C22" s="113">
        <v>86.347176643657349</v>
      </c>
      <c r="D22" s="114">
        <v>61044</v>
      </c>
      <c r="E22" s="114">
        <v>61450</v>
      </c>
      <c r="F22" s="114">
        <v>61656</v>
      </c>
      <c r="G22" s="114">
        <v>60786</v>
      </c>
      <c r="H22" s="114">
        <v>60771</v>
      </c>
      <c r="I22" s="115">
        <v>273</v>
      </c>
      <c r="J22" s="116">
        <v>0.44922742755590661</v>
      </c>
    </row>
    <row r="23" spans="1:10" s="110" customFormat="1" ht="13.5" customHeight="1" x14ac:dyDescent="0.2">
      <c r="A23" s="123"/>
      <c r="B23" s="124" t="s">
        <v>117</v>
      </c>
      <c r="C23" s="125">
        <v>13.630191241371506</v>
      </c>
      <c r="D23" s="114">
        <v>9636</v>
      </c>
      <c r="E23" s="114">
        <v>9480</v>
      </c>
      <c r="F23" s="114">
        <v>9528</v>
      </c>
      <c r="G23" s="114">
        <v>9323</v>
      </c>
      <c r="H23" s="114">
        <v>9199</v>
      </c>
      <c r="I23" s="115">
        <v>437</v>
      </c>
      <c r="J23" s="116">
        <v>4.7505163604739646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19401</v>
      </c>
      <c r="E26" s="114">
        <v>19985</v>
      </c>
      <c r="F26" s="114">
        <v>20078</v>
      </c>
      <c r="G26" s="114">
        <v>20200</v>
      </c>
      <c r="H26" s="140">
        <v>19838</v>
      </c>
      <c r="I26" s="115">
        <v>-437</v>
      </c>
      <c r="J26" s="116">
        <v>-2.202843028531102</v>
      </c>
    </row>
    <row r="27" spans="1:10" s="110" customFormat="1" ht="13.5" customHeight="1" x14ac:dyDescent="0.2">
      <c r="A27" s="118" t="s">
        <v>105</v>
      </c>
      <c r="B27" s="119" t="s">
        <v>106</v>
      </c>
      <c r="C27" s="113">
        <v>42.255553837431059</v>
      </c>
      <c r="D27" s="115">
        <v>8198</v>
      </c>
      <c r="E27" s="114">
        <v>8379</v>
      </c>
      <c r="F27" s="114">
        <v>8462</v>
      </c>
      <c r="G27" s="114">
        <v>8566</v>
      </c>
      <c r="H27" s="140">
        <v>8338</v>
      </c>
      <c r="I27" s="115">
        <v>-140</v>
      </c>
      <c r="J27" s="116">
        <v>-1.6790597265531302</v>
      </c>
    </row>
    <row r="28" spans="1:10" s="110" customFormat="1" ht="13.5" customHeight="1" x14ac:dyDescent="0.2">
      <c r="A28" s="120"/>
      <c r="B28" s="119" t="s">
        <v>107</v>
      </c>
      <c r="C28" s="113">
        <v>57.744446162568941</v>
      </c>
      <c r="D28" s="115">
        <v>11203</v>
      </c>
      <c r="E28" s="114">
        <v>11606</v>
      </c>
      <c r="F28" s="114">
        <v>11616</v>
      </c>
      <c r="G28" s="114">
        <v>11634</v>
      </c>
      <c r="H28" s="140">
        <v>11500</v>
      </c>
      <c r="I28" s="115">
        <v>-297</v>
      </c>
      <c r="J28" s="116">
        <v>-2.5826086956521741</v>
      </c>
    </row>
    <row r="29" spans="1:10" s="110" customFormat="1" ht="13.5" customHeight="1" x14ac:dyDescent="0.2">
      <c r="A29" s="118" t="s">
        <v>105</v>
      </c>
      <c r="B29" s="121" t="s">
        <v>108</v>
      </c>
      <c r="C29" s="113">
        <v>15.427039843307046</v>
      </c>
      <c r="D29" s="115">
        <v>2993</v>
      </c>
      <c r="E29" s="114">
        <v>3090</v>
      </c>
      <c r="F29" s="114">
        <v>3132</v>
      </c>
      <c r="G29" s="114">
        <v>3197</v>
      </c>
      <c r="H29" s="140">
        <v>3041</v>
      </c>
      <c r="I29" s="115">
        <v>-48</v>
      </c>
      <c r="J29" s="116">
        <v>-1.5784281486353173</v>
      </c>
    </row>
    <row r="30" spans="1:10" s="110" customFormat="1" ht="13.5" customHeight="1" x14ac:dyDescent="0.2">
      <c r="A30" s="118"/>
      <c r="B30" s="121" t="s">
        <v>109</v>
      </c>
      <c r="C30" s="113">
        <v>49.811865367764547</v>
      </c>
      <c r="D30" s="115">
        <v>9664</v>
      </c>
      <c r="E30" s="114">
        <v>10017</v>
      </c>
      <c r="F30" s="114">
        <v>10058</v>
      </c>
      <c r="G30" s="114">
        <v>10113</v>
      </c>
      <c r="H30" s="140">
        <v>10024</v>
      </c>
      <c r="I30" s="115">
        <v>-360</v>
      </c>
      <c r="J30" s="116">
        <v>-3.5913806863527533</v>
      </c>
    </row>
    <row r="31" spans="1:10" s="110" customFormat="1" ht="13.5" customHeight="1" x14ac:dyDescent="0.2">
      <c r="A31" s="118"/>
      <c r="B31" s="121" t="s">
        <v>110</v>
      </c>
      <c r="C31" s="113">
        <v>18.741301994742539</v>
      </c>
      <c r="D31" s="115">
        <v>3636</v>
      </c>
      <c r="E31" s="114">
        <v>3689</v>
      </c>
      <c r="F31" s="114">
        <v>3719</v>
      </c>
      <c r="G31" s="114">
        <v>3724</v>
      </c>
      <c r="H31" s="140">
        <v>3686</v>
      </c>
      <c r="I31" s="115">
        <v>-50</v>
      </c>
      <c r="J31" s="116">
        <v>-1.3564839934888768</v>
      </c>
    </row>
    <row r="32" spans="1:10" s="110" customFormat="1" ht="13.5" customHeight="1" x14ac:dyDescent="0.2">
      <c r="A32" s="120"/>
      <c r="B32" s="121" t="s">
        <v>111</v>
      </c>
      <c r="C32" s="113">
        <v>16.019792794185868</v>
      </c>
      <c r="D32" s="115">
        <v>3108</v>
      </c>
      <c r="E32" s="114">
        <v>3189</v>
      </c>
      <c r="F32" s="114">
        <v>3169</v>
      </c>
      <c r="G32" s="114">
        <v>3166</v>
      </c>
      <c r="H32" s="140">
        <v>3087</v>
      </c>
      <c r="I32" s="115">
        <v>21</v>
      </c>
      <c r="J32" s="116">
        <v>0.68027210884353739</v>
      </c>
    </row>
    <row r="33" spans="1:10" s="110" customFormat="1" ht="13.5" customHeight="1" x14ac:dyDescent="0.2">
      <c r="A33" s="120"/>
      <c r="B33" s="121" t="s">
        <v>112</v>
      </c>
      <c r="C33" s="113">
        <v>1.4071439616514612</v>
      </c>
      <c r="D33" s="115">
        <v>273</v>
      </c>
      <c r="E33" s="114">
        <v>284</v>
      </c>
      <c r="F33" s="114">
        <v>318</v>
      </c>
      <c r="G33" s="114">
        <v>271</v>
      </c>
      <c r="H33" s="140">
        <v>257</v>
      </c>
      <c r="I33" s="115">
        <v>16</v>
      </c>
      <c r="J33" s="116">
        <v>6.2256809338521402</v>
      </c>
    </row>
    <row r="34" spans="1:10" s="110" customFormat="1" ht="13.5" customHeight="1" x14ac:dyDescent="0.2">
      <c r="A34" s="118" t="s">
        <v>113</v>
      </c>
      <c r="B34" s="122" t="s">
        <v>116</v>
      </c>
      <c r="C34" s="113">
        <v>87.454254935312619</v>
      </c>
      <c r="D34" s="115">
        <v>16967</v>
      </c>
      <c r="E34" s="114">
        <v>17437</v>
      </c>
      <c r="F34" s="114">
        <v>17586</v>
      </c>
      <c r="G34" s="114">
        <v>17692</v>
      </c>
      <c r="H34" s="140">
        <v>17432</v>
      </c>
      <c r="I34" s="115">
        <v>-465</v>
      </c>
      <c r="J34" s="116">
        <v>-2.6675080312069759</v>
      </c>
    </row>
    <row r="35" spans="1:10" s="110" customFormat="1" ht="13.5" customHeight="1" x14ac:dyDescent="0.2">
      <c r="A35" s="118"/>
      <c r="B35" s="119" t="s">
        <v>117</v>
      </c>
      <c r="C35" s="113">
        <v>12.42204010102572</v>
      </c>
      <c r="D35" s="115">
        <v>2410</v>
      </c>
      <c r="E35" s="114">
        <v>2522</v>
      </c>
      <c r="F35" s="114">
        <v>2466</v>
      </c>
      <c r="G35" s="114">
        <v>2482</v>
      </c>
      <c r="H35" s="140">
        <v>2380</v>
      </c>
      <c r="I35" s="115">
        <v>30</v>
      </c>
      <c r="J35" s="116">
        <v>1.2605042016806722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10139</v>
      </c>
      <c r="E37" s="114">
        <v>10363</v>
      </c>
      <c r="F37" s="114">
        <v>10458</v>
      </c>
      <c r="G37" s="114">
        <v>10785</v>
      </c>
      <c r="H37" s="140">
        <v>10581</v>
      </c>
      <c r="I37" s="115">
        <v>-442</v>
      </c>
      <c r="J37" s="116">
        <v>-4.1772989320480107</v>
      </c>
    </row>
    <row r="38" spans="1:10" s="110" customFormat="1" ht="13.5" customHeight="1" x14ac:dyDescent="0.2">
      <c r="A38" s="118" t="s">
        <v>105</v>
      </c>
      <c r="B38" s="119" t="s">
        <v>106</v>
      </c>
      <c r="C38" s="113">
        <v>37.735476871486341</v>
      </c>
      <c r="D38" s="115">
        <v>3826</v>
      </c>
      <c r="E38" s="114">
        <v>3896</v>
      </c>
      <c r="F38" s="114">
        <v>3929</v>
      </c>
      <c r="G38" s="114">
        <v>4130</v>
      </c>
      <c r="H38" s="140">
        <v>3995</v>
      </c>
      <c r="I38" s="115">
        <v>-169</v>
      </c>
      <c r="J38" s="116">
        <v>-4.2302878598247808</v>
      </c>
    </row>
    <row r="39" spans="1:10" s="110" customFormat="1" ht="13.5" customHeight="1" x14ac:dyDescent="0.2">
      <c r="A39" s="120"/>
      <c r="B39" s="119" t="s">
        <v>107</v>
      </c>
      <c r="C39" s="113">
        <v>62.264523128513659</v>
      </c>
      <c r="D39" s="115">
        <v>6313</v>
      </c>
      <c r="E39" s="114">
        <v>6467</v>
      </c>
      <c r="F39" s="114">
        <v>6529</v>
      </c>
      <c r="G39" s="114">
        <v>6655</v>
      </c>
      <c r="H39" s="140">
        <v>6586</v>
      </c>
      <c r="I39" s="115">
        <v>-273</v>
      </c>
      <c r="J39" s="116">
        <v>-4.1451563923474035</v>
      </c>
    </row>
    <row r="40" spans="1:10" s="110" customFormat="1" ht="13.5" customHeight="1" x14ac:dyDescent="0.2">
      <c r="A40" s="118" t="s">
        <v>105</v>
      </c>
      <c r="B40" s="121" t="s">
        <v>108</v>
      </c>
      <c r="C40" s="113">
        <v>18.542262550547392</v>
      </c>
      <c r="D40" s="115">
        <v>1880</v>
      </c>
      <c r="E40" s="114">
        <v>1903</v>
      </c>
      <c r="F40" s="114">
        <v>1909</v>
      </c>
      <c r="G40" s="114">
        <v>2059</v>
      </c>
      <c r="H40" s="140">
        <v>1905</v>
      </c>
      <c r="I40" s="115">
        <v>-25</v>
      </c>
      <c r="J40" s="116">
        <v>-1.3123359580052494</v>
      </c>
    </row>
    <row r="41" spans="1:10" s="110" customFormat="1" ht="13.5" customHeight="1" x14ac:dyDescent="0.2">
      <c r="A41" s="118"/>
      <c r="B41" s="121" t="s">
        <v>109</v>
      </c>
      <c r="C41" s="113">
        <v>31.620475392050498</v>
      </c>
      <c r="D41" s="115">
        <v>3206</v>
      </c>
      <c r="E41" s="114">
        <v>3318</v>
      </c>
      <c r="F41" s="114">
        <v>3369</v>
      </c>
      <c r="G41" s="114">
        <v>3497</v>
      </c>
      <c r="H41" s="140">
        <v>3496</v>
      </c>
      <c r="I41" s="115">
        <v>-290</v>
      </c>
      <c r="J41" s="116">
        <v>-8.2951945080091534</v>
      </c>
    </row>
    <row r="42" spans="1:10" s="110" customFormat="1" ht="13.5" customHeight="1" x14ac:dyDescent="0.2">
      <c r="A42" s="118"/>
      <c r="B42" s="121" t="s">
        <v>110</v>
      </c>
      <c r="C42" s="113">
        <v>20.021698392346384</v>
      </c>
      <c r="D42" s="115">
        <v>2030</v>
      </c>
      <c r="E42" s="114">
        <v>2046</v>
      </c>
      <c r="F42" s="114">
        <v>2104</v>
      </c>
      <c r="G42" s="114">
        <v>2150</v>
      </c>
      <c r="H42" s="140">
        <v>2175</v>
      </c>
      <c r="I42" s="115">
        <v>-145</v>
      </c>
      <c r="J42" s="116">
        <v>-6.666666666666667</v>
      </c>
    </row>
    <row r="43" spans="1:10" s="110" customFormat="1" ht="13.5" customHeight="1" x14ac:dyDescent="0.2">
      <c r="A43" s="120"/>
      <c r="B43" s="121" t="s">
        <v>111</v>
      </c>
      <c r="C43" s="113">
        <v>29.815563665055727</v>
      </c>
      <c r="D43" s="115">
        <v>3023</v>
      </c>
      <c r="E43" s="114">
        <v>3096</v>
      </c>
      <c r="F43" s="114">
        <v>3076</v>
      </c>
      <c r="G43" s="114">
        <v>3079</v>
      </c>
      <c r="H43" s="140">
        <v>3005</v>
      </c>
      <c r="I43" s="115">
        <v>18</v>
      </c>
      <c r="J43" s="116">
        <v>0.59900166389351084</v>
      </c>
    </row>
    <row r="44" spans="1:10" s="110" customFormat="1" ht="13.5" customHeight="1" x14ac:dyDescent="0.2">
      <c r="A44" s="120"/>
      <c r="B44" s="121" t="s">
        <v>112</v>
      </c>
      <c r="C44" s="113">
        <v>2.5840812703422427</v>
      </c>
      <c r="D44" s="115">
        <v>262</v>
      </c>
      <c r="E44" s="114">
        <v>272</v>
      </c>
      <c r="F44" s="114">
        <v>301</v>
      </c>
      <c r="G44" s="114">
        <v>254</v>
      </c>
      <c r="H44" s="140">
        <v>241</v>
      </c>
      <c r="I44" s="115">
        <v>21</v>
      </c>
      <c r="J44" s="116">
        <v>8.7136929460580905</v>
      </c>
    </row>
    <row r="45" spans="1:10" s="110" customFormat="1" ht="13.5" customHeight="1" x14ac:dyDescent="0.2">
      <c r="A45" s="118" t="s">
        <v>113</v>
      </c>
      <c r="B45" s="122" t="s">
        <v>116</v>
      </c>
      <c r="C45" s="113">
        <v>87.779859946740316</v>
      </c>
      <c r="D45" s="115">
        <v>8900</v>
      </c>
      <c r="E45" s="114">
        <v>9055</v>
      </c>
      <c r="F45" s="114">
        <v>9166</v>
      </c>
      <c r="G45" s="114">
        <v>9456</v>
      </c>
      <c r="H45" s="140">
        <v>9304</v>
      </c>
      <c r="I45" s="115">
        <v>-404</v>
      </c>
      <c r="J45" s="116">
        <v>-4.3422184006878766</v>
      </c>
    </row>
    <row r="46" spans="1:10" s="110" customFormat="1" ht="13.5" customHeight="1" x14ac:dyDescent="0.2">
      <c r="A46" s="118"/>
      <c r="B46" s="119" t="s">
        <v>117</v>
      </c>
      <c r="C46" s="113">
        <v>11.983430318571852</v>
      </c>
      <c r="D46" s="115">
        <v>1215</v>
      </c>
      <c r="E46" s="114">
        <v>1282</v>
      </c>
      <c r="F46" s="114">
        <v>1267</v>
      </c>
      <c r="G46" s="114">
        <v>1304</v>
      </c>
      <c r="H46" s="140">
        <v>1252</v>
      </c>
      <c r="I46" s="115">
        <v>-37</v>
      </c>
      <c r="J46" s="116">
        <v>-2.9552715654952078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9262</v>
      </c>
      <c r="E48" s="114">
        <v>9622</v>
      </c>
      <c r="F48" s="114">
        <v>9620</v>
      </c>
      <c r="G48" s="114">
        <v>9415</v>
      </c>
      <c r="H48" s="140">
        <v>9257</v>
      </c>
      <c r="I48" s="115">
        <v>5</v>
      </c>
      <c r="J48" s="116">
        <v>5.4013179215728638E-2</v>
      </c>
    </row>
    <row r="49" spans="1:12" s="110" customFormat="1" ht="13.5" customHeight="1" x14ac:dyDescent="0.2">
      <c r="A49" s="118" t="s">
        <v>105</v>
      </c>
      <c r="B49" s="119" t="s">
        <v>106</v>
      </c>
      <c r="C49" s="113">
        <v>47.203627726193048</v>
      </c>
      <c r="D49" s="115">
        <v>4372</v>
      </c>
      <c r="E49" s="114">
        <v>4483</v>
      </c>
      <c r="F49" s="114">
        <v>4533</v>
      </c>
      <c r="G49" s="114">
        <v>4436</v>
      </c>
      <c r="H49" s="140">
        <v>4343</v>
      </c>
      <c r="I49" s="115">
        <v>29</v>
      </c>
      <c r="J49" s="116">
        <v>0.66774119272392352</v>
      </c>
    </row>
    <row r="50" spans="1:12" s="110" customFormat="1" ht="13.5" customHeight="1" x14ac:dyDescent="0.2">
      <c r="A50" s="120"/>
      <c r="B50" s="119" t="s">
        <v>107</v>
      </c>
      <c r="C50" s="113">
        <v>52.796372273806952</v>
      </c>
      <c r="D50" s="115">
        <v>4890</v>
      </c>
      <c r="E50" s="114">
        <v>5139</v>
      </c>
      <c r="F50" s="114">
        <v>5087</v>
      </c>
      <c r="G50" s="114">
        <v>4979</v>
      </c>
      <c r="H50" s="140">
        <v>4914</v>
      </c>
      <c r="I50" s="115">
        <v>-24</v>
      </c>
      <c r="J50" s="116">
        <v>-0.48840048840048839</v>
      </c>
    </row>
    <row r="51" spans="1:12" s="110" customFormat="1" ht="13.5" customHeight="1" x14ac:dyDescent="0.2">
      <c r="A51" s="118" t="s">
        <v>105</v>
      </c>
      <c r="B51" s="121" t="s">
        <v>108</v>
      </c>
      <c r="C51" s="113">
        <v>12.016843014467717</v>
      </c>
      <c r="D51" s="115">
        <v>1113</v>
      </c>
      <c r="E51" s="114">
        <v>1187</v>
      </c>
      <c r="F51" s="114">
        <v>1223</v>
      </c>
      <c r="G51" s="114">
        <v>1138</v>
      </c>
      <c r="H51" s="140">
        <v>1136</v>
      </c>
      <c r="I51" s="115">
        <v>-23</v>
      </c>
      <c r="J51" s="116">
        <v>-2.0246478873239435</v>
      </c>
    </row>
    <row r="52" spans="1:12" s="110" customFormat="1" ht="13.5" customHeight="1" x14ac:dyDescent="0.2">
      <c r="A52" s="118"/>
      <c r="B52" s="121" t="s">
        <v>109</v>
      </c>
      <c r="C52" s="113">
        <v>69.725761174692295</v>
      </c>
      <c r="D52" s="115">
        <v>6458</v>
      </c>
      <c r="E52" s="114">
        <v>6699</v>
      </c>
      <c r="F52" s="114">
        <v>6689</v>
      </c>
      <c r="G52" s="114">
        <v>6616</v>
      </c>
      <c r="H52" s="140">
        <v>6528</v>
      </c>
      <c r="I52" s="115">
        <v>-70</v>
      </c>
      <c r="J52" s="116">
        <v>-1.0723039215686274</v>
      </c>
    </row>
    <row r="53" spans="1:12" s="110" customFormat="1" ht="13.5" customHeight="1" x14ac:dyDescent="0.2">
      <c r="A53" s="118"/>
      <c r="B53" s="121" t="s">
        <v>110</v>
      </c>
      <c r="C53" s="113">
        <v>17.339667458432302</v>
      </c>
      <c r="D53" s="115">
        <v>1606</v>
      </c>
      <c r="E53" s="114">
        <v>1643</v>
      </c>
      <c r="F53" s="114">
        <v>1615</v>
      </c>
      <c r="G53" s="114">
        <v>1574</v>
      </c>
      <c r="H53" s="140">
        <v>1511</v>
      </c>
      <c r="I53" s="115">
        <v>95</v>
      </c>
      <c r="J53" s="116">
        <v>6.2872270019854399</v>
      </c>
    </row>
    <row r="54" spans="1:12" s="110" customFormat="1" ht="13.5" customHeight="1" x14ac:dyDescent="0.2">
      <c r="A54" s="120"/>
      <c r="B54" s="121" t="s">
        <v>111</v>
      </c>
      <c r="C54" s="113">
        <v>0.91772835240768735</v>
      </c>
      <c r="D54" s="115">
        <v>85</v>
      </c>
      <c r="E54" s="114">
        <v>93</v>
      </c>
      <c r="F54" s="114">
        <v>93</v>
      </c>
      <c r="G54" s="114">
        <v>87</v>
      </c>
      <c r="H54" s="140">
        <v>82</v>
      </c>
      <c r="I54" s="115">
        <v>3</v>
      </c>
      <c r="J54" s="116">
        <v>3.6585365853658538</v>
      </c>
    </row>
    <row r="55" spans="1:12" s="110" customFormat="1" ht="13.5" customHeight="1" x14ac:dyDescent="0.2">
      <c r="A55" s="120"/>
      <c r="B55" s="121" t="s">
        <v>112</v>
      </c>
      <c r="C55" s="113">
        <v>0.11876484560570071</v>
      </c>
      <c r="D55" s="115">
        <v>11</v>
      </c>
      <c r="E55" s="114">
        <v>12</v>
      </c>
      <c r="F55" s="114">
        <v>17</v>
      </c>
      <c r="G55" s="114">
        <v>17</v>
      </c>
      <c r="H55" s="140">
        <v>16</v>
      </c>
      <c r="I55" s="115">
        <v>-5</v>
      </c>
      <c r="J55" s="116">
        <v>-31.25</v>
      </c>
    </row>
    <row r="56" spans="1:12" s="110" customFormat="1" ht="13.5" customHeight="1" x14ac:dyDescent="0.2">
      <c r="A56" s="118" t="s">
        <v>113</v>
      </c>
      <c r="B56" s="122" t="s">
        <v>116</v>
      </c>
      <c r="C56" s="113">
        <v>87.097819045562517</v>
      </c>
      <c r="D56" s="115">
        <v>8067</v>
      </c>
      <c r="E56" s="114">
        <v>8382</v>
      </c>
      <c r="F56" s="114">
        <v>8420</v>
      </c>
      <c r="G56" s="114">
        <v>8236</v>
      </c>
      <c r="H56" s="140">
        <v>8128</v>
      </c>
      <c r="I56" s="115">
        <v>-61</v>
      </c>
      <c r="J56" s="116">
        <v>-0.75049212598425197</v>
      </c>
    </row>
    <row r="57" spans="1:12" s="110" customFormat="1" ht="13.5" customHeight="1" x14ac:dyDescent="0.2">
      <c r="A57" s="142"/>
      <c r="B57" s="124" t="s">
        <v>117</v>
      </c>
      <c r="C57" s="125">
        <v>12.902180954437487</v>
      </c>
      <c r="D57" s="143">
        <v>1195</v>
      </c>
      <c r="E57" s="144">
        <v>1240</v>
      </c>
      <c r="F57" s="144">
        <v>1199</v>
      </c>
      <c r="G57" s="144">
        <v>1178</v>
      </c>
      <c r="H57" s="145">
        <v>1128</v>
      </c>
      <c r="I57" s="143">
        <v>67</v>
      </c>
      <c r="J57" s="146">
        <v>5.9397163120567376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70696</v>
      </c>
      <c r="E12" s="236">
        <v>70944</v>
      </c>
      <c r="F12" s="114">
        <v>71199</v>
      </c>
      <c r="G12" s="114">
        <v>70125</v>
      </c>
      <c r="H12" s="140">
        <v>69983</v>
      </c>
      <c r="I12" s="115">
        <v>713</v>
      </c>
      <c r="J12" s="116">
        <v>1.0188188560078877</v>
      </c>
    </row>
    <row r="13" spans="1:15" s="110" customFormat="1" ht="12" customHeight="1" x14ac:dyDescent="0.2">
      <c r="A13" s="118" t="s">
        <v>105</v>
      </c>
      <c r="B13" s="119" t="s">
        <v>106</v>
      </c>
      <c r="C13" s="113">
        <v>53.202444268416883</v>
      </c>
      <c r="D13" s="115">
        <v>37612</v>
      </c>
      <c r="E13" s="114">
        <v>37686</v>
      </c>
      <c r="F13" s="114">
        <v>37964</v>
      </c>
      <c r="G13" s="114">
        <v>37352</v>
      </c>
      <c r="H13" s="140">
        <v>37236</v>
      </c>
      <c r="I13" s="115">
        <v>376</v>
      </c>
      <c r="J13" s="116">
        <v>1.0097754860887314</v>
      </c>
    </row>
    <row r="14" spans="1:15" s="110" customFormat="1" ht="12" customHeight="1" x14ac:dyDescent="0.2">
      <c r="A14" s="118"/>
      <c r="B14" s="119" t="s">
        <v>107</v>
      </c>
      <c r="C14" s="113">
        <v>46.797555731583117</v>
      </c>
      <c r="D14" s="115">
        <v>33084</v>
      </c>
      <c r="E14" s="114">
        <v>33258</v>
      </c>
      <c r="F14" s="114">
        <v>33235</v>
      </c>
      <c r="G14" s="114">
        <v>32773</v>
      </c>
      <c r="H14" s="140">
        <v>32747</v>
      </c>
      <c r="I14" s="115">
        <v>337</v>
      </c>
      <c r="J14" s="116">
        <v>1.029101902464348</v>
      </c>
    </row>
    <row r="15" spans="1:15" s="110" customFormat="1" ht="12" customHeight="1" x14ac:dyDescent="0.2">
      <c r="A15" s="118" t="s">
        <v>105</v>
      </c>
      <c r="B15" s="121" t="s">
        <v>108</v>
      </c>
      <c r="C15" s="113">
        <v>11.689487382595903</v>
      </c>
      <c r="D15" s="115">
        <v>8264</v>
      </c>
      <c r="E15" s="114">
        <v>8591</v>
      </c>
      <c r="F15" s="114">
        <v>8705</v>
      </c>
      <c r="G15" s="114">
        <v>8013</v>
      </c>
      <c r="H15" s="140">
        <v>8274</v>
      </c>
      <c r="I15" s="115">
        <v>-10</v>
      </c>
      <c r="J15" s="116">
        <v>-0.12086052695189752</v>
      </c>
    </row>
    <row r="16" spans="1:15" s="110" customFormat="1" ht="12" customHeight="1" x14ac:dyDescent="0.2">
      <c r="A16" s="118"/>
      <c r="B16" s="121" t="s">
        <v>109</v>
      </c>
      <c r="C16" s="113">
        <v>65.336086907321487</v>
      </c>
      <c r="D16" s="115">
        <v>46190</v>
      </c>
      <c r="E16" s="114">
        <v>46209</v>
      </c>
      <c r="F16" s="114">
        <v>46487</v>
      </c>
      <c r="G16" s="114">
        <v>46366</v>
      </c>
      <c r="H16" s="140">
        <v>46240</v>
      </c>
      <c r="I16" s="115">
        <v>-50</v>
      </c>
      <c r="J16" s="116">
        <v>-0.10813148788927336</v>
      </c>
    </row>
    <row r="17" spans="1:10" s="110" customFormat="1" ht="12" customHeight="1" x14ac:dyDescent="0.2">
      <c r="A17" s="118"/>
      <c r="B17" s="121" t="s">
        <v>110</v>
      </c>
      <c r="C17" s="113">
        <v>21.839990947154011</v>
      </c>
      <c r="D17" s="115">
        <v>15440</v>
      </c>
      <c r="E17" s="114">
        <v>15325</v>
      </c>
      <c r="F17" s="114">
        <v>15209</v>
      </c>
      <c r="G17" s="114">
        <v>14982</v>
      </c>
      <c r="H17" s="140">
        <v>14736</v>
      </c>
      <c r="I17" s="115">
        <v>704</v>
      </c>
      <c r="J17" s="116">
        <v>4.7774158523344195</v>
      </c>
    </row>
    <row r="18" spans="1:10" s="110" customFormat="1" ht="12" customHeight="1" x14ac:dyDescent="0.2">
      <c r="A18" s="120"/>
      <c r="B18" s="121" t="s">
        <v>111</v>
      </c>
      <c r="C18" s="113">
        <v>1.1344347629285956</v>
      </c>
      <c r="D18" s="115">
        <v>802</v>
      </c>
      <c r="E18" s="114">
        <v>819</v>
      </c>
      <c r="F18" s="114">
        <v>798</v>
      </c>
      <c r="G18" s="114">
        <v>764</v>
      </c>
      <c r="H18" s="140">
        <v>733</v>
      </c>
      <c r="I18" s="115">
        <v>69</v>
      </c>
      <c r="J18" s="116">
        <v>9.4133697135061389</v>
      </c>
    </row>
    <row r="19" spans="1:10" s="110" customFormat="1" ht="12" customHeight="1" x14ac:dyDescent="0.2">
      <c r="A19" s="120"/>
      <c r="B19" s="121" t="s">
        <v>112</v>
      </c>
      <c r="C19" s="113">
        <v>0.27299988683942517</v>
      </c>
      <c r="D19" s="115">
        <v>193</v>
      </c>
      <c r="E19" s="114">
        <v>201</v>
      </c>
      <c r="F19" s="114">
        <v>198</v>
      </c>
      <c r="G19" s="114">
        <v>161</v>
      </c>
      <c r="H19" s="140">
        <v>130</v>
      </c>
      <c r="I19" s="115">
        <v>63</v>
      </c>
      <c r="J19" s="116">
        <v>48.46153846153846</v>
      </c>
    </row>
    <row r="20" spans="1:10" s="110" customFormat="1" ht="12" customHeight="1" x14ac:dyDescent="0.2">
      <c r="A20" s="118" t="s">
        <v>113</v>
      </c>
      <c r="B20" s="119" t="s">
        <v>181</v>
      </c>
      <c r="C20" s="113">
        <v>73.543057598732602</v>
      </c>
      <c r="D20" s="115">
        <v>51992</v>
      </c>
      <c r="E20" s="114">
        <v>52192</v>
      </c>
      <c r="F20" s="114">
        <v>52568</v>
      </c>
      <c r="G20" s="114">
        <v>51646</v>
      </c>
      <c r="H20" s="140">
        <v>51675</v>
      </c>
      <c r="I20" s="115">
        <v>317</v>
      </c>
      <c r="J20" s="116">
        <v>0.61344944363812293</v>
      </c>
    </row>
    <row r="21" spans="1:10" s="110" customFormat="1" ht="12" customHeight="1" x14ac:dyDescent="0.2">
      <c r="A21" s="118"/>
      <c r="B21" s="119" t="s">
        <v>182</v>
      </c>
      <c r="C21" s="113">
        <v>26.456942401267398</v>
      </c>
      <c r="D21" s="115">
        <v>18704</v>
      </c>
      <c r="E21" s="114">
        <v>18752</v>
      </c>
      <c r="F21" s="114">
        <v>18631</v>
      </c>
      <c r="G21" s="114">
        <v>18479</v>
      </c>
      <c r="H21" s="140">
        <v>18308</v>
      </c>
      <c r="I21" s="115">
        <v>396</v>
      </c>
      <c r="J21" s="116">
        <v>2.162988857330129</v>
      </c>
    </row>
    <row r="22" spans="1:10" s="110" customFormat="1" ht="12" customHeight="1" x14ac:dyDescent="0.2">
      <c r="A22" s="118" t="s">
        <v>113</v>
      </c>
      <c r="B22" s="119" t="s">
        <v>116</v>
      </c>
      <c r="C22" s="113">
        <v>86.347176643657349</v>
      </c>
      <c r="D22" s="115">
        <v>61044</v>
      </c>
      <c r="E22" s="114">
        <v>61450</v>
      </c>
      <c r="F22" s="114">
        <v>61656</v>
      </c>
      <c r="G22" s="114">
        <v>60786</v>
      </c>
      <c r="H22" s="140">
        <v>60771</v>
      </c>
      <c r="I22" s="115">
        <v>273</v>
      </c>
      <c r="J22" s="116">
        <v>0.44922742755590661</v>
      </c>
    </row>
    <row r="23" spans="1:10" s="110" customFormat="1" ht="12" customHeight="1" x14ac:dyDescent="0.2">
      <c r="A23" s="118"/>
      <c r="B23" s="119" t="s">
        <v>117</v>
      </c>
      <c r="C23" s="113">
        <v>13.630191241371506</v>
      </c>
      <c r="D23" s="115">
        <v>9636</v>
      </c>
      <c r="E23" s="114">
        <v>9480</v>
      </c>
      <c r="F23" s="114">
        <v>9528</v>
      </c>
      <c r="G23" s="114">
        <v>9323</v>
      </c>
      <c r="H23" s="140">
        <v>9199</v>
      </c>
      <c r="I23" s="115">
        <v>437</v>
      </c>
      <c r="J23" s="116">
        <v>4.7505163604739646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80321</v>
      </c>
      <c r="E64" s="236">
        <v>80649</v>
      </c>
      <c r="F64" s="236">
        <v>80926</v>
      </c>
      <c r="G64" s="236">
        <v>79823</v>
      </c>
      <c r="H64" s="140">
        <v>79811</v>
      </c>
      <c r="I64" s="115">
        <v>510</v>
      </c>
      <c r="J64" s="116">
        <v>0.63900966032251194</v>
      </c>
    </row>
    <row r="65" spans="1:12" s="110" customFormat="1" ht="12" customHeight="1" x14ac:dyDescent="0.2">
      <c r="A65" s="118" t="s">
        <v>105</v>
      </c>
      <c r="B65" s="119" t="s">
        <v>106</v>
      </c>
      <c r="C65" s="113">
        <v>54.157692259807526</v>
      </c>
      <c r="D65" s="235">
        <v>43500</v>
      </c>
      <c r="E65" s="236">
        <v>43636</v>
      </c>
      <c r="F65" s="236">
        <v>43954</v>
      </c>
      <c r="G65" s="236">
        <v>43339</v>
      </c>
      <c r="H65" s="140">
        <v>43353</v>
      </c>
      <c r="I65" s="115">
        <v>147</v>
      </c>
      <c r="J65" s="116">
        <v>0.33907688049269946</v>
      </c>
    </row>
    <row r="66" spans="1:12" s="110" customFormat="1" ht="12" customHeight="1" x14ac:dyDescent="0.2">
      <c r="A66" s="118"/>
      <c r="B66" s="119" t="s">
        <v>107</v>
      </c>
      <c r="C66" s="113">
        <v>45.842307740192474</v>
      </c>
      <c r="D66" s="235">
        <v>36821</v>
      </c>
      <c r="E66" s="236">
        <v>37013</v>
      </c>
      <c r="F66" s="236">
        <v>36972</v>
      </c>
      <c r="G66" s="236">
        <v>36484</v>
      </c>
      <c r="H66" s="140">
        <v>36458</v>
      </c>
      <c r="I66" s="115">
        <v>363</v>
      </c>
      <c r="J66" s="116">
        <v>0.99566624609139287</v>
      </c>
    </row>
    <row r="67" spans="1:12" s="110" customFormat="1" ht="12" customHeight="1" x14ac:dyDescent="0.2">
      <c r="A67" s="118" t="s">
        <v>105</v>
      </c>
      <c r="B67" s="121" t="s">
        <v>108</v>
      </c>
      <c r="C67" s="113">
        <v>11.456530670683881</v>
      </c>
      <c r="D67" s="235">
        <v>9202</v>
      </c>
      <c r="E67" s="236">
        <v>9569</v>
      </c>
      <c r="F67" s="236">
        <v>9814</v>
      </c>
      <c r="G67" s="236">
        <v>9149</v>
      </c>
      <c r="H67" s="140">
        <v>9509</v>
      </c>
      <c r="I67" s="115">
        <v>-307</v>
      </c>
      <c r="J67" s="116">
        <v>-3.2285203491429173</v>
      </c>
    </row>
    <row r="68" spans="1:12" s="110" customFormat="1" ht="12" customHeight="1" x14ac:dyDescent="0.2">
      <c r="A68" s="118"/>
      <c r="B68" s="121" t="s">
        <v>109</v>
      </c>
      <c r="C68" s="113">
        <v>65.72129331059125</v>
      </c>
      <c r="D68" s="235">
        <v>52788</v>
      </c>
      <c r="E68" s="236">
        <v>52899</v>
      </c>
      <c r="F68" s="236">
        <v>53110</v>
      </c>
      <c r="G68" s="236">
        <v>52989</v>
      </c>
      <c r="H68" s="140">
        <v>52952</v>
      </c>
      <c r="I68" s="115">
        <v>-164</v>
      </c>
      <c r="J68" s="116">
        <v>-0.30971445837739842</v>
      </c>
    </row>
    <row r="69" spans="1:12" s="110" customFormat="1" ht="12" customHeight="1" x14ac:dyDescent="0.2">
      <c r="A69" s="118"/>
      <c r="B69" s="121" t="s">
        <v>110</v>
      </c>
      <c r="C69" s="113">
        <v>21.715367089553169</v>
      </c>
      <c r="D69" s="235">
        <v>17442</v>
      </c>
      <c r="E69" s="236">
        <v>17287</v>
      </c>
      <c r="F69" s="236">
        <v>17126</v>
      </c>
      <c r="G69" s="236">
        <v>16837</v>
      </c>
      <c r="H69" s="140">
        <v>16547</v>
      </c>
      <c r="I69" s="115">
        <v>895</v>
      </c>
      <c r="J69" s="116">
        <v>5.4088354384480573</v>
      </c>
    </row>
    <row r="70" spans="1:12" s="110" customFormat="1" ht="12" customHeight="1" x14ac:dyDescent="0.2">
      <c r="A70" s="120"/>
      <c r="B70" s="121" t="s">
        <v>111</v>
      </c>
      <c r="C70" s="113">
        <v>1.1068089291716985</v>
      </c>
      <c r="D70" s="235">
        <v>889</v>
      </c>
      <c r="E70" s="236">
        <v>894</v>
      </c>
      <c r="F70" s="236">
        <v>876</v>
      </c>
      <c r="G70" s="236">
        <v>848</v>
      </c>
      <c r="H70" s="140">
        <v>803</v>
      </c>
      <c r="I70" s="115">
        <v>86</v>
      </c>
      <c r="J70" s="116">
        <v>10.709838107098381</v>
      </c>
    </row>
    <row r="71" spans="1:12" s="110" customFormat="1" ht="12" customHeight="1" x14ac:dyDescent="0.2">
      <c r="A71" s="120"/>
      <c r="B71" s="121" t="s">
        <v>112</v>
      </c>
      <c r="C71" s="113">
        <v>0.28510601212634307</v>
      </c>
      <c r="D71" s="235">
        <v>229</v>
      </c>
      <c r="E71" s="236">
        <v>229</v>
      </c>
      <c r="F71" s="236">
        <v>228</v>
      </c>
      <c r="G71" s="236">
        <v>191</v>
      </c>
      <c r="H71" s="140">
        <v>161</v>
      </c>
      <c r="I71" s="115">
        <v>68</v>
      </c>
      <c r="J71" s="116">
        <v>42.236024844720497</v>
      </c>
    </row>
    <row r="72" spans="1:12" s="110" customFormat="1" ht="12" customHeight="1" x14ac:dyDescent="0.2">
      <c r="A72" s="118" t="s">
        <v>113</v>
      </c>
      <c r="B72" s="119" t="s">
        <v>181</v>
      </c>
      <c r="C72" s="113">
        <v>74.436324248951081</v>
      </c>
      <c r="D72" s="235">
        <v>59788</v>
      </c>
      <c r="E72" s="236">
        <v>60098</v>
      </c>
      <c r="F72" s="236">
        <v>60562</v>
      </c>
      <c r="G72" s="236">
        <v>59716</v>
      </c>
      <c r="H72" s="140">
        <v>59898</v>
      </c>
      <c r="I72" s="115">
        <v>-110</v>
      </c>
      <c r="J72" s="116">
        <v>-0.18364553073558382</v>
      </c>
    </row>
    <row r="73" spans="1:12" s="110" customFormat="1" ht="12" customHeight="1" x14ac:dyDescent="0.2">
      <c r="A73" s="118"/>
      <c r="B73" s="119" t="s">
        <v>182</v>
      </c>
      <c r="C73" s="113">
        <v>25.563675751048915</v>
      </c>
      <c r="D73" s="115">
        <v>20533</v>
      </c>
      <c r="E73" s="114">
        <v>20551</v>
      </c>
      <c r="F73" s="114">
        <v>20364</v>
      </c>
      <c r="G73" s="114">
        <v>20107</v>
      </c>
      <c r="H73" s="140">
        <v>19913</v>
      </c>
      <c r="I73" s="115">
        <v>620</v>
      </c>
      <c r="J73" s="116">
        <v>3.1135439160347511</v>
      </c>
    </row>
    <row r="74" spans="1:12" s="110" customFormat="1" ht="12" customHeight="1" x14ac:dyDescent="0.2">
      <c r="A74" s="118" t="s">
        <v>113</v>
      </c>
      <c r="B74" s="119" t="s">
        <v>116</v>
      </c>
      <c r="C74" s="113">
        <v>85.806949614671126</v>
      </c>
      <c r="D74" s="115">
        <v>68921</v>
      </c>
      <c r="E74" s="114">
        <v>69429</v>
      </c>
      <c r="F74" s="114">
        <v>69705</v>
      </c>
      <c r="G74" s="114">
        <v>68787</v>
      </c>
      <c r="H74" s="140">
        <v>68917</v>
      </c>
      <c r="I74" s="115">
        <v>4</v>
      </c>
      <c r="J74" s="116">
        <v>5.8040831725118622E-3</v>
      </c>
    </row>
    <row r="75" spans="1:12" s="110" customFormat="1" ht="12" customHeight="1" x14ac:dyDescent="0.2">
      <c r="A75" s="142"/>
      <c r="B75" s="124" t="s">
        <v>117</v>
      </c>
      <c r="C75" s="125">
        <v>14.179355336711446</v>
      </c>
      <c r="D75" s="143">
        <v>11389</v>
      </c>
      <c r="E75" s="144">
        <v>11208</v>
      </c>
      <c r="F75" s="144">
        <v>11208</v>
      </c>
      <c r="G75" s="144">
        <v>11023</v>
      </c>
      <c r="H75" s="145">
        <v>10880</v>
      </c>
      <c r="I75" s="143">
        <v>509</v>
      </c>
      <c r="J75" s="146">
        <v>4.6783088235294121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70696</v>
      </c>
      <c r="G11" s="114">
        <v>70944</v>
      </c>
      <c r="H11" s="114">
        <v>71199</v>
      </c>
      <c r="I11" s="114">
        <v>70125</v>
      </c>
      <c r="J11" s="140">
        <v>69983</v>
      </c>
      <c r="K11" s="114">
        <v>713</v>
      </c>
      <c r="L11" s="116">
        <v>1.0188188560078877</v>
      </c>
    </row>
    <row r="12" spans="1:17" s="110" customFormat="1" ht="24.95" customHeight="1" x14ac:dyDescent="0.2">
      <c r="A12" s="604" t="s">
        <v>185</v>
      </c>
      <c r="B12" s="605"/>
      <c r="C12" s="605"/>
      <c r="D12" s="606"/>
      <c r="E12" s="113">
        <v>53.202444268416883</v>
      </c>
      <c r="F12" s="115">
        <v>37612</v>
      </c>
      <c r="G12" s="114">
        <v>37686</v>
      </c>
      <c r="H12" s="114">
        <v>37964</v>
      </c>
      <c r="I12" s="114">
        <v>37352</v>
      </c>
      <c r="J12" s="140">
        <v>37236</v>
      </c>
      <c r="K12" s="114">
        <v>376</v>
      </c>
      <c r="L12" s="116">
        <v>1.0097754860887314</v>
      </c>
    </row>
    <row r="13" spans="1:17" s="110" customFormat="1" ht="15" customHeight="1" x14ac:dyDescent="0.2">
      <c r="A13" s="120"/>
      <c r="B13" s="612" t="s">
        <v>107</v>
      </c>
      <c r="C13" s="612"/>
      <c r="E13" s="113">
        <v>46.797555731583117</v>
      </c>
      <c r="F13" s="115">
        <v>33084</v>
      </c>
      <c r="G13" s="114">
        <v>33258</v>
      </c>
      <c r="H13" s="114">
        <v>33235</v>
      </c>
      <c r="I13" s="114">
        <v>32773</v>
      </c>
      <c r="J13" s="140">
        <v>32747</v>
      </c>
      <c r="K13" s="114">
        <v>337</v>
      </c>
      <c r="L13" s="116">
        <v>1.029101902464348</v>
      </c>
    </row>
    <row r="14" spans="1:17" s="110" customFormat="1" ht="24.95" customHeight="1" x14ac:dyDescent="0.2">
      <c r="A14" s="604" t="s">
        <v>186</v>
      </c>
      <c r="B14" s="605"/>
      <c r="C14" s="605"/>
      <c r="D14" s="606"/>
      <c r="E14" s="113">
        <v>11.689487382595903</v>
      </c>
      <c r="F14" s="115">
        <v>8264</v>
      </c>
      <c r="G14" s="114">
        <v>8591</v>
      </c>
      <c r="H14" s="114">
        <v>8705</v>
      </c>
      <c r="I14" s="114">
        <v>8013</v>
      </c>
      <c r="J14" s="140">
        <v>8274</v>
      </c>
      <c r="K14" s="114">
        <v>-10</v>
      </c>
      <c r="L14" s="116">
        <v>-0.12086052695189752</v>
      </c>
    </row>
    <row r="15" spans="1:17" s="110" customFormat="1" ht="15" customHeight="1" x14ac:dyDescent="0.2">
      <c r="A15" s="120"/>
      <c r="B15" s="119"/>
      <c r="C15" s="258" t="s">
        <v>106</v>
      </c>
      <c r="E15" s="113">
        <v>58.155856727976769</v>
      </c>
      <c r="F15" s="115">
        <v>4806</v>
      </c>
      <c r="G15" s="114">
        <v>5003</v>
      </c>
      <c r="H15" s="114">
        <v>5116</v>
      </c>
      <c r="I15" s="114">
        <v>4685</v>
      </c>
      <c r="J15" s="140">
        <v>4854</v>
      </c>
      <c r="K15" s="114">
        <v>-48</v>
      </c>
      <c r="L15" s="116">
        <v>-0.9888751545117429</v>
      </c>
    </row>
    <row r="16" spans="1:17" s="110" customFormat="1" ht="15" customHeight="1" x14ac:dyDescent="0.2">
      <c r="A16" s="120"/>
      <c r="B16" s="119"/>
      <c r="C16" s="258" t="s">
        <v>107</v>
      </c>
      <c r="E16" s="113">
        <v>41.844143272023231</v>
      </c>
      <c r="F16" s="115">
        <v>3458</v>
      </c>
      <c r="G16" s="114">
        <v>3588</v>
      </c>
      <c r="H16" s="114">
        <v>3589</v>
      </c>
      <c r="I16" s="114">
        <v>3328</v>
      </c>
      <c r="J16" s="140">
        <v>3420</v>
      </c>
      <c r="K16" s="114">
        <v>38</v>
      </c>
      <c r="L16" s="116">
        <v>1.1111111111111112</v>
      </c>
    </row>
    <row r="17" spans="1:12" s="110" customFormat="1" ht="15" customHeight="1" x14ac:dyDescent="0.2">
      <c r="A17" s="120"/>
      <c r="B17" s="121" t="s">
        <v>109</v>
      </c>
      <c r="C17" s="258"/>
      <c r="E17" s="113">
        <v>65.336086907321487</v>
      </c>
      <c r="F17" s="115">
        <v>46190</v>
      </c>
      <c r="G17" s="114">
        <v>46209</v>
      </c>
      <c r="H17" s="114">
        <v>46487</v>
      </c>
      <c r="I17" s="114">
        <v>46366</v>
      </c>
      <c r="J17" s="140">
        <v>46240</v>
      </c>
      <c r="K17" s="114">
        <v>-50</v>
      </c>
      <c r="L17" s="116">
        <v>-0.10813148788927336</v>
      </c>
    </row>
    <row r="18" spans="1:12" s="110" customFormat="1" ht="15" customHeight="1" x14ac:dyDescent="0.2">
      <c r="A18" s="120"/>
      <c r="B18" s="119"/>
      <c r="C18" s="258" t="s">
        <v>106</v>
      </c>
      <c r="E18" s="113">
        <v>53.279930720935269</v>
      </c>
      <c r="F18" s="115">
        <v>24610</v>
      </c>
      <c r="G18" s="114">
        <v>24520</v>
      </c>
      <c r="H18" s="114">
        <v>24726</v>
      </c>
      <c r="I18" s="114">
        <v>24710</v>
      </c>
      <c r="J18" s="140">
        <v>24577</v>
      </c>
      <c r="K18" s="114">
        <v>33</v>
      </c>
      <c r="L18" s="116">
        <v>0.13427188021320746</v>
      </c>
    </row>
    <row r="19" spans="1:12" s="110" customFormat="1" ht="15" customHeight="1" x14ac:dyDescent="0.2">
      <c r="A19" s="120"/>
      <c r="B19" s="119"/>
      <c r="C19" s="258" t="s">
        <v>107</v>
      </c>
      <c r="E19" s="113">
        <v>46.720069279064731</v>
      </c>
      <c r="F19" s="115">
        <v>21580</v>
      </c>
      <c r="G19" s="114">
        <v>21689</v>
      </c>
      <c r="H19" s="114">
        <v>21761</v>
      </c>
      <c r="I19" s="114">
        <v>21656</v>
      </c>
      <c r="J19" s="140">
        <v>21663</v>
      </c>
      <c r="K19" s="114">
        <v>-83</v>
      </c>
      <c r="L19" s="116">
        <v>-0.38314176245210729</v>
      </c>
    </row>
    <row r="20" spans="1:12" s="110" customFormat="1" ht="15" customHeight="1" x14ac:dyDescent="0.2">
      <c r="A20" s="120"/>
      <c r="B20" s="121" t="s">
        <v>110</v>
      </c>
      <c r="C20" s="258"/>
      <c r="E20" s="113">
        <v>21.839990947154011</v>
      </c>
      <c r="F20" s="115">
        <v>15440</v>
      </c>
      <c r="G20" s="114">
        <v>15325</v>
      </c>
      <c r="H20" s="114">
        <v>15209</v>
      </c>
      <c r="I20" s="114">
        <v>14982</v>
      </c>
      <c r="J20" s="140">
        <v>14736</v>
      </c>
      <c r="K20" s="114">
        <v>704</v>
      </c>
      <c r="L20" s="116">
        <v>4.7774158523344195</v>
      </c>
    </row>
    <row r="21" spans="1:12" s="110" customFormat="1" ht="15" customHeight="1" x14ac:dyDescent="0.2">
      <c r="A21" s="120"/>
      <c r="B21" s="119"/>
      <c r="C21" s="258" t="s">
        <v>106</v>
      </c>
      <c r="E21" s="113">
        <v>49.844559585492227</v>
      </c>
      <c r="F21" s="115">
        <v>7696</v>
      </c>
      <c r="G21" s="114">
        <v>7665</v>
      </c>
      <c r="H21" s="114">
        <v>7632</v>
      </c>
      <c r="I21" s="114">
        <v>7486</v>
      </c>
      <c r="J21" s="140">
        <v>7348</v>
      </c>
      <c r="K21" s="114">
        <v>348</v>
      </c>
      <c r="L21" s="116">
        <v>4.7359825802939577</v>
      </c>
    </row>
    <row r="22" spans="1:12" s="110" customFormat="1" ht="15" customHeight="1" x14ac:dyDescent="0.2">
      <c r="A22" s="120"/>
      <c r="B22" s="119"/>
      <c r="C22" s="258" t="s">
        <v>107</v>
      </c>
      <c r="E22" s="113">
        <v>50.155440414507773</v>
      </c>
      <c r="F22" s="115">
        <v>7744</v>
      </c>
      <c r="G22" s="114">
        <v>7660</v>
      </c>
      <c r="H22" s="114">
        <v>7577</v>
      </c>
      <c r="I22" s="114">
        <v>7496</v>
      </c>
      <c r="J22" s="140">
        <v>7388</v>
      </c>
      <c r="K22" s="114">
        <v>356</v>
      </c>
      <c r="L22" s="116">
        <v>4.8186247969680567</v>
      </c>
    </row>
    <row r="23" spans="1:12" s="110" customFormat="1" ht="15" customHeight="1" x14ac:dyDescent="0.2">
      <c r="A23" s="120"/>
      <c r="B23" s="121" t="s">
        <v>111</v>
      </c>
      <c r="C23" s="258"/>
      <c r="E23" s="113">
        <v>1.1344347629285956</v>
      </c>
      <c r="F23" s="115">
        <v>802</v>
      </c>
      <c r="G23" s="114">
        <v>819</v>
      </c>
      <c r="H23" s="114">
        <v>798</v>
      </c>
      <c r="I23" s="114">
        <v>764</v>
      </c>
      <c r="J23" s="140">
        <v>733</v>
      </c>
      <c r="K23" s="114">
        <v>69</v>
      </c>
      <c r="L23" s="116">
        <v>9.4133697135061389</v>
      </c>
    </row>
    <row r="24" spans="1:12" s="110" customFormat="1" ht="15" customHeight="1" x14ac:dyDescent="0.2">
      <c r="A24" s="120"/>
      <c r="B24" s="119"/>
      <c r="C24" s="258" t="s">
        <v>106</v>
      </c>
      <c r="E24" s="113">
        <v>62.344139650872819</v>
      </c>
      <c r="F24" s="115">
        <v>500</v>
      </c>
      <c r="G24" s="114">
        <v>498</v>
      </c>
      <c r="H24" s="114">
        <v>490</v>
      </c>
      <c r="I24" s="114">
        <v>471</v>
      </c>
      <c r="J24" s="140">
        <v>457</v>
      </c>
      <c r="K24" s="114">
        <v>43</v>
      </c>
      <c r="L24" s="116">
        <v>9.4091903719912473</v>
      </c>
    </row>
    <row r="25" spans="1:12" s="110" customFormat="1" ht="15" customHeight="1" x14ac:dyDescent="0.2">
      <c r="A25" s="120"/>
      <c r="B25" s="119"/>
      <c r="C25" s="258" t="s">
        <v>107</v>
      </c>
      <c r="E25" s="113">
        <v>37.655860349127181</v>
      </c>
      <c r="F25" s="115">
        <v>302</v>
      </c>
      <c r="G25" s="114">
        <v>321</v>
      </c>
      <c r="H25" s="114">
        <v>308</v>
      </c>
      <c r="I25" s="114">
        <v>293</v>
      </c>
      <c r="J25" s="140">
        <v>276</v>
      </c>
      <c r="K25" s="114">
        <v>26</v>
      </c>
      <c r="L25" s="116">
        <v>9.420289855072463</v>
      </c>
    </row>
    <row r="26" spans="1:12" s="110" customFormat="1" ht="15" customHeight="1" x14ac:dyDescent="0.2">
      <c r="A26" s="120"/>
      <c r="C26" s="121" t="s">
        <v>187</v>
      </c>
      <c r="D26" s="110" t="s">
        <v>188</v>
      </c>
      <c r="E26" s="113">
        <v>0.27299988683942517</v>
      </c>
      <c r="F26" s="115">
        <v>193</v>
      </c>
      <c r="G26" s="114">
        <v>201</v>
      </c>
      <c r="H26" s="114">
        <v>198</v>
      </c>
      <c r="I26" s="114">
        <v>161</v>
      </c>
      <c r="J26" s="140">
        <v>130</v>
      </c>
      <c r="K26" s="114">
        <v>63</v>
      </c>
      <c r="L26" s="116">
        <v>48.46153846153846</v>
      </c>
    </row>
    <row r="27" spans="1:12" s="110" customFormat="1" ht="15" customHeight="1" x14ac:dyDescent="0.2">
      <c r="A27" s="120"/>
      <c r="B27" s="119"/>
      <c r="D27" s="259" t="s">
        <v>106</v>
      </c>
      <c r="E27" s="113">
        <v>57.512953367875646</v>
      </c>
      <c r="F27" s="115">
        <v>111</v>
      </c>
      <c r="G27" s="114">
        <v>106</v>
      </c>
      <c r="H27" s="114">
        <v>107</v>
      </c>
      <c r="I27" s="114">
        <v>92</v>
      </c>
      <c r="J27" s="140">
        <v>75</v>
      </c>
      <c r="K27" s="114">
        <v>36</v>
      </c>
      <c r="L27" s="116">
        <v>48</v>
      </c>
    </row>
    <row r="28" spans="1:12" s="110" customFormat="1" ht="15" customHeight="1" x14ac:dyDescent="0.2">
      <c r="A28" s="120"/>
      <c r="B28" s="119"/>
      <c r="D28" s="259" t="s">
        <v>107</v>
      </c>
      <c r="E28" s="113">
        <v>42.487046632124354</v>
      </c>
      <c r="F28" s="115">
        <v>82</v>
      </c>
      <c r="G28" s="114">
        <v>95</v>
      </c>
      <c r="H28" s="114">
        <v>91</v>
      </c>
      <c r="I28" s="114">
        <v>69</v>
      </c>
      <c r="J28" s="140">
        <v>55</v>
      </c>
      <c r="K28" s="114">
        <v>27</v>
      </c>
      <c r="L28" s="116">
        <v>49.090909090909093</v>
      </c>
    </row>
    <row r="29" spans="1:12" s="110" customFormat="1" ht="24.95" customHeight="1" x14ac:dyDescent="0.2">
      <c r="A29" s="604" t="s">
        <v>189</v>
      </c>
      <c r="B29" s="605"/>
      <c r="C29" s="605"/>
      <c r="D29" s="606"/>
      <c r="E29" s="113">
        <v>86.347176643657349</v>
      </c>
      <c r="F29" s="115">
        <v>61044</v>
      </c>
      <c r="G29" s="114">
        <v>61450</v>
      </c>
      <c r="H29" s="114">
        <v>61656</v>
      </c>
      <c r="I29" s="114">
        <v>60786</v>
      </c>
      <c r="J29" s="140">
        <v>60771</v>
      </c>
      <c r="K29" s="114">
        <v>273</v>
      </c>
      <c r="L29" s="116">
        <v>0.44922742755590661</v>
      </c>
    </row>
    <row r="30" spans="1:12" s="110" customFormat="1" ht="15" customHeight="1" x14ac:dyDescent="0.2">
      <c r="A30" s="120"/>
      <c r="B30" s="119"/>
      <c r="C30" s="258" t="s">
        <v>106</v>
      </c>
      <c r="E30" s="113">
        <v>51.536596553305813</v>
      </c>
      <c r="F30" s="115">
        <v>31460</v>
      </c>
      <c r="G30" s="114">
        <v>31656</v>
      </c>
      <c r="H30" s="114">
        <v>31846</v>
      </c>
      <c r="I30" s="114">
        <v>31362</v>
      </c>
      <c r="J30" s="140">
        <v>31339</v>
      </c>
      <c r="K30" s="114">
        <v>121</v>
      </c>
      <c r="L30" s="116">
        <v>0.38610038610038611</v>
      </c>
    </row>
    <row r="31" spans="1:12" s="110" customFormat="1" ht="15" customHeight="1" x14ac:dyDescent="0.2">
      <c r="A31" s="120"/>
      <c r="B31" s="119"/>
      <c r="C31" s="258" t="s">
        <v>107</v>
      </c>
      <c r="E31" s="113">
        <v>48.463403446694187</v>
      </c>
      <c r="F31" s="115">
        <v>29584</v>
      </c>
      <c r="G31" s="114">
        <v>29794</v>
      </c>
      <c r="H31" s="114">
        <v>29810</v>
      </c>
      <c r="I31" s="114">
        <v>29424</v>
      </c>
      <c r="J31" s="140">
        <v>29432</v>
      </c>
      <c r="K31" s="114">
        <v>152</v>
      </c>
      <c r="L31" s="116">
        <v>0.51644468605599347</v>
      </c>
    </row>
    <row r="32" spans="1:12" s="110" customFormat="1" ht="15" customHeight="1" x14ac:dyDescent="0.2">
      <c r="A32" s="120"/>
      <c r="B32" s="119" t="s">
        <v>117</v>
      </c>
      <c r="C32" s="258"/>
      <c r="E32" s="113">
        <v>13.630191241371506</v>
      </c>
      <c r="F32" s="115">
        <v>9636</v>
      </c>
      <c r="G32" s="114">
        <v>9480</v>
      </c>
      <c r="H32" s="114">
        <v>9528</v>
      </c>
      <c r="I32" s="114">
        <v>9323</v>
      </c>
      <c r="J32" s="140">
        <v>9199</v>
      </c>
      <c r="K32" s="114">
        <v>437</v>
      </c>
      <c r="L32" s="116">
        <v>4.7505163604739646</v>
      </c>
    </row>
    <row r="33" spans="1:12" s="110" customFormat="1" ht="15" customHeight="1" x14ac:dyDescent="0.2">
      <c r="A33" s="120"/>
      <c r="B33" s="119"/>
      <c r="C33" s="258" t="s">
        <v>106</v>
      </c>
      <c r="E33" s="113">
        <v>63.698630136986303</v>
      </c>
      <c r="F33" s="115">
        <v>6138</v>
      </c>
      <c r="G33" s="114">
        <v>6017</v>
      </c>
      <c r="H33" s="114">
        <v>6104</v>
      </c>
      <c r="I33" s="114">
        <v>5976</v>
      </c>
      <c r="J33" s="140">
        <v>5886</v>
      </c>
      <c r="K33" s="114">
        <v>252</v>
      </c>
      <c r="L33" s="116">
        <v>4.2813455657492359</v>
      </c>
    </row>
    <row r="34" spans="1:12" s="110" customFormat="1" ht="15" customHeight="1" x14ac:dyDescent="0.2">
      <c r="A34" s="120"/>
      <c r="B34" s="119"/>
      <c r="C34" s="258" t="s">
        <v>107</v>
      </c>
      <c r="E34" s="113">
        <v>36.301369863013697</v>
      </c>
      <c r="F34" s="115">
        <v>3498</v>
      </c>
      <c r="G34" s="114">
        <v>3463</v>
      </c>
      <c r="H34" s="114">
        <v>3424</v>
      </c>
      <c r="I34" s="114">
        <v>3347</v>
      </c>
      <c r="J34" s="140">
        <v>3313</v>
      </c>
      <c r="K34" s="114">
        <v>185</v>
      </c>
      <c r="L34" s="116">
        <v>5.5840627829761544</v>
      </c>
    </row>
    <row r="35" spans="1:12" s="110" customFormat="1" ht="24.95" customHeight="1" x14ac:dyDescent="0.2">
      <c r="A35" s="604" t="s">
        <v>190</v>
      </c>
      <c r="B35" s="605"/>
      <c r="C35" s="605"/>
      <c r="D35" s="606"/>
      <c r="E35" s="113">
        <v>73.543057598732602</v>
      </c>
      <c r="F35" s="115">
        <v>51992</v>
      </c>
      <c r="G35" s="114">
        <v>52192</v>
      </c>
      <c r="H35" s="114">
        <v>52568</v>
      </c>
      <c r="I35" s="114">
        <v>51646</v>
      </c>
      <c r="J35" s="140">
        <v>51675</v>
      </c>
      <c r="K35" s="114">
        <v>317</v>
      </c>
      <c r="L35" s="116">
        <v>0.61344944363812293</v>
      </c>
    </row>
    <row r="36" spans="1:12" s="110" customFormat="1" ht="15" customHeight="1" x14ac:dyDescent="0.2">
      <c r="A36" s="120"/>
      <c r="B36" s="119"/>
      <c r="C36" s="258" t="s">
        <v>106</v>
      </c>
      <c r="E36" s="113">
        <v>67.437298045853211</v>
      </c>
      <c r="F36" s="115">
        <v>35062</v>
      </c>
      <c r="G36" s="114">
        <v>35134</v>
      </c>
      <c r="H36" s="114">
        <v>35423</v>
      </c>
      <c r="I36" s="114">
        <v>34875</v>
      </c>
      <c r="J36" s="140">
        <v>34824</v>
      </c>
      <c r="K36" s="114">
        <v>238</v>
      </c>
      <c r="L36" s="116">
        <v>0.68343671031472553</v>
      </c>
    </row>
    <row r="37" spans="1:12" s="110" customFormat="1" ht="15" customHeight="1" x14ac:dyDescent="0.2">
      <c r="A37" s="120"/>
      <c r="B37" s="119"/>
      <c r="C37" s="258" t="s">
        <v>107</v>
      </c>
      <c r="E37" s="113">
        <v>32.562701954146789</v>
      </c>
      <c r="F37" s="115">
        <v>16930</v>
      </c>
      <c r="G37" s="114">
        <v>17058</v>
      </c>
      <c r="H37" s="114">
        <v>17145</v>
      </c>
      <c r="I37" s="114">
        <v>16771</v>
      </c>
      <c r="J37" s="140">
        <v>16851</v>
      </c>
      <c r="K37" s="114">
        <v>79</v>
      </c>
      <c r="L37" s="116">
        <v>0.46881490712717344</v>
      </c>
    </row>
    <row r="38" spans="1:12" s="110" customFormat="1" ht="15" customHeight="1" x14ac:dyDescent="0.2">
      <c r="A38" s="120"/>
      <c r="B38" s="119" t="s">
        <v>182</v>
      </c>
      <c r="C38" s="258"/>
      <c r="E38" s="113">
        <v>26.456942401267398</v>
      </c>
      <c r="F38" s="115">
        <v>18704</v>
      </c>
      <c r="G38" s="114">
        <v>18752</v>
      </c>
      <c r="H38" s="114">
        <v>18631</v>
      </c>
      <c r="I38" s="114">
        <v>18479</v>
      </c>
      <c r="J38" s="140">
        <v>18308</v>
      </c>
      <c r="K38" s="114">
        <v>396</v>
      </c>
      <c r="L38" s="116">
        <v>2.162988857330129</v>
      </c>
    </row>
    <row r="39" spans="1:12" s="110" customFormat="1" ht="15" customHeight="1" x14ac:dyDescent="0.2">
      <c r="A39" s="120"/>
      <c r="B39" s="119"/>
      <c r="C39" s="258" t="s">
        <v>106</v>
      </c>
      <c r="E39" s="113">
        <v>13.633447390932421</v>
      </c>
      <c r="F39" s="115">
        <v>2550</v>
      </c>
      <c r="G39" s="114">
        <v>2552</v>
      </c>
      <c r="H39" s="114">
        <v>2541</v>
      </c>
      <c r="I39" s="114">
        <v>2477</v>
      </c>
      <c r="J39" s="140">
        <v>2412</v>
      </c>
      <c r="K39" s="114">
        <v>138</v>
      </c>
      <c r="L39" s="116">
        <v>5.721393034825871</v>
      </c>
    </row>
    <row r="40" spans="1:12" s="110" customFormat="1" ht="15" customHeight="1" x14ac:dyDescent="0.2">
      <c r="A40" s="120"/>
      <c r="B40" s="119"/>
      <c r="C40" s="258" t="s">
        <v>107</v>
      </c>
      <c r="E40" s="113">
        <v>86.366552609067583</v>
      </c>
      <c r="F40" s="115">
        <v>16154</v>
      </c>
      <c r="G40" s="114">
        <v>16200</v>
      </c>
      <c r="H40" s="114">
        <v>16090</v>
      </c>
      <c r="I40" s="114">
        <v>16002</v>
      </c>
      <c r="J40" s="140">
        <v>15896</v>
      </c>
      <c r="K40" s="114">
        <v>258</v>
      </c>
      <c r="L40" s="116">
        <v>1.6230498238550579</v>
      </c>
    </row>
    <row r="41" spans="1:12" s="110" customFormat="1" ht="24.75" customHeight="1" x14ac:dyDescent="0.2">
      <c r="A41" s="604" t="s">
        <v>518</v>
      </c>
      <c r="B41" s="605"/>
      <c r="C41" s="605"/>
      <c r="D41" s="606"/>
      <c r="E41" s="113">
        <v>5.2068009505488284</v>
      </c>
      <c r="F41" s="115">
        <v>3681</v>
      </c>
      <c r="G41" s="114">
        <v>4081</v>
      </c>
      <c r="H41" s="114">
        <v>4104</v>
      </c>
      <c r="I41" s="114">
        <v>3560</v>
      </c>
      <c r="J41" s="140">
        <v>3655</v>
      </c>
      <c r="K41" s="114">
        <v>26</v>
      </c>
      <c r="L41" s="116">
        <v>0.71135430916552667</v>
      </c>
    </row>
    <row r="42" spans="1:12" s="110" customFormat="1" ht="15" customHeight="1" x14ac:dyDescent="0.2">
      <c r="A42" s="120"/>
      <c r="B42" s="119"/>
      <c r="C42" s="258" t="s">
        <v>106</v>
      </c>
      <c r="E42" s="113">
        <v>57.511545775604453</v>
      </c>
      <c r="F42" s="115">
        <v>2117</v>
      </c>
      <c r="G42" s="114">
        <v>2418</v>
      </c>
      <c r="H42" s="114">
        <v>2452</v>
      </c>
      <c r="I42" s="114">
        <v>2057</v>
      </c>
      <c r="J42" s="140">
        <v>2104</v>
      </c>
      <c r="K42" s="114">
        <v>13</v>
      </c>
      <c r="L42" s="116">
        <v>0.61787072243346008</v>
      </c>
    </row>
    <row r="43" spans="1:12" s="110" customFormat="1" ht="15" customHeight="1" x14ac:dyDescent="0.2">
      <c r="A43" s="123"/>
      <c r="B43" s="124"/>
      <c r="C43" s="260" t="s">
        <v>107</v>
      </c>
      <c r="D43" s="261"/>
      <c r="E43" s="125">
        <v>42.488454224395547</v>
      </c>
      <c r="F43" s="143">
        <v>1564</v>
      </c>
      <c r="G43" s="144">
        <v>1663</v>
      </c>
      <c r="H43" s="144">
        <v>1652</v>
      </c>
      <c r="I43" s="144">
        <v>1503</v>
      </c>
      <c r="J43" s="145">
        <v>1551</v>
      </c>
      <c r="K43" s="144">
        <v>13</v>
      </c>
      <c r="L43" s="146">
        <v>0.83816892327530623</v>
      </c>
    </row>
    <row r="44" spans="1:12" s="110" customFormat="1" ht="45.75" customHeight="1" x14ac:dyDescent="0.2">
      <c r="A44" s="604" t="s">
        <v>191</v>
      </c>
      <c r="B44" s="605"/>
      <c r="C44" s="605"/>
      <c r="D44" s="606"/>
      <c r="E44" s="113">
        <v>0.88265248387461803</v>
      </c>
      <c r="F44" s="115">
        <v>624</v>
      </c>
      <c r="G44" s="114">
        <v>634</v>
      </c>
      <c r="H44" s="114">
        <v>632</v>
      </c>
      <c r="I44" s="114">
        <v>601</v>
      </c>
      <c r="J44" s="140">
        <v>600</v>
      </c>
      <c r="K44" s="114">
        <v>24</v>
      </c>
      <c r="L44" s="116">
        <v>4</v>
      </c>
    </row>
    <row r="45" spans="1:12" s="110" customFormat="1" ht="15" customHeight="1" x14ac:dyDescent="0.2">
      <c r="A45" s="120"/>
      <c r="B45" s="119"/>
      <c r="C45" s="258" t="s">
        <v>106</v>
      </c>
      <c r="E45" s="113">
        <v>57.051282051282051</v>
      </c>
      <c r="F45" s="115">
        <v>356</v>
      </c>
      <c r="G45" s="114">
        <v>364</v>
      </c>
      <c r="H45" s="114">
        <v>366</v>
      </c>
      <c r="I45" s="114">
        <v>347</v>
      </c>
      <c r="J45" s="140">
        <v>348</v>
      </c>
      <c r="K45" s="114">
        <v>8</v>
      </c>
      <c r="L45" s="116">
        <v>2.2988505747126435</v>
      </c>
    </row>
    <row r="46" spans="1:12" s="110" customFormat="1" ht="15" customHeight="1" x14ac:dyDescent="0.2">
      <c r="A46" s="123"/>
      <c r="B46" s="124"/>
      <c r="C46" s="260" t="s">
        <v>107</v>
      </c>
      <c r="D46" s="261"/>
      <c r="E46" s="125">
        <v>42.948717948717949</v>
      </c>
      <c r="F46" s="143">
        <v>268</v>
      </c>
      <c r="G46" s="144">
        <v>270</v>
      </c>
      <c r="H46" s="144">
        <v>266</v>
      </c>
      <c r="I46" s="144">
        <v>254</v>
      </c>
      <c r="J46" s="145">
        <v>252</v>
      </c>
      <c r="K46" s="144">
        <v>16</v>
      </c>
      <c r="L46" s="146">
        <v>6.3492063492063489</v>
      </c>
    </row>
    <row r="47" spans="1:12" s="110" customFormat="1" ht="39" customHeight="1" x14ac:dyDescent="0.2">
      <c r="A47" s="604" t="s">
        <v>519</v>
      </c>
      <c r="B47" s="607"/>
      <c r="C47" s="607"/>
      <c r="D47" s="608"/>
      <c r="E47" s="113">
        <v>0.23480819282561954</v>
      </c>
      <c r="F47" s="115">
        <v>166</v>
      </c>
      <c r="G47" s="114">
        <v>172</v>
      </c>
      <c r="H47" s="114">
        <v>174</v>
      </c>
      <c r="I47" s="114">
        <v>175</v>
      </c>
      <c r="J47" s="140">
        <v>200</v>
      </c>
      <c r="K47" s="114">
        <v>-34</v>
      </c>
      <c r="L47" s="116">
        <v>-17</v>
      </c>
    </row>
    <row r="48" spans="1:12" s="110" customFormat="1" ht="15" customHeight="1" x14ac:dyDescent="0.2">
      <c r="A48" s="120"/>
      <c r="B48" s="119"/>
      <c r="C48" s="258" t="s">
        <v>106</v>
      </c>
      <c r="E48" s="113">
        <v>28.91566265060241</v>
      </c>
      <c r="F48" s="115">
        <v>48</v>
      </c>
      <c r="G48" s="114">
        <v>50</v>
      </c>
      <c r="H48" s="114">
        <v>51</v>
      </c>
      <c r="I48" s="114">
        <v>57</v>
      </c>
      <c r="J48" s="140">
        <v>64</v>
      </c>
      <c r="K48" s="114">
        <v>-16</v>
      </c>
      <c r="L48" s="116">
        <v>-25</v>
      </c>
    </row>
    <row r="49" spans="1:12" s="110" customFormat="1" ht="15" customHeight="1" x14ac:dyDescent="0.2">
      <c r="A49" s="123"/>
      <c r="B49" s="124"/>
      <c r="C49" s="260" t="s">
        <v>107</v>
      </c>
      <c r="D49" s="261"/>
      <c r="E49" s="125">
        <v>71.084337349397586</v>
      </c>
      <c r="F49" s="143">
        <v>118</v>
      </c>
      <c r="G49" s="144">
        <v>122</v>
      </c>
      <c r="H49" s="144">
        <v>123</v>
      </c>
      <c r="I49" s="144">
        <v>118</v>
      </c>
      <c r="J49" s="145">
        <v>136</v>
      </c>
      <c r="K49" s="144">
        <v>-18</v>
      </c>
      <c r="L49" s="146">
        <v>-13.235294117647058</v>
      </c>
    </row>
    <row r="50" spans="1:12" s="110" customFormat="1" ht="24.95" customHeight="1" x14ac:dyDescent="0.2">
      <c r="A50" s="609" t="s">
        <v>192</v>
      </c>
      <c r="B50" s="610"/>
      <c r="C50" s="610"/>
      <c r="D50" s="611"/>
      <c r="E50" s="262">
        <v>15.787314699558674</v>
      </c>
      <c r="F50" s="263">
        <v>11161</v>
      </c>
      <c r="G50" s="264">
        <v>11633</v>
      </c>
      <c r="H50" s="264">
        <v>11720</v>
      </c>
      <c r="I50" s="264">
        <v>11045</v>
      </c>
      <c r="J50" s="265">
        <v>11222</v>
      </c>
      <c r="K50" s="263">
        <v>-61</v>
      </c>
      <c r="L50" s="266">
        <v>-0.54357512029941191</v>
      </c>
    </row>
    <row r="51" spans="1:12" s="110" customFormat="1" ht="15" customHeight="1" x14ac:dyDescent="0.2">
      <c r="A51" s="120"/>
      <c r="B51" s="119"/>
      <c r="C51" s="258" t="s">
        <v>106</v>
      </c>
      <c r="E51" s="113">
        <v>53.023922587581758</v>
      </c>
      <c r="F51" s="115">
        <v>5918</v>
      </c>
      <c r="G51" s="114">
        <v>6166</v>
      </c>
      <c r="H51" s="114">
        <v>6264</v>
      </c>
      <c r="I51" s="114">
        <v>5872</v>
      </c>
      <c r="J51" s="140">
        <v>5933</v>
      </c>
      <c r="K51" s="114">
        <v>-15</v>
      </c>
      <c r="L51" s="116">
        <v>-0.25282319231417494</v>
      </c>
    </row>
    <row r="52" spans="1:12" s="110" customFormat="1" ht="15" customHeight="1" x14ac:dyDescent="0.2">
      <c r="A52" s="120"/>
      <c r="B52" s="119"/>
      <c r="C52" s="258" t="s">
        <v>107</v>
      </c>
      <c r="E52" s="113">
        <v>46.976077412418242</v>
      </c>
      <c r="F52" s="115">
        <v>5243</v>
      </c>
      <c r="G52" s="114">
        <v>5467</v>
      </c>
      <c r="H52" s="114">
        <v>5456</v>
      </c>
      <c r="I52" s="114">
        <v>5173</v>
      </c>
      <c r="J52" s="140">
        <v>5289</v>
      </c>
      <c r="K52" s="114">
        <v>-46</v>
      </c>
      <c r="L52" s="116">
        <v>-0.86972962752883343</v>
      </c>
    </row>
    <row r="53" spans="1:12" s="110" customFormat="1" ht="15" customHeight="1" x14ac:dyDescent="0.2">
      <c r="A53" s="120"/>
      <c r="B53" s="119"/>
      <c r="C53" s="258" t="s">
        <v>187</v>
      </c>
      <c r="D53" s="110" t="s">
        <v>193</v>
      </c>
      <c r="E53" s="113">
        <v>24.334737030732015</v>
      </c>
      <c r="F53" s="115">
        <v>2716</v>
      </c>
      <c r="G53" s="114">
        <v>3149</v>
      </c>
      <c r="H53" s="114">
        <v>3192</v>
      </c>
      <c r="I53" s="114">
        <v>2463</v>
      </c>
      <c r="J53" s="140">
        <v>2668</v>
      </c>
      <c r="K53" s="114">
        <v>48</v>
      </c>
      <c r="L53" s="116">
        <v>1.7991004497751124</v>
      </c>
    </row>
    <row r="54" spans="1:12" s="110" customFormat="1" ht="15" customHeight="1" x14ac:dyDescent="0.2">
      <c r="A54" s="120"/>
      <c r="B54" s="119"/>
      <c r="D54" s="267" t="s">
        <v>194</v>
      </c>
      <c r="E54" s="113">
        <v>60.898379970544916</v>
      </c>
      <c r="F54" s="115">
        <v>1654</v>
      </c>
      <c r="G54" s="114">
        <v>1896</v>
      </c>
      <c r="H54" s="114">
        <v>1966</v>
      </c>
      <c r="I54" s="114">
        <v>1522</v>
      </c>
      <c r="J54" s="140">
        <v>1617</v>
      </c>
      <c r="K54" s="114">
        <v>37</v>
      </c>
      <c r="L54" s="116">
        <v>2.2881880024737167</v>
      </c>
    </row>
    <row r="55" spans="1:12" s="110" customFormat="1" ht="15" customHeight="1" x14ac:dyDescent="0.2">
      <c r="A55" s="120"/>
      <c r="B55" s="119"/>
      <c r="D55" s="267" t="s">
        <v>195</v>
      </c>
      <c r="E55" s="113">
        <v>39.101620029455084</v>
      </c>
      <c r="F55" s="115">
        <v>1062</v>
      </c>
      <c r="G55" s="114">
        <v>1253</v>
      </c>
      <c r="H55" s="114">
        <v>1226</v>
      </c>
      <c r="I55" s="114">
        <v>941</v>
      </c>
      <c r="J55" s="140">
        <v>1051</v>
      </c>
      <c r="K55" s="114">
        <v>11</v>
      </c>
      <c r="L55" s="116">
        <v>1.0466222645099905</v>
      </c>
    </row>
    <row r="56" spans="1:12" s="110" customFormat="1" ht="15" customHeight="1" x14ac:dyDescent="0.2">
      <c r="A56" s="120"/>
      <c r="B56" s="119" t="s">
        <v>196</v>
      </c>
      <c r="C56" s="258"/>
      <c r="E56" s="113">
        <v>67.612028969107158</v>
      </c>
      <c r="F56" s="115">
        <v>47799</v>
      </c>
      <c r="G56" s="114">
        <v>47674</v>
      </c>
      <c r="H56" s="114">
        <v>47815</v>
      </c>
      <c r="I56" s="114">
        <v>47622</v>
      </c>
      <c r="J56" s="140">
        <v>47353</v>
      </c>
      <c r="K56" s="114">
        <v>446</v>
      </c>
      <c r="L56" s="116">
        <v>0.94186218402213162</v>
      </c>
    </row>
    <row r="57" spans="1:12" s="110" customFormat="1" ht="15" customHeight="1" x14ac:dyDescent="0.2">
      <c r="A57" s="120"/>
      <c r="B57" s="119"/>
      <c r="C57" s="258" t="s">
        <v>106</v>
      </c>
      <c r="E57" s="113">
        <v>52.817004539843929</v>
      </c>
      <c r="F57" s="115">
        <v>25246</v>
      </c>
      <c r="G57" s="114">
        <v>25179</v>
      </c>
      <c r="H57" s="114">
        <v>25328</v>
      </c>
      <c r="I57" s="114">
        <v>25230</v>
      </c>
      <c r="J57" s="140">
        <v>25068</v>
      </c>
      <c r="K57" s="114">
        <v>178</v>
      </c>
      <c r="L57" s="116">
        <v>0.71006861337162919</v>
      </c>
    </row>
    <row r="58" spans="1:12" s="110" customFormat="1" ht="15" customHeight="1" x14ac:dyDescent="0.2">
      <c r="A58" s="120"/>
      <c r="B58" s="119"/>
      <c r="C58" s="258" t="s">
        <v>107</v>
      </c>
      <c r="E58" s="113">
        <v>47.182995460156071</v>
      </c>
      <c r="F58" s="115">
        <v>22553</v>
      </c>
      <c r="G58" s="114">
        <v>22495</v>
      </c>
      <c r="H58" s="114">
        <v>22487</v>
      </c>
      <c r="I58" s="114">
        <v>22392</v>
      </c>
      <c r="J58" s="140">
        <v>22285</v>
      </c>
      <c r="K58" s="114">
        <v>268</v>
      </c>
      <c r="L58" s="116">
        <v>1.2026026475207539</v>
      </c>
    </row>
    <row r="59" spans="1:12" s="110" customFormat="1" ht="15" customHeight="1" x14ac:dyDescent="0.2">
      <c r="A59" s="120"/>
      <c r="B59" s="119"/>
      <c r="C59" s="258" t="s">
        <v>105</v>
      </c>
      <c r="D59" s="110" t="s">
        <v>197</v>
      </c>
      <c r="E59" s="113">
        <v>89.698529257934268</v>
      </c>
      <c r="F59" s="115">
        <v>42875</v>
      </c>
      <c r="G59" s="114">
        <v>42770</v>
      </c>
      <c r="H59" s="114">
        <v>42912</v>
      </c>
      <c r="I59" s="114">
        <v>42763</v>
      </c>
      <c r="J59" s="140">
        <v>42531</v>
      </c>
      <c r="K59" s="114">
        <v>344</v>
      </c>
      <c r="L59" s="116">
        <v>0.80882180056899677</v>
      </c>
    </row>
    <row r="60" spans="1:12" s="110" customFormat="1" ht="15" customHeight="1" x14ac:dyDescent="0.2">
      <c r="A60" s="120"/>
      <c r="B60" s="119"/>
      <c r="C60" s="258"/>
      <c r="D60" s="267" t="s">
        <v>198</v>
      </c>
      <c r="E60" s="113">
        <v>50.071137026239064</v>
      </c>
      <c r="F60" s="115">
        <v>21468</v>
      </c>
      <c r="G60" s="114">
        <v>21412</v>
      </c>
      <c r="H60" s="114">
        <v>21564</v>
      </c>
      <c r="I60" s="114">
        <v>21503</v>
      </c>
      <c r="J60" s="140">
        <v>21366</v>
      </c>
      <c r="K60" s="114">
        <v>102</v>
      </c>
      <c r="L60" s="116">
        <v>0.47739399045212016</v>
      </c>
    </row>
    <row r="61" spans="1:12" s="110" customFormat="1" ht="15" customHeight="1" x14ac:dyDescent="0.2">
      <c r="A61" s="120"/>
      <c r="B61" s="119"/>
      <c r="C61" s="258"/>
      <c r="D61" s="267" t="s">
        <v>199</v>
      </c>
      <c r="E61" s="113">
        <v>49.928862973760936</v>
      </c>
      <c r="F61" s="115">
        <v>21407</v>
      </c>
      <c r="G61" s="114">
        <v>21358</v>
      </c>
      <c r="H61" s="114">
        <v>21348</v>
      </c>
      <c r="I61" s="114">
        <v>21260</v>
      </c>
      <c r="J61" s="140">
        <v>21165</v>
      </c>
      <c r="K61" s="114">
        <v>242</v>
      </c>
      <c r="L61" s="116">
        <v>1.1433971178832978</v>
      </c>
    </row>
    <row r="62" spans="1:12" s="110" customFormat="1" ht="15" customHeight="1" x14ac:dyDescent="0.2">
      <c r="A62" s="120"/>
      <c r="B62" s="119"/>
      <c r="C62" s="258"/>
      <c r="D62" s="258" t="s">
        <v>200</v>
      </c>
      <c r="E62" s="113">
        <v>10.301470742065733</v>
      </c>
      <c r="F62" s="115">
        <v>4924</v>
      </c>
      <c r="G62" s="114">
        <v>4904</v>
      </c>
      <c r="H62" s="114">
        <v>4903</v>
      </c>
      <c r="I62" s="114">
        <v>4859</v>
      </c>
      <c r="J62" s="140">
        <v>4822</v>
      </c>
      <c r="K62" s="114">
        <v>102</v>
      </c>
      <c r="L62" s="116">
        <v>2.1153048527581917</v>
      </c>
    </row>
    <row r="63" spans="1:12" s="110" customFormat="1" ht="15" customHeight="1" x14ac:dyDescent="0.2">
      <c r="A63" s="120"/>
      <c r="B63" s="119"/>
      <c r="C63" s="258"/>
      <c r="D63" s="267" t="s">
        <v>198</v>
      </c>
      <c r="E63" s="113">
        <v>76.72623883021933</v>
      </c>
      <c r="F63" s="115">
        <v>3778</v>
      </c>
      <c r="G63" s="114">
        <v>3767</v>
      </c>
      <c r="H63" s="114">
        <v>3764</v>
      </c>
      <c r="I63" s="114">
        <v>3727</v>
      </c>
      <c r="J63" s="140">
        <v>3702</v>
      </c>
      <c r="K63" s="114">
        <v>76</v>
      </c>
      <c r="L63" s="116">
        <v>2.0529443544030253</v>
      </c>
    </row>
    <row r="64" spans="1:12" s="110" customFormat="1" ht="15" customHeight="1" x14ac:dyDescent="0.2">
      <c r="A64" s="120"/>
      <c r="B64" s="119"/>
      <c r="C64" s="258"/>
      <c r="D64" s="267" t="s">
        <v>199</v>
      </c>
      <c r="E64" s="113">
        <v>23.273761169780666</v>
      </c>
      <c r="F64" s="115">
        <v>1146</v>
      </c>
      <c r="G64" s="114">
        <v>1137</v>
      </c>
      <c r="H64" s="114">
        <v>1139</v>
      </c>
      <c r="I64" s="114">
        <v>1132</v>
      </c>
      <c r="J64" s="140">
        <v>1120</v>
      </c>
      <c r="K64" s="114">
        <v>26</v>
      </c>
      <c r="L64" s="116">
        <v>2.3214285714285716</v>
      </c>
    </row>
    <row r="65" spans="1:12" s="110" customFormat="1" ht="15" customHeight="1" x14ac:dyDescent="0.2">
      <c r="A65" s="120"/>
      <c r="B65" s="119" t="s">
        <v>201</v>
      </c>
      <c r="C65" s="258"/>
      <c r="E65" s="113">
        <v>10.209912866357362</v>
      </c>
      <c r="F65" s="115">
        <v>7218</v>
      </c>
      <c r="G65" s="114">
        <v>7135</v>
      </c>
      <c r="H65" s="114">
        <v>7053</v>
      </c>
      <c r="I65" s="114">
        <v>6938</v>
      </c>
      <c r="J65" s="140">
        <v>6799</v>
      </c>
      <c r="K65" s="114">
        <v>419</v>
      </c>
      <c r="L65" s="116">
        <v>6.1626709810266211</v>
      </c>
    </row>
    <row r="66" spans="1:12" s="110" customFormat="1" ht="15" customHeight="1" x14ac:dyDescent="0.2">
      <c r="A66" s="120"/>
      <c r="B66" s="119"/>
      <c r="C66" s="258" t="s">
        <v>106</v>
      </c>
      <c r="E66" s="113">
        <v>56.622333056248266</v>
      </c>
      <c r="F66" s="115">
        <v>4087</v>
      </c>
      <c r="G66" s="114">
        <v>4029</v>
      </c>
      <c r="H66" s="114">
        <v>3990</v>
      </c>
      <c r="I66" s="114">
        <v>3935</v>
      </c>
      <c r="J66" s="140">
        <v>3870</v>
      </c>
      <c r="K66" s="114">
        <v>217</v>
      </c>
      <c r="L66" s="116">
        <v>5.6072351421188626</v>
      </c>
    </row>
    <row r="67" spans="1:12" s="110" customFormat="1" ht="15" customHeight="1" x14ac:dyDescent="0.2">
      <c r="A67" s="120"/>
      <c r="B67" s="119"/>
      <c r="C67" s="258" t="s">
        <v>107</v>
      </c>
      <c r="E67" s="113">
        <v>43.377666943751734</v>
      </c>
      <c r="F67" s="115">
        <v>3131</v>
      </c>
      <c r="G67" s="114">
        <v>3106</v>
      </c>
      <c r="H67" s="114">
        <v>3063</v>
      </c>
      <c r="I67" s="114">
        <v>3003</v>
      </c>
      <c r="J67" s="140">
        <v>2929</v>
      </c>
      <c r="K67" s="114">
        <v>202</v>
      </c>
      <c r="L67" s="116">
        <v>6.8965517241379306</v>
      </c>
    </row>
    <row r="68" spans="1:12" s="110" customFormat="1" ht="15" customHeight="1" x14ac:dyDescent="0.2">
      <c r="A68" s="120"/>
      <c r="B68" s="119"/>
      <c r="C68" s="258" t="s">
        <v>105</v>
      </c>
      <c r="D68" s="110" t="s">
        <v>202</v>
      </c>
      <c r="E68" s="113">
        <v>26.946522582432806</v>
      </c>
      <c r="F68" s="115">
        <v>1945</v>
      </c>
      <c r="G68" s="114">
        <v>1923</v>
      </c>
      <c r="H68" s="114">
        <v>1892</v>
      </c>
      <c r="I68" s="114">
        <v>1812</v>
      </c>
      <c r="J68" s="140">
        <v>1723</v>
      </c>
      <c r="K68" s="114">
        <v>222</v>
      </c>
      <c r="L68" s="116">
        <v>12.884503772489843</v>
      </c>
    </row>
    <row r="69" spans="1:12" s="110" customFormat="1" ht="15" customHeight="1" x14ac:dyDescent="0.2">
      <c r="A69" s="120"/>
      <c r="B69" s="119"/>
      <c r="C69" s="258"/>
      <c r="D69" s="267" t="s">
        <v>198</v>
      </c>
      <c r="E69" s="113">
        <v>50.796915167095115</v>
      </c>
      <c r="F69" s="115">
        <v>988</v>
      </c>
      <c r="G69" s="114">
        <v>974</v>
      </c>
      <c r="H69" s="114">
        <v>952</v>
      </c>
      <c r="I69" s="114">
        <v>921</v>
      </c>
      <c r="J69" s="140">
        <v>878</v>
      </c>
      <c r="K69" s="114">
        <v>110</v>
      </c>
      <c r="L69" s="116">
        <v>12.528473804100228</v>
      </c>
    </row>
    <row r="70" spans="1:12" s="110" customFormat="1" ht="15" customHeight="1" x14ac:dyDescent="0.2">
      <c r="A70" s="120"/>
      <c r="B70" s="119"/>
      <c r="C70" s="258"/>
      <c r="D70" s="267" t="s">
        <v>199</v>
      </c>
      <c r="E70" s="113">
        <v>49.203084832904885</v>
      </c>
      <c r="F70" s="115">
        <v>957</v>
      </c>
      <c r="G70" s="114">
        <v>949</v>
      </c>
      <c r="H70" s="114">
        <v>940</v>
      </c>
      <c r="I70" s="114">
        <v>891</v>
      </c>
      <c r="J70" s="140">
        <v>845</v>
      </c>
      <c r="K70" s="114">
        <v>112</v>
      </c>
      <c r="L70" s="116">
        <v>13.254437869822485</v>
      </c>
    </row>
    <row r="71" spans="1:12" s="110" customFormat="1" ht="15" customHeight="1" x14ac:dyDescent="0.2">
      <c r="A71" s="120"/>
      <c r="B71" s="119"/>
      <c r="C71" s="258"/>
      <c r="D71" s="110" t="s">
        <v>203</v>
      </c>
      <c r="E71" s="113">
        <v>67.220836796896648</v>
      </c>
      <c r="F71" s="115">
        <v>4852</v>
      </c>
      <c r="G71" s="114">
        <v>4806</v>
      </c>
      <c r="H71" s="114">
        <v>4765</v>
      </c>
      <c r="I71" s="114">
        <v>4744</v>
      </c>
      <c r="J71" s="140">
        <v>4715</v>
      </c>
      <c r="K71" s="114">
        <v>137</v>
      </c>
      <c r="L71" s="116">
        <v>2.9056203605514317</v>
      </c>
    </row>
    <row r="72" spans="1:12" s="110" customFormat="1" ht="15" customHeight="1" x14ac:dyDescent="0.2">
      <c r="A72" s="120"/>
      <c r="B72" s="119"/>
      <c r="C72" s="258"/>
      <c r="D72" s="267" t="s">
        <v>198</v>
      </c>
      <c r="E72" s="113">
        <v>59.150865622423744</v>
      </c>
      <c r="F72" s="115">
        <v>2870</v>
      </c>
      <c r="G72" s="114">
        <v>2836</v>
      </c>
      <c r="H72" s="114">
        <v>2829</v>
      </c>
      <c r="I72" s="114">
        <v>2811</v>
      </c>
      <c r="J72" s="140">
        <v>2792</v>
      </c>
      <c r="K72" s="114">
        <v>78</v>
      </c>
      <c r="L72" s="116">
        <v>2.7936962750716332</v>
      </c>
    </row>
    <row r="73" spans="1:12" s="110" customFormat="1" ht="15" customHeight="1" x14ac:dyDescent="0.2">
      <c r="A73" s="120"/>
      <c r="B73" s="119"/>
      <c r="C73" s="258"/>
      <c r="D73" s="267" t="s">
        <v>199</v>
      </c>
      <c r="E73" s="113">
        <v>40.849134377576256</v>
      </c>
      <c r="F73" s="115">
        <v>1982</v>
      </c>
      <c r="G73" s="114">
        <v>1970</v>
      </c>
      <c r="H73" s="114">
        <v>1936</v>
      </c>
      <c r="I73" s="114">
        <v>1933</v>
      </c>
      <c r="J73" s="140">
        <v>1923</v>
      </c>
      <c r="K73" s="114">
        <v>59</v>
      </c>
      <c r="L73" s="116">
        <v>3.0681227249089962</v>
      </c>
    </row>
    <row r="74" spans="1:12" s="110" customFormat="1" ht="15" customHeight="1" x14ac:dyDescent="0.2">
      <c r="A74" s="120"/>
      <c r="B74" s="119"/>
      <c r="C74" s="258"/>
      <c r="D74" s="110" t="s">
        <v>204</v>
      </c>
      <c r="E74" s="113">
        <v>5.8326406206705457</v>
      </c>
      <c r="F74" s="115">
        <v>421</v>
      </c>
      <c r="G74" s="114">
        <v>406</v>
      </c>
      <c r="H74" s="114">
        <v>396</v>
      </c>
      <c r="I74" s="114">
        <v>382</v>
      </c>
      <c r="J74" s="140">
        <v>361</v>
      </c>
      <c r="K74" s="114">
        <v>60</v>
      </c>
      <c r="L74" s="116">
        <v>16.62049861495845</v>
      </c>
    </row>
    <row r="75" spans="1:12" s="110" customFormat="1" ht="15" customHeight="1" x14ac:dyDescent="0.2">
      <c r="A75" s="120"/>
      <c r="B75" s="119"/>
      <c r="C75" s="258"/>
      <c r="D75" s="267" t="s">
        <v>198</v>
      </c>
      <c r="E75" s="113">
        <v>54.394299287410924</v>
      </c>
      <c r="F75" s="115">
        <v>229</v>
      </c>
      <c r="G75" s="114">
        <v>219</v>
      </c>
      <c r="H75" s="114">
        <v>209</v>
      </c>
      <c r="I75" s="114">
        <v>203</v>
      </c>
      <c r="J75" s="140">
        <v>200</v>
      </c>
      <c r="K75" s="114">
        <v>29</v>
      </c>
      <c r="L75" s="116">
        <v>14.5</v>
      </c>
    </row>
    <row r="76" spans="1:12" s="110" customFormat="1" ht="15" customHeight="1" x14ac:dyDescent="0.2">
      <c r="A76" s="120"/>
      <c r="B76" s="119"/>
      <c r="C76" s="258"/>
      <c r="D76" s="267" t="s">
        <v>199</v>
      </c>
      <c r="E76" s="113">
        <v>45.605700712589076</v>
      </c>
      <c r="F76" s="115">
        <v>192</v>
      </c>
      <c r="G76" s="114">
        <v>187</v>
      </c>
      <c r="H76" s="114">
        <v>187</v>
      </c>
      <c r="I76" s="114">
        <v>179</v>
      </c>
      <c r="J76" s="140">
        <v>161</v>
      </c>
      <c r="K76" s="114">
        <v>31</v>
      </c>
      <c r="L76" s="116">
        <v>19.254658385093169</v>
      </c>
    </row>
    <row r="77" spans="1:12" s="110" customFormat="1" ht="15" customHeight="1" x14ac:dyDescent="0.2">
      <c r="A77" s="534"/>
      <c r="B77" s="119" t="s">
        <v>205</v>
      </c>
      <c r="C77" s="268"/>
      <c r="D77" s="182"/>
      <c r="E77" s="113">
        <v>6.3907434649768025</v>
      </c>
      <c r="F77" s="115">
        <v>4518</v>
      </c>
      <c r="G77" s="114">
        <v>4502</v>
      </c>
      <c r="H77" s="114">
        <v>4611</v>
      </c>
      <c r="I77" s="114">
        <v>4520</v>
      </c>
      <c r="J77" s="140">
        <v>4609</v>
      </c>
      <c r="K77" s="114">
        <v>-91</v>
      </c>
      <c r="L77" s="116">
        <v>-1.9743979171186807</v>
      </c>
    </row>
    <row r="78" spans="1:12" s="110" customFormat="1" ht="15" customHeight="1" x14ac:dyDescent="0.2">
      <c r="A78" s="120"/>
      <c r="B78" s="119"/>
      <c r="C78" s="268" t="s">
        <v>106</v>
      </c>
      <c r="D78" s="182"/>
      <c r="E78" s="113">
        <v>52.257636122177956</v>
      </c>
      <c r="F78" s="115">
        <v>2361</v>
      </c>
      <c r="G78" s="114">
        <v>2312</v>
      </c>
      <c r="H78" s="114">
        <v>2382</v>
      </c>
      <c r="I78" s="114">
        <v>2315</v>
      </c>
      <c r="J78" s="140">
        <v>2365</v>
      </c>
      <c r="K78" s="114">
        <v>-4</v>
      </c>
      <c r="L78" s="116">
        <v>-0.16913319238900634</v>
      </c>
    </row>
    <row r="79" spans="1:12" s="110" customFormat="1" ht="15" customHeight="1" x14ac:dyDescent="0.2">
      <c r="A79" s="123"/>
      <c r="B79" s="124"/>
      <c r="C79" s="260" t="s">
        <v>107</v>
      </c>
      <c r="D79" s="261"/>
      <c r="E79" s="125">
        <v>47.742363877822044</v>
      </c>
      <c r="F79" s="143">
        <v>2157</v>
      </c>
      <c r="G79" s="144">
        <v>2190</v>
      </c>
      <c r="H79" s="144">
        <v>2229</v>
      </c>
      <c r="I79" s="144">
        <v>2205</v>
      </c>
      <c r="J79" s="145">
        <v>2244</v>
      </c>
      <c r="K79" s="144">
        <v>-87</v>
      </c>
      <c r="L79" s="146">
        <v>-3.8770053475935828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70696</v>
      </c>
      <c r="E11" s="114">
        <v>70944</v>
      </c>
      <c r="F11" s="114">
        <v>71199</v>
      </c>
      <c r="G11" s="114">
        <v>70125</v>
      </c>
      <c r="H11" s="140">
        <v>69983</v>
      </c>
      <c r="I11" s="115">
        <v>713</v>
      </c>
      <c r="J11" s="116">
        <v>1.0188188560078877</v>
      </c>
    </row>
    <row r="12" spans="1:15" s="110" customFormat="1" ht="24.95" customHeight="1" x14ac:dyDescent="0.2">
      <c r="A12" s="193" t="s">
        <v>132</v>
      </c>
      <c r="B12" s="194" t="s">
        <v>133</v>
      </c>
      <c r="C12" s="113">
        <v>0.50497906529365166</v>
      </c>
      <c r="D12" s="115">
        <v>357</v>
      </c>
      <c r="E12" s="114">
        <v>284</v>
      </c>
      <c r="F12" s="114">
        <v>312</v>
      </c>
      <c r="G12" s="114">
        <v>297</v>
      </c>
      <c r="H12" s="140">
        <v>351</v>
      </c>
      <c r="I12" s="115">
        <v>6</v>
      </c>
      <c r="J12" s="116">
        <v>1.7094017094017093</v>
      </c>
    </row>
    <row r="13" spans="1:15" s="110" customFormat="1" ht="24.95" customHeight="1" x14ac:dyDescent="0.2">
      <c r="A13" s="193" t="s">
        <v>134</v>
      </c>
      <c r="B13" s="199" t="s">
        <v>214</v>
      </c>
      <c r="C13" s="113">
        <v>1.1061446192146656</v>
      </c>
      <c r="D13" s="115">
        <v>782</v>
      </c>
      <c r="E13" s="114">
        <v>778</v>
      </c>
      <c r="F13" s="114">
        <v>777</v>
      </c>
      <c r="G13" s="114">
        <v>743</v>
      </c>
      <c r="H13" s="140">
        <v>711</v>
      </c>
      <c r="I13" s="115">
        <v>71</v>
      </c>
      <c r="J13" s="116">
        <v>9.9859353023909989</v>
      </c>
    </row>
    <row r="14" spans="1:15" s="287" customFormat="1" ht="24" customHeight="1" x14ac:dyDescent="0.2">
      <c r="A14" s="193" t="s">
        <v>215</v>
      </c>
      <c r="B14" s="199" t="s">
        <v>137</v>
      </c>
      <c r="C14" s="113">
        <v>40.187563652823357</v>
      </c>
      <c r="D14" s="115">
        <v>28411</v>
      </c>
      <c r="E14" s="114">
        <v>28706</v>
      </c>
      <c r="F14" s="114">
        <v>28931</v>
      </c>
      <c r="G14" s="114">
        <v>28684</v>
      </c>
      <c r="H14" s="140">
        <v>28732</v>
      </c>
      <c r="I14" s="115">
        <v>-321</v>
      </c>
      <c r="J14" s="116">
        <v>-1.1172212167617988</v>
      </c>
      <c r="K14" s="110"/>
      <c r="L14" s="110"/>
      <c r="M14" s="110"/>
      <c r="N14" s="110"/>
      <c r="O14" s="110"/>
    </row>
    <row r="15" spans="1:15" s="110" customFormat="1" ht="24.75" customHeight="1" x14ac:dyDescent="0.2">
      <c r="A15" s="193" t="s">
        <v>216</v>
      </c>
      <c r="B15" s="199" t="s">
        <v>217</v>
      </c>
      <c r="C15" s="113">
        <v>7.9848930632567612</v>
      </c>
      <c r="D15" s="115">
        <v>5645</v>
      </c>
      <c r="E15" s="114">
        <v>5705</v>
      </c>
      <c r="F15" s="114">
        <v>5750</v>
      </c>
      <c r="G15" s="114">
        <v>5740</v>
      </c>
      <c r="H15" s="140">
        <v>5823</v>
      </c>
      <c r="I15" s="115">
        <v>-178</v>
      </c>
      <c r="J15" s="116">
        <v>-3.0568435514339689</v>
      </c>
    </row>
    <row r="16" spans="1:15" s="287" customFormat="1" ht="24.95" customHeight="1" x14ac:dyDescent="0.2">
      <c r="A16" s="193" t="s">
        <v>218</v>
      </c>
      <c r="B16" s="199" t="s">
        <v>141</v>
      </c>
      <c r="C16" s="113">
        <v>29.451454113386895</v>
      </c>
      <c r="D16" s="115">
        <v>20821</v>
      </c>
      <c r="E16" s="114">
        <v>21031</v>
      </c>
      <c r="F16" s="114">
        <v>21183</v>
      </c>
      <c r="G16" s="114">
        <v>20942</v>
      </c>
      <c r="H16" s="140">
        <v>20914</v>
      </c>
      <c r="I16" s="115">
        <v>-93</v>
      </c>
      <c r="J16" s="116">
        <v>-0.4446782059864206</v>
      </c>
      <c r="K16" s="110"/>
      <c r="L16" s="110"/>
      <c r="M16" s="110"/>
      <c r="N16" s="110"/>
      <c r="O16" s="110"/>
    </row>
    <row r="17" spans="1:15" s="110" customFormat="1" ht="24.95" customHeight="1" x14ac:dyDescent="0.2">
      <c r="A17" s="193" t="s">
        <v>219</v>
      </c>
      <c r="B17" s="199" t="s">
        <v>220</v>
      </c>
      <c r="C17" s="113">
        <v>2.7512164761796991</v>
      </c>
      <c r="D17" s="115">
        <v>1945</v>
      </c>
      <c r="E17" s="114">
        <v>1970</v>
      </c>
      <c r="F17" s="114">
        <v>1998</v>
      </c>
      <c r="G17" s="114">
        <v>2002</v>
      </c>
      <c r="H17" s="140">
        <v>1995</v>
      </c>
      <c r="I17" s="115">
        <v>-50</v>
      </c>
      <c r="J17" s="116">
        <v>-2.5062656641604009</v>
      </c>
    </row>
    <row r="18" spans="1:15" s="287" customFormat="1" ht="24.95" customHeight="1" x14ac:dyDescent="0.2">
      <c r="A18" s="201" t="s">
        <v>144</v>
      </c>
      <c r="B18" s="202" t="s">
        <v>145</v>
      </c>
      <c r="C18" s="113">
        <v>6.4345931877333937</v>
      </c>
      <c r="D18" s="115">
        <v>4549</v>
      </c>
      <c r="E18" s="114">
        <v>4542</v>
      </c>
      <c r="F18" s="114">
        <v>4634</v>
      </c>
      <c r="G18" s="114">
        <v>4510</v>
      </c>
      <c r="H18" s="140">
        <v>4442</v>
      </c>
      <c r="I18" s="115">
        <v>107</v>
      </c>
      <c r="J18" s="116">
        <v>2.4088248536695183</v>
      </c>
      <c r="K18" s="110"/>
      <c r="L18" s="110"/>
      <c r="M18" s="110"/>
      <c r="N18" s="110"/>
      <c r="O18" s="110"/>
    </row>
    <row r="19" spans="1:15" s="110" customFormat="1" ht="24.95" customHeight="1" x14ac:dyDescent="0.2">
      <c r="A19" s="193" t="s">
        <v>146</v>
      </c>
      <c r="B19" s="199" t="s">
        <v>147</v>
      </c>
      <c r="C19" s="113">
        <v>17.262645694240128</v>
      </c>
      <c r="D19" s="115">
        <v>12204</v>
      </c>
      <c r="E19" s="114">
        <v>12241</v>
      </c>
      <c r="F19" s="114">
        <v>12213</v>
      </c>
      <c r="G19" s="114">
        <v>12011</v>
      </c>
      <c r="H19" s="140">
        <v>12036</v>
      </c>
      <c r="I19" s="115">
        <v>168</v>
      </c>
      <c r="J19" s="116">
        <v>1.3958125623130608</v>
      </c>
    </row>
    <row r="20" spans="1:15" s="287" customFormat="1" ht="24.95" customHeight="1" x14ac:dyDescent="0.2">
      <c r="A20" s="193" t="s">
        <v>148</v>
      </c>
      <c r="B20" s="199" t="s">
        <v>149</v>
      </c>
      <c r="C20" s="113">
        <v>2.9803666402625324</v>
      </c>
      <c r="D20" s="115">
        <v>2107</v>
      </c>
      <c r="E20" s="114">
        <v>2096</v>
      </c>
      <c r="F20" s="114">
        <v>2077</v>
      </c>
      <c r="G20" s="114">
        <v>2010</v>
      </c>
      <c r="H20" s="140">
        <v>1985</v>
      </c>
      <c r="I20" s="115">
        <v>122</v>
      </c>
      <c r="J20" s="116">
        <v>6.1460957178841307</v>
      </c>
      <c r="K20" s="110"/>
      <c r="L20" s="110"/>
      <c r="M20" s="110"/>
      <c r="N20" s="110"/>
      <c r="O20" s="110"/>
    </row>
    <row r="21" spans="1:15" s="110" customFormat="1" ht="24.95" customHeight="1" x14ac:dyDescent="0.2">
      <c r="A21" s="201" t="s">
        <v>150</v>
      </c>
      <c r="B21" s="202" t="s">
        <v>151</v>
      </c>
      <c r="C21" s="113">
        <v>1.8473463845196334</v>
      </c>
      <c r="D21" s="115">
        <v>1306</v>
      </c>
      <c r="E21" s="114">
        <v>1320</v>
      </c>
      <c r="F21" s="114">
        <v>1324</v>
      </c>
      <c r="G21" s="114">
        <v>1339</v>
      </c>
      <c r="H21" s="140">
        <v>1293</v>
      </c>
      <c r="I21" s="115">
        <v>13</v>
      </c>
      <c r="J21" s="116">
        <v>1.0054137664346481</v>
      </c>
    </row>
    <row r="22" spans="1:15" s="110" customFormat="1" ht="24.95" customHeight="1" x14ac:dyDescent="0.2">
      <c r="A22" s="201" t="s">
        <v>152</v>
      </c>
      <c r="B22" s="199" t="s">
        <v>153</v>
      </c>
      <c r="C22" s="113">
        <v>1.1132171551431482</v>
      </c>
      <c r="D22" s="115">
        <v>787</v>
      </c>
      <c r="E22" s="114">
        <v>740</v>
      </c>
      <c r="F22" s="114">
        <v>754</v>
      </c>
      <c r="G22" s="114">
        <v>725</v>
      </c>
      <c r="H22" s="140">
        <v>712</v>
      </c>
      <c r="I22" s="115">
        <v>75</v>
      </c>
      <c r="J22" s="116">
        <v>10.533707865168539</v>
      </c>
    </row>
    <row r="23" spans="1:15" s="110" customFormat="1" ht="24.95" customHeight="1" x14ac:dyDescent="0.2">
      <c r="A23" s="193" t="s">
        <v>154</v>
      </c>
      <c r="B23" s="199" t="s">
        <v>155</v>
      </c>
      <c r="C23" s="113">
        <v>2.2858436120855492</v>
      </c>
      <c r="D23" s="115">
        <v>1616</v>
      </c>
      <c r="E23" s="114">
        <v>1644</v>
      </c>
      <c r="F23" s="114">
        <v>1647</v>
      </c>
      <c r="G23" s="114">
        <v>1610</v>
      </c>
      <c r="H23" s="140">
        <v>1634</v>
      </c>
      <c r="I23" s="115">
        <v>-18</v>
      </c>
      <c r="J23" s="116">
        <v>-1.1015911872705018</v>
      </c>
    </row>
    <row r="24" spans="1:15" s="110" customFormat="1" ht="24.95" customHeight="1" x14ac:dyDescent="0.2">
      <c r="A24" s="193" t="s">
        <v>156</v>
      </c>
      <c r="B24" s="199" t="s">
        <v>221</v>
      </c>
      <c r="C24" s="113">
        <v>3.0878691863754666</v>
      </c>
      <c r="D24" s="115">
        <v>2183</v>
      </c>
      <c r="E24" s="114">
        <v>2209</v>
      </c>
      <c r="F24" s="114">
        <v>2177</v>
      </c>
      <c r="G24" s="114">
        <v>2153</v>
      </c>
      <c r="H24" s="140">
        <v>2150</v>
      </c>
      <c r="I24" s="115">
        <v>33</v>
      </c>
      <c r="J24" s="116">
        <v>1.5348837209302326</v>
      </c>
    </row>
    <row r="25" spans="1:15" s="110" customFormat="1" ht="24.95" customHeight="1" x14ac:dyDescent="0.2">
      <c r="A25" s="193" t="s">
        <v>222</v>
      </c>
      <c r="B25" s="204" t="s">
        <v>159</v>
      </c>
      <c r="C25" s="113">
        <v>2.0071856965033383</v>
      </c>
      <c r="D25" s="115">
        <v>1419</v>
      </c>
      <c r="E25" s="114">
        <v>1422</v>
      </c>
      <c r="F25" s="114">
        <v>1454</v>
      </c>
      <c r="G25" s="114">
        <v>1430</v>
      </c>
      <c r="H25" s="140">
        <v>1388</v>
      </c>
      <c r="I25" s="115">
        <v>31</v>
      </c>
      <c r="J25" s="116">
        <v>2.23342939481268</v>
      </c>
    </row>
    <row r="26" spans="1:15" s="110" customFormat="1" ht="24.95" customHeight="1" x14ac:dyDescent="0.2">
      <c r="A26" s="201">
        <v>782.78300000000002</v>
      </c>
      <c r="B26" s="203" t="s">
        <v>160</v>
      </c>
      <c r="C26" s="113">
        <v>1.073610953943646</v>
      </c>
      <c r="D26" s="115">
        <v>759</v>
      </c>
      <c r="E26" s="114">
        <v>744</v>
      </c>
      <c r="F26" s="114">
        <v>808</v>
      </c>
      <c r="G26" s="114">
        <v>739</v>
      </c>
      <c r="H26" s="140">
        <v>758</v>
      </c>
      <c r="I26" s="115">
        <v>1</v>
      </c>
      <c r="J26" s="116">
        <v>0.13192612137203166</v>
      </c>
    </row>
    <row r="27" spans="1:15" s="110" customFormat="1" ht="24.95" customHeight="1" x14ac:dyDescent="0.2">
      <c r="A27" s="193" t="s">
        <v>161</v>
      </c>
      <c r="B27" s="199" t="s">
        <v>223</v>
      </c>
      <c r="C27" s="113">
        <v>5.0455471313794273</v>
      </c>
      <c r="D27" s="115">
        <v>3567</v>
      </c>
      <c r="E27" s="114">
        <v>3583</v>
      </c>
      <c r="F27" s="114">
        <v>3565</v>
      </c>
      <c r="G27" s="114">
        <v>3508</v>
      </c>
      <c r="H27" s="140">
        <v>3493</v>
      </c>
      <c r="I27" s="115">
        <v>74</v>
      </c>
      <c r="J27" s="116">
        <v>2.1185227598053249</v>
      </c>
    </row>
    <row r="28" spans="1:15" s="110" customFormat="1" ht="24.95" customHeight="1" x14ac:dyDescent="0.2">
      <c r="A28" s="193" t="s">
        <v>163</v>
      </c>
      <c r="B28" s="199" t="s">
        <v>164</v>
      </c>
      <c r="C28" s="113">
        <v>2.5588434989249746</v>
      </c>
      <c r="D28" s="115">
        <v>1809</v>
      </c>
      <c r="E28" s="114">
        <v>1797</v>
      </c>
      <c r="F28" s="114">
        <v>1778</v>
      </c>
      <c r="G28" s="114">
        <v>1722</v>
      </c>
      <c r="H28" s="140">
        <v>1704</v>
      </c>
      <c r="I28" s="115">
        <v>105</v>
      </c>
      <c r="J28" s="116">
        <v>6.1619718309859151</v>
      </c>
    </row>
    <row r="29" spans="1:15" s="110" customFormat="1" ht="24.95" customHeight="1" x14ac:dyDescent="0.2">
      <c r="A29" s="193">
        <v>86</v>
      </c>
      <c r="B29" s="199" t="s">
        <v>165</v>
      </c>
      <c r="C29" s="113">
        <v>5.1544641846780586</v>
      </c>
      <c r="D29" s="115">
        <v>3644</v>
      </c>
      <c r="E29" s="114">
        <v>3604</v>
      </c>
      <c r="F29" s="114">
        <v>3516</v>
      </c>
      <c r="G29" s="114">
        <v>3470</v>
      </c>
      <c r="H29" s="140">
        <v>3447</v>
      </c>
      <c r="I29" s="115">
        <v>197</v>
      </c>
      <c r="J29" s="116">
        <v>5.7151145923991873</v>
      </c>
    </row>
    <row r="30" spans="1:15" s="110" customFormat="1" ht="24.95" customHeight="1" x14ac:dyDescent="0.2">
      <c r="A30" s="193">
        <v>87.88</v>
      </c>
      <c r="B30" s="204" t="s">
        <v>166</v>
      </c>
      <c r="C30" s="113">
        <v>5.4203915355890011</v>
      </c>
      <c r="D30" s="115">
        <v>3832</v>
      </c>
      <c r="E30" s="114">
        <v>3855</v>
      </c>
      <c r="F30" s="114">
        <v>3846</v>
      </c>
      <c r="G30" s="114">
        <v>3791</v>
      </c>
      <c r="H30" s="140">
        <v>3791</v>
      </c>
      <c r="I30" s="115">
        <v>41</v>
      </c>
      <c r="J30" s="116">
        <v>1.0815088367185439</v>
      </c>
    </row>
    <row r="31" spans="1:15" s="110" customFormat="1" ht="24.95" customHeight="1" x14ac:dyDescent="0.2">
      <c r="A31" s="193" t="s">
        <v>167</v>
      </c>
      <c r="B31" s="199" t="s">
        <v>168</v>
      </c>
      <c r="C31" s="113">
        <v>1.9293878012900305</v>
      </c>
      <c r="D31" s="115">
        <v>1364</v>
      </c>
      <c r="E31" s="114">
        <v>1379</v>
      </c>
      <c r="F31" s="114">
        <v>1386</v>
      </c>
      <c r="G31" s="114">
        <v>1383</v>
      </c>
      <c r="H31" s="140">
        <v>1356</v>
      </c>
      <c r="I31" s="115">
        <v>8</v>
      </c>
      <c r="J31" s="116">
        <v>0.58997050147492625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0.50497906529365166</v>
      </c>
      <c r="D34" s="115">
        <v>357</v>
      </c>
      <c r="E34" s="114">
        <v>284</v>
      </c>
      <c r="F34" s="114">
        <v>312</v>
      </c>
      <c r="G34" s="114">
        <v>297</v>
      </c>
      <c r="H34" s="140">
        <v>351</v>
      </c>
      <c r="I34" s="115">
        <v>6</v>
      </c>
      <c r="J34" s="116">
        <v>1.7094017094017093</v>
      </c>
    </row>
    <row r="35" spans="1:10" s="110" customFormat="1" ht="24.95" customHeight="1" x14ac:dyDescent="0.2">
      <c r="A35" s="292" t="s">
        <v>171</v>
      </c>
      <c r="B35" s="293" t="s">
        <v>172</v>
      </c>
      <c r="C35" s="113">
        <v>47.728301459771416</v>
      </c>
      <c r="D35" s="115">
        <v>33742</v>
      </c>
      <c r="E35" s="114">
        <v>34026</v>
      </c>
      <c r="F35" s="114">
        <v>34342</v>
      </c>
      <c r="G35" s="114">
        <v>33937</v>
      </c>
      <c r="H35" s="140">
        <v>33885</v>
      </c>
      <c r="I35" s="115">
        <v>-143</v>
      </c>
      <c r="J35" s="116">
        <v>-0.42201564113914714</v>
      </c>
    </row>
    <row r="36" spans="1:10" s="110" customFormat="1" ht="24.95" customHeight="1" x14ac:dyDescent="0.2">
      <c r="A36" s="294" t="s">
        <v>173</v>
      </c>
      <c r="B36" s="295" t="s">
        <v>174</v>
      </c>
      <c r="C36" s="125">
        <v>51.766719474934931</v>
      </c>
      <c r="D36" s="143">
        <v>36597</v>
      </c>
      <c r="E36" s="144">
        <v>36634</v>
      </c>
      <c r="F36" s="144">
        <v>36545</v>
      </c>
      <c r="G36" s="144">
        <v>35891</v>
      </c>
      <c r="H36" s="145">
        <v>35747</v>
      </c>
      <c r="I36" s="143">
        <v>850</v>
      </c>
      <c r="J36" s="146">
        <v>2.3778219151257449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2020-09-25T10:25:35Z</dcterms:created>
  <dcterms:modified xsi:type="dcterms:W3CDTF">2020-09-28T08:10:18Z</dcterms:modified>
</cp:coreProperties>
</file>