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c r="G54" i="24"/>
  <c r="F54" i="24"/>
  <c r="E54" i="24"/>
  <c r="L53" i="24"/>
  <c r="H53" i="24" s="1"/>
  <c r="I53" i="24"/>
  <c r="G53" i="24"/>
  <c r="F53" i="24"/>
  <c r="E53" i="24"/>
  <c r="L52" i="24"/>
  <c r="H52" i="24" s="1"/>
  <c r="I52" i="24"/>
  <c r="G52" i="24"/>
  <c r="F52" i="24"/>
  <c r="E52" i="24"/>
  <c r="L51" i="24"/>
  <c r="H51" i="24" s="1"/>
  <c r="I51" i="24" s="1"/>
  <c r="G51" i="24"/>
  <c r="F51" i="24"/>
  <c r="E51" i="24"/>
  <c r="L44" i="24"/>
  <c r="J44" i="24"/>
  <c r="I44" i="24"/>
  <c r="D44" i="24"/>
  <c r="C44" i="24"/>
  <c r="M44" i="24" s="1"/>
  <c r="B44" i="24"/>
  <c r="F44" i="24" s="1"/>
  <c r="M43" i="24"/>
  <c r="J43" i="24"/>
  <c r="H43" i="24"/>
  <c r="G43" i="24"/>
  <c r="E43" i="24"/>
  <c r="C43" i="24"/>
  <c r="I43" i="24" s="1"/>
  <c r="B43" i="24"/>
  <c r="F43" i="24" s="1"/>
  <c r="L42" i="24"/>
  <c r="J42" i="24"/>
  <c r="I42" i="24"/>
  <c r="F42" i="24"/>
  <c r="D42" i="24"/>
  <c r="C42" i="24"/>
  <c r="M42" i="24" s="1"/>
  <c r="B42" i="24"/>
  <c r="M41" i="24"/>
  <c r="J41" i="24"/>
  <c r="H41" i="24"/>
  <c r="G41" i="24"/>
  <c r="F41" i="24"/>
  <c r="E41" i="24"/>
  <c r="C41" i="24"/>
  <c r="I41" i="24" s="1"/>
  <c r="B41" i="24"/>
  <c r="L40" i="24"/>
  <c r="I40" i="24"/>
  <c r="C40" i="24"/>
  <c r="M40" i="24" s="1"/>
  <c r="B40" i="24"/>
  <c r="M36" i="24"/>
  <c r="L36" i="24"/>
  <c r="K36" i="24"/>
  <c r="J36" i="24"/>
  <c r="I36" i="24"/>
  <c r="H36" i="24"/>
  <c r="G36" i="24"/>
  <c r="F36" i="24"/>
  <c r="E36" i="24"/>
  <c r="D36" i="24"/>
  <c r="K57" i="15"/>
  <c r="L57" i="15" s="1"/>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F37" i="24" s="1"/>
  <c r="B35" i="24"/>
  <c r="B34" i="24"/>
  <c r="B33" i="24"/>
  <c r="B32" i="24"/>
  <c r="B31" i="24"/>
  <c r="B30" i="24"/>
  <c r="B29" i="24"/>
  <c r="B28" i="24"/>
  <c r="B27" i="24"/>
  <c r="F27" i="24" s="1"/>
  <c r="B26" i="24"/>
  <c r="B25" i="24"/>
  <c r="B24" i="24"/>
  <c r="B23" i="24"/>
  <c r="F23" i="24" s="1"/>
  <c r="B22" i="24"/>
  <c r="B21" i="24"/>
  <c r="B20" i="24"/>
  <c r="B19" i="24"/>
  <c r="F19" i="24" s="1"/>
  <c r="B18" i="24"/>
  <c r="B17" i="24"/>
  <c r="B16" i="24"/>
  <c r="B15" i="24"/>
  <c r="F15" i="24" s="1"/>
  <c r="B9" i="24"/>
  <c r="B8" i="24"/>
  <c r="B7" i="24"/>
  <c r="B14" i="24" l="1"/>
  <c r="B6" i="24"/>
  <c r="K30" i="24"/>
  <c r="F30" i="24"/>
  <c r="J30" i="24"/>
  <c r="H30" i="24"/>
  <c r="D30" i="24"/>
  <c r="J7" i="24"/>
  <c r="K7" i="24"/>
  <c r="H7" i="24"/>
  <c r="D7" i="24"/>
  <c r="F7" i="24"/>
  <c r="K24" i="24"/>
  <c r="F24" i="24"/>
  <c r="D24" i="24"/>
  <c r="H24" i="24"/>
  <c r="J24" i="24"/>
  <c r="K18" i="24"/>
  <c r="F18" i="24"/>
  <c r="J18" i="24"/>
  <c r="H18" i="24"/>
  <c r="D18" i="24"/>
  <c r="K34" i="24"/>
  <c r="F34" i="24"/>
  <c r="J34" i="24"/>
  <c r="H34" i="24"/>
  <c r="D34" i="24"/>
  <c r="J9" i="24"/>
  <c r="K9" i="24"/>
  <c r="H9" i="24"/>
  <c r="F9" i="24"/>
  <c r="D9" i="24"/>
  <c r="K28" i="24"/>
  <c r="F28" i="24"/>
  <c r="D28" i="24"/>
  <c r="H28" i="24"/>
  <c r="J28" i="24"/>
  <c r="B45" i="24"/>
  <c r="B39" i="24"/>
  <c r="K22" i="24"/>
  <c r="F22" i="24"/>
  <c r="J22" i="24"/>
  <c r="H22" i="24"/>
  <c r="D22" i="24"/>
  <c r="K16" i="24"/>
  <c r="F16" i="24"/>
  <c r="D16" i="24"/>
  <c r="H16" i="24"/>
  <c r="J16" i="24"/>
  <c r="K32" i="24"/>
  <c r="F32" i="24"/>
  <c r="D32" i="24"/>
  <c r="H32" i="24"/>
  <c r="J32" i="24"/>
  <c r="K26" i="24"/>
  <c r="F26" i="24"/>
  <c r="J26" i="24"/>
  <c r="H26" i="24"/>
  <c r="D26" i="24"/>
  <c r="K20" i="24"/>
  <c r="F20" i="24"/>
  <c r="D20" i="24"/>
  <c r="H20" i="24"/>
  <c r="J20" i="24"/>
  <c r="G33" i="24"/>
  <c r="M33" i="24"/>
  <c r="E33" i="24"/>
  <c r="I33" i="24"/>
  <c r="L33" i="24"/>
  <c r="I20" i="24"/>
  <c r="M20" i="24"/>
  <c r="E20" i="24"/>
  <c r="G20" i="24"/>
  <c r="L20" i="24"/>
  <c r="I37" i="24"/>
  <c r="G37" i="24"/>
  <c r="L37" i="24"/>
  <c r="M37" i="24"/>
  <c r="E37" i="24"/>
  <c r="K58" i="24"/>
  <c r="J58" i="24"/>
  <c r="I58" i="24"/>
  <c r="K38" i="24"/>
  <c r="H38" i="24"/>
  <c r="F38" i="24"/>
  <c r="D38" i="24"/>
  <c r="J21" i="24"/>
  <c r="K21" i="24"/>
  <c r="H21" i="24"/>
  <c r="F21" i="24"/>
  <c r="D21" i="24"/>
  <c r="J29" i="24"/>
  <c r="K29" i="24"/>
  <c r="H29" i="24"/>
  <c r="F29" i="24"/>
  <c r="D29" i="24"/>
  <c r="G7" i="24"/>
  <c r="M7" i="24"/>
  <c r="E7" i="24"/>
  <c r="I7" i="24"/>
  <c r="L7" i="24"/>
  <c r="C14" i="24"/>
  <c r="C6" i="24"/>
  <c r="I24" i="24"/>
  <c r="M24" i="24"/>
  <c r="E24" i="24"/>
  <c r="G24" i="24"/>
  <c r="L24" i="24"/>
  <c r="G27" i="24"/>
  <c r="M27" i="24"/>
  <c r="E27" i="24"/>
  <c r="I27" i="24"/>
  <c r="L27" i="24"/>
  <c r="I30" i="24"/>
  <c r="M30" i="24"/>
  <c r="E30" i="24"/>
  <c r="L30" i="24"/>
  <c r="G30" i="24"/>
  <c r="G17" i="24"/>
  <c r="M17" i="24"/>
  <c r="E17" i="24"/>
  <c r="I17" i="24"/>
  <c r="L17" i="24"/>
  <c r="I8" i="24"/>
  <c r="M8" i="24"/>
  <c r="E8" i="24"/>
  <c r="G8" i="24"/>
  <c r="L8" i="24"/>
  <c r="G9" i="24"/>
  <c r="M9" i="24"/>
  <c r="E9" i="24"/>
  <c r="I9" i="24"/>
  <c r="L9" i="24"/>
  <c r="I18" i="24"/>
  <c r="M18" i="24"/>
  <c r="E18" i="24"/>
  <c r="L18" i="24"/>
  <c r="G18" i="24"/>
  <c r="G21" i="24"/>
  <c r="M21" i="24"/>
  <c r="E21" i="24"/>
  <c r="I21" i="24"/>
  <c r="L21" i="24"/>
  <c r="I34" i="24"/>
  <c r="M34" i="24"/>
  <c r="E34" i="24"/>
  <c r="L34" i="24"/>
  <c r="G34" i="24"/>
  <c r="M38" i="24"/>
  <c r="E38" i="24"/>
  <c r="G38" i="24"/>
  <c r="L38" i="24"/>
  <c r="I38" i="24"/>
  <c r="J38" i="24"/>
  <c r="K74" i="24"/>
  <c r="J74" i="24"/>
  <c r="I74" i="24"/>
  <c r="J15" i="24"/>
  <c r="K15" i="24"/>
  <c r="H15" i="24"/>
  <c r="D15" i="24"/>
  <c r="J31" i="24"/>
  <c r="K31" i="24"/>
  <c r="H31" i="24"/>
  <c r="D31" i="24"/>
  <c r="J19" i="24"/>
  <c r="K19" i="24"/>
  <c r="H19" i="24"/>
  <c r="D19" i="24"/>
  <c r="J27" i="24"/>
  <c r="K27" i="24"/>
  <c r="H27" i="24"/>
  <c r="D27" i="24"/>
  <c r="J35" i="24"/>
  <c r="K35" i="24"/>
  <c r="H35" i="24"/>
  <c r="D35" i="24"/>
  <c r="G15" i="24"/>
  <c r="M15" i="24"/>
  <c r="E15" i="24"/>
  <c r="I15" i="24"/>
  <c r="L15" i="24"/>
  <c r="G25" i="24"/>
  <c r="M25" i="24"/>
  <c r="E25" i="24"/>
  <c r="I25" i="24"/>
  <c r="L25" i="24"/>
  <c r="G31" i="24"/>
  <c r="M31" i="24"/>
  <c r="E31" i="24"/>
  <c r="I31" i="24"/>
  <c r="L31" i="24"/>
  <c r="F31" i="24"/>
  <c r="K40" i="24"/>
  <c r="H40" i="24"/>
  <c r="J40" i="24"/>
  <c r="F40" i="24"/>
  <c r="D40" i="24"/>
  <c r="I28" i="24"/>
  <c r="M28" i="24"/>
  <c r="E28" i="24"/>
  <c r="G28" i="24"/>
  <c r="L28" i="24"/>
  <c r="K8" i="24"/>
  <c r="F8" i="24"/>
  <c r="D8" i="24"/>
  <c r="H8" i="24"/>
  <c r="J17" i="24"/>
  <c r="K17" i="24"/>
  <c r="H17" i="24"/>
  <c r="F17" i="24"/>
  <c r="D17" i="24"/>
  <c r="J25" i="24"/>
  <c r="K25" i="24"/>
  <c r="H25" i="24"/>
  <c r="F25" i="24"/>
  <c r="D25" i="24"/>
  <c r="J33" i="24"/>
  <c r="K33" i="24"/>
  <c r="H33" i="24"/>
  <c r="F33" i="24"/>
  <c r="D33" i="24"/>
  <c r="D37" i="24"/>
  <c r="K37" i="24"/>
  <c r="J37" i="24"/>
  <c r="H37" i="24"/>
  <c r="I16" i="24"/>
  <c r="M16" i="24"/>
  <c r="E16" i="24"/>
  <c r="G16" i="24"/>
  <c r="L16" i="24"/>
  <c r="G19" i="24"/>
  <c r="M19" i="24"/>
  <c r="E19" i="24"/>
  <c r="I19" i="24"/>
  <c r="L19" i="24"/>
  <c r="I22" i="24"/>
  <c r="M22" i="24"/>
  <c r="E22" i="24"/>
  <c r="L22" i="24"/>
  <c r="G22" i="24"/>
  <c r="I32" i="24"/>
  <c r="M32" i="24"/>
  <c r="E32" i="24"/>
  <c r="G32" i="24"/>
  <c r="L32" i="24"/>
  <c r="G35" i="24"/>
  <c r="M35" i="24"/>
  <c r="E35" i="24"/>
  <c r="I35" i="24"/>
  <c r="L35" i="24"/>
  <c r="C45" i="24"/>
  <c r="C39" i="24"/>
  <c r="J8" i="24"/>
  <c r="K66" i="24"/>
  <c r="J66" i="24"/>
  <c r="I66" i="24"/>
  <c r="J23" i="24"/>
  <c r="K23" i="24"/>
  <c r="H23" i="24"/>
  <c r="D23" i="24"/>
  <c r="G23" i="24"/>
  <c r="M23" i="24"/>
  <c r="E23" i="24"/>
  <c r="I23" i="24"/>
  <c r="L23" i="24"/>
  <c r="I26" i="24"/>
  <c r="M26" i="24"/>
  <c r="E26" i="24"/>
  <c r="L26" i="24"/>
  <c r="G26" i="24"/>
  <c r="G29" i="24"/>
  <c r="M29" i="24"/>
  <c r="E29" i="24"/>
  <c r="I29" i="24"/>
  <c r="L29" i="24"/>
  <c r="F35" i="24"/>
  <c r="I77" i="24"/>
  <c r="D41" i="24"/>
  <c r="K41" i="24"/>
  <c r="K42" i="24"/>
  <c r="H42" i="24"/>
  <c r="K53" i="24"/>
  <c r="J53" i="24"/>
  <c r="K61" i="24"/>
  <c r="J61" i="24"/>
  <c r="K69" i="24"/>
  <c r="J69" i="24"/>
  <c r="K55" i="24"/>
  <c r="J55" i="24"/>
  <c r="K63" i="24"/>
  <c r="J63" i="24"/>
  <c r="K71" i="24"/>
  <c r="J71" i="24"/>
  <c r="K52" i="24"/>
  <c r="J52" i="24"/>
  <c r="K60" i="24"/>
  <c r="J60" i="24"/>
  <c r="K68" i="24"/>
  <c r="J68" i="24"/>
  <c r="K57" i="24"/>
  <c r="J57" i="24"/>
  <c r="K65" i="24"/>
  <c r="J65" i="24"/>
  <c r="K73" i="24"/>
  <c r="J73" i="24"/>
  <c r="K54" i="24"/>
  <c r="J54" i="24"/>
  <c r="K62" i="24"/>
  <c r="J62" i="24"/>
  <c r="K70" i="24"/>
  <c r="J70" i="24"/>
  <c r="K51" i="24"/>
  <c r="J51" i="24"/>
  <c r="K59" i="24"/>
  <c r="J59" i="24"/>
  <c r="K67" i="24"/>
  <c r="J67" i="24"/>
  <c r="K75" i="24"/>
  <c r="J75" i="24"/>
  <c r="D43" i="24"/>
  <c r="K43" i="24"/>
  <c r="K44" i="24"/>
  <c r="H44" i="24"/>
  <c r="K56" i="24"/>
  <c r="J56" i="24"/>
  <c r="K64" i="24"/>
  <c r="J64" i="24"/>
  <c r="K72" i="24"/>
  <c r="J72" i="24"/>
  <c r="G40" i="24"/>
  <c r="G42" i="24"/>
  <c r="G44" i="24"/>
  <c r="L41" i="24"/>
  <c r="L43" i="24"/>
  <c r="E40" i="24"/>
  <c r="E42" i="24"/>
  <c r="E44" i="24"/>
  <c r="K77" i="24" l="1"/>
  <c r="I6" i="24"/>
  <c r="M6" i="24"/>
  <c r="E6" i="24"/>
  <c r="L6" i="24"/>
  <c r="G6" i="24"/>
  <c r="D39" i="24"/>
  <c r="K39" i="24"/>
  <c r="J39" i="24"/>
  <c r="H39" i="24"/>
  <c r="F39" i="24"/>
  <c r="I79" i="24"/>
  <c r="I14" i="24"/>
  <c r="M14" i="24"/>
  <c r="E14" i="24"/>
  <c r="L14" i="24"/>
  <c r="G14" i="24"/>
  <c r="D45" i="24"/>
  <c r="K45" i="24"/>
  <c r="F45" i="24"/>
  <c r="H45" i="24"/>
  <c r="J45" i="24"/>
  <c r="J77" i="24"/>
  <c r="I39" i="24"/>
  <c r="G39" i="24"/>
  <c r="L39" i="24"/>
  <c r="E39" i="24"/>
  <c r="M39" i="24"/>
  <c r="I45" i="24"/>
  <c r="G45" i="24"/>
  <c r="M45" i="24"/>
  <c r="E45" i="24"/>
  <c r="L45" i="24"/>
  <c r="K6" i="24"/>
  <c r="F6" i="24"/>
  <c r="J6" i="24"/>
  <c r="H6" i="24"/>
  <c r="D6" i="24"/>
  <c r="K14" i="24"/>
  <c r="F14" i="24"/>
  <c r="J14" i="24"/>
  <c r="H14" i="24"/>
  <c r="D14" i="24"/>
  <c r="K79" i="24" l="1"/>
  <c r="K78" i="24"/>
  <c r="J79" i="24"/>
  <c r="J78" i="24"/>
  <c r="I78" i="24"/>
  <c r="I83" i="24" l="1"/>
  <c r="I82" i="24"/>
  <c r="I81" i="24"/>
</calcChain>
</file>

<file path=xl/sharedStrings.xml><?xml version="1.0" encoding="utf-8"?>
<sst xmlns="http://schemas.openxmlformats.org/spreadsheetml/2006/main" count="1688" uniqueCount="520">
  <si>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</si>
  <si>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</si>
  <si>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</si>
  <si>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</si>
  <si>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</si>
  <si>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</si>
  <si>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</si>
  <si>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</si>
  <si>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</si>
  <si>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</si>
  <si>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</si>
  <si>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</si>
  <si>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</si>
  <si>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Ulm, Universitätsstadt (08421)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</si>
  <si>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</si>
  <si>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</si>
  <si>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</si>
  <si>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</si>
  <si>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</si>
  <si>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</si>
  <si>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</si>
  <si>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</si>
  <si>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</si>
  <si>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</si>
  <si>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</si>
  <si>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</si>
  <si>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</si>
  <si>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</si>
  <si>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</si>
  <si>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</si>
  <si>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</si>
  <si>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</si>
  <si>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</si>
  <si>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</si>
  <si>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</si>
  <si>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</si>
  <si>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</si>
  <si>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</si>
  <si>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</si>
  <si>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</si>
  <si>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</si>
  <si>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</si>
  <si>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</si>
  <si>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</si>
  <si>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</si>
  <si>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</si>
  <si>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</si>
  <si>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</si>
  <si>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</si>
  <si>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</si>
  <si>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</si>
  <si>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</si>
  <si>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</si>
  <si>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</si>
  <si>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</si>
  <si>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</si>
  <si>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</si>
  <si>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</si>
  <si>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</si>
  <si>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</si>
  <si>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</si>
  <si>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</si>
  <si>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</si>
  <si>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</si>
  <si>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</si>
  <si>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</si>
  <si>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</si>
  <si>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</si>
  <si>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</si>
  <si>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</si>
  <si>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</si>
  <si>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</si>
  <si>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</si>
  <si>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</si>
  <si>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</si>
  <si>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</si>
  <si>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</si>
  <si>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</si>
  <si>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</si>
  <si>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</si>
  <si>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</si>
  <si>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</si>
  <si>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</si>
  <si>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</si>
  <si>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</si>
  <si>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</si>
  <si>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</si>
  <si>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</si>
  <si>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</si>
  <si>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</si>
  <si>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</si>
  <si>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</si>
  <si>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Ulm, Universitätsstadt (08421);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</si>
  <si>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</si>
  <si>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</si>
  <si>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</si>
  <si>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</si>
  <si>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</si>
  <si>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</si>
  <si>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</si>
  <si>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</si>
  <si>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</si>
  <si>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</si>
  <si>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</si>
  <si>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</si>
  <si>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</si>
  <si>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</si>
  <si>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</si>
  <si>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</si>
  <si>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</si>
  <si>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</si>
  <si>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</si>
  <si>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</si>
  <si>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</si>
  <si>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</si>
  <si>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</si>
  <si>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</si>
  <si>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</si>
  <si>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</si>
  <si>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</si>
  <si>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</si>
  <si>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</si>
  <si>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</si>
  <si>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</si>
  <si>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</si>
  <si>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</si>
  <si>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</si>
  <si>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</si>
  <si>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</si>
  <si>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</si>
  <si>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</si>
  <si>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</si>
  <si>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</si>
  <si>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</si>
  <si>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</si>
  <si>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</si>
  <si>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</si>
  <si>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</si>
  <si>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</si>
  <si>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</si>
  <si>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</si>
  <si>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</si>
  <si>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</si>
  <si>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</si>
  <si>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</si>
  <si>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</si>
  <si>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</si>
  <si>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</si>
  <si>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</si>
  <si>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</si>
  <si>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</si>
  <si>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</si>
  <si>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</si>
  <si>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</si>
  <si>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</si>
  <si>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</si>
  <si>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</si>
  <si>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</si>
  <si>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</si>
  <si>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</si>
  <si>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</si>
  <si>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</si>
  <si>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</si>
  <si>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</si>
  <si>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</si>
  <si>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</si>
  <si>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</si>
  <si>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</si>
  <si>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</si>
  <si>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</si>
  <si>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</si>
  <si>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</si>
  <si>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</si>
  <si>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</si>
  <si>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</si>
  <si>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</si>
  <si>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</si>
  <si>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</si>
  <si>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</si>
  <si>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</si>
  <si>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</si>
  <si>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</si>
  <si>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</si>
  <si>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Ulm, Universitätsstadt (08421)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</si>
  <si>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</si>
  <si>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</si>
  <si>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</si>
  <si>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</si>
  <si>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</si>
  <si>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</si>
  <si>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</si>
  <si>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</si>
  <si>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</si>
  <si>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</si>
  <si>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</si>
  <si>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</si>
  <si>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</si>
  <si>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</si>
  <si>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</si>
  <si>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</si>
  <si>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</si>
  <si>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</si>
  <si>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</si>
  <si>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</si>
  <si>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</si>
  <si>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</si>
  <si>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</si>
  <si>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</si>
  <si>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</si>
  <si>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</si>
  <si>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</si>
  <si>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</si>
  <si>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</si>
  <si>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</si>
  <si>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</si>
  <si>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</si>
  <si>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</si>
  <si>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</si>
  <si>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</si>
  <si>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</si>
  <si>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</si>
  <si>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</si>
  <si>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</si>
  <si>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</si>
  <si>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</si>
  <si>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</si>
  <si>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</si>
  <si>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</si>
  <si>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</si>
  <si>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</si>
  <si>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</si>
  <si>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</si>
  <si>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</si>
  <si>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</si>
  <si>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</si>
  <si>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</si>
  <si>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</si>
  <si>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</si>
  <si>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</si>
  <si>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</si>
  <si>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</si>
  <si>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</si>
  <si>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</si>
  <si>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</si>
  <si>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</si>
  <si>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</si>
  <si>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</si>
  <si>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</si>
  <si>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</si>
  <si>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</si>
  <si>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</si>
  <si>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</si>
  <si>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</si>
  <si>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</si>
  <si>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</si>
  <si>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</si>
  <si>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</si>
  <si>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</si>
  <si>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</si>
  <si>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</si>
  <si>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</si>
  <si>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</si>
  <si>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</si>
  <si>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</si>
  <si>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</si>
  <si>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</si>
  <si>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</si>
  <si>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</si>
  <si>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</si>
  <si>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</si>
  <si>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</si>
  <si>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</si>
  <si>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</si>
  <si>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</si>
  <si>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</si>
  <si>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</si>
  <si>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</si>
  <si>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</si>
  <si>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</si>
  <si>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</si>
  <si>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</si>
  <si>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</si>
  <si>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</si>
  <si>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</si>
  <si>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</si>
  <si>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</si>
  <si>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</si>
  <si>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</si>
  <si>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</si>
  <si>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</si>
  <si>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</si>
  <si>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</si>
  <si>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</si>
  <si>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</si>
  <si>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</si>
  <si>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</si>
  <si>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</si>
  <si>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</si>
  <si>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</si>
  <si>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</si>
  <si>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</si>
  <si>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</si>
  <si>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</si>
  <si>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</si>
  <si>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</si>
  <si>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</si>
  <si>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</si>
  <si>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</si>
  <si>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</si>
  <si>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</si>
  <si>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</si>
  <si>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</si>
  <si>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</si>
  <si>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</si>
  <si>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</si>
  <si>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</si>
  <si>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</si>
  <si>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</si>
  <si>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</si>
  <si>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</si>
  <si>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</si>
  <si>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</si>
  <si>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</si>
  <si>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</si>
  <si>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</si>
  <si>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</si>
  <si>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</si>
  <si>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</si>
  <si>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</si>
  <si>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</si>
  <si>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</si>
  <si>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</si>
  <si>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</si>
  <si>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</si>
  <si>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</si>
  <si>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</si>
  <si>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</si>
  <si>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</si>
  <si>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</si>
  <si>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</si>
  <si>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</si>
  <si>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</si>
  <si>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</si>
  <si>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</si>
  <si>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</si>
  <si>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</si>
  <si>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</si>
  <si>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</si>
  <si>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</si>
  <si>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</si>
  <si>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</si>
  <si>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</si>
  <si>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</si>
  <si>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</si>
  <si>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</si>
  <si>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</si>
  <si>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</si>
  <si>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</si>
  <si>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</si>
  <si>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</si>
  <si>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</si>
  <si>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</si>
  <si>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</si>
  <si>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</si>
  <si>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</si>
  <si>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</si>
  <si>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</si>
  <si>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</si>
  <si>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</si>
  <si>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</si>
  <si>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</si>
  <si>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</si>
  <si>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</si>
  <si>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Ulm, Universitätsstadt (08421);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</si>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</sst>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{45E81938-7170-4CD5-A85A-977D1E680F42}</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E502-4AD2-8BA0-24F04C1E75CE}"/>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{6BB44E6A-19BD-4725-B870-A3EC6D4E64E9}</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E502-4AD2-8BA0-24F04C1E75C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{E8E0BD61-3009-4BE5-96E8-B59E77161827}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502-4AD2-8BA0-24F04C1E75C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{FD48B290-894F-47DD-94DE-77855D5EF963}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502-4AD2-8BA0-24F04C1E75C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1.2019230769230769</c:v>
                </c:pt>
                <c:pt idx="1">
                  <c:v>0.77822269034374059</c:v>
                </c:pt>
                <c:pt idx="2">
                  <c:v>1.1186464311118853</c:v>
                </c:pt>
                <c:pt idx="3">
                  <c:v>1.0875687030768</c:v>
                </c:pt>
              </c:numCache>
            </c:numRef>
          </c:val>
          <c:extLst>
            <c:ext xmlns:c16="http://schemas.microsoft.com/office/drawing/2014/chart" uri="{C3380CC4-5D6E-409C-BE32-E72D297353CC}">
              <c16:uniqueId val="{00000004-E502-4AD2-8BA0-24F04C1E75C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{B2D164FD-0A86-4972-888A-763DA7377EB6}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502-4AD2-8BA0-24F04C1E75C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{2BDCBE84-BCA6-486E-89AD-32F33503A536}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502-4AD2-8BA0-24F04C1E75C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{59C7BE28-A401-47AA-9BD3-720008FCDA47}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502-4AD2-8BA0-24F04C1E75C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{5CBE4713-3EA8-4C31-86BF-AFBF9957F083}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502-4AD2-8BA0-24F04C1E75C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502-4AD2-8BA0-24F04C1E75C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502-4AD2-8BA0-24F04C1E75C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{254A8CCD-314E-4AD8-882B-AB6DF5422324}</c15:txfldGUID>
                      <c15:f>Daten_Diagramme!$E$6</c15:f>
                      <c15:dlblFieldTableCache>
                        <c:ptCount val="1"/>
                        <c:pt idx="0">
                          <c:v>-2.9</c:v>
                        </c:pt>
                      </c15:dlblFieldTableCache>
                    </c15:dlblFTEntry>
                  </c15:dlblFieldTable>
                  <c15:showDataLabelsRange val="0"/>
                </c:ext>
                <c:ext xmlns:c16="http://schemas.microsoft.com/office/drawing/2014/chart" uri="{C3380CC4-5D6E-409C-BE32-E72D297353CC}">
                  <c16:uniqueId val="{00000000-E70A-4E3F-A193-487E4E57B41B}"/>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{A019FBF7-ADAD-4409-8200-C49A1CFCF11F}</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E70A-4E3F-A193-487E4E57B41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{C2DA9822-FD80-482B-8621-7FCCBA42598B}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70A-4E3F-A193-487E4E57B41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{27F5393B-D11B-479D-91A5-D2191B95F35D}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70A-4E3F-A193-487E4E57B41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-2.865668813944676</c:v>
                </c:pt>
                <c:pt idx="1">
                  <c:v>-2.6975865719528453</c:v>
                </c:pt>
                <c:pt idx="2">
                  <c:v>-2.7637010795899166</c:v>
                </c:pt>
                <c:pt idx="3">
                  <c:v>-2.8655893304673015</c:v>
                </c:pt>
              </c:numCache>
            </c:numRef>
          </c:val>
          <c:extLst>
            <c:ext xmlns:c16="http://schemas.microsoft.com/office/drawing/2014/chart" uri="{C3380CC4-5D6E-409C-BE32-E72D297353CC}">
              <c16:uniqueId val="{00000004-E70A-4E3F-A193-487E4E57B41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{3FF00930-EAC5-4DE5-85D9-100F31DC670D}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70A-4E3F-A193-487E4E57B41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{57819323-B54F-4F5E-B05E-CEAA99ABBAF1}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70A-4E3F-A193-487E4E57B41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{AD1A96B1-410B-467D-8A6A-C47C2A1FB2DB}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70A-4E3F-A193-487E4E57B41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{913CFDA8-3A52-492A-9E77-1330B2D00387}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70A-4E3F-A193-487E4E57B41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70A-4E3F-A193-487E4E57B41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70A-4E3F-A193-487E4E57B41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{E72220E0-CFB7-4605-9781-F31ACDEC6579}</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1924-4AB5-A927-389D839E50BC}"/>
                </c:ext>
              </c:extLst>
            </c:dLbl>
            <c:dLbl>
              <c:idx val="1"/>
              <c:tx>
                <c:strRef>
                  <c:f>Daten_Diagramme!$D$15</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{E6A125B3-D28C-4BAA-B308-7DCF7112DCF0}</c15:txfldGUID>
                      <c15:f>Daten_Diagramme!$D$15</c15:f>
                      <c15:dlblFieldTableCache>
                        <c:ptCount val="1"/>
                        <c:pt idx="0">
                          <c:v>15.4</c:v>
                        </c:pt>
                      </c15:dlblFieldTableCache>
                    </c15:dlblFTEntry>
                  </c15:dlblFieldTable>
                  <c15:showDataLabelsRange val="0"/>
                </c:ext>
                <c:ext xmlns:c16="http://schemas.microsoft.com/office/drawing/2014/chart" uri="{C3380CC4-5D6E-409C-BE32-E72D297353CC}">
                  <c16:uniqueId val="{00000001-1924-4AB5-A927-389D839E50BC}"/>
                </c:ext>
              </c:extLst>
            </c:dLbl>
            <c:dLbl>
              <c:idx val="2"/>
              <c:tx>
                <c:strRef>
                  <c:f>Daten_Diagramme!$D$16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{A19DD684-D95E-412C-AFDD-A7B2E127B702}</c15:txfldGUID>
                      <c15:f>Daten_Diagramme!$D$16</c15:f>
                      <c15:dlblFieldTableCache>
                        <c:ptCount val="1"/>
                        <c:pt idx="0">
                          <c:v>1.9</c:v>
                        </c:pt>
                      </c15:dlblFieldTableCache>
                    </c15:dlblFTEntry>
                  </c15:dlblFieldTable>
                  <c15:showDataLabelsRange val="0"/>
                </c:ext>
                <c:ext xmlns:c16="http://schemas.microsoft.com/office/drawing/2014/chart" uri="{C3380CC4-5D6E-409C-BE32-E72D297353CC}">
                  <c16:uniqueId val="{00000002-1924-4AB5-A927-389D839E50BC}"/>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{E17330C4-1724-42A2-A99E-6ADD3E673B74}</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1924-4AB5-A927-389D839E50BC}"/>
                </c:ext>
              </c:extLst>
            </c:dLbl>
            <c:dLbl>
              <c:idx val="4"/>
              <c:tx>
                <c:strRef>
                  <c:f>Daten_Diagramme!$D$18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{7AA6086B-5CF2-4661-A1EB-C2D5FA63D9D2}</c15:txfldGUID>
                      <c15:f>Daten_Diagramme!$D$18</c15:f>
                      <c15:dlblFieldTableCache>
                        <c:ptCount val="1"/>
                        <c:pt idx="0">
                          <c:v>0.6</c:v>
                        </c:pt>
                      </c15:dlblFieldTableCache>
                    </c15:dlblFTEntry>
                  </c15:dlblFieldTable>
                  <c15:showDataLabelsRange val="0"/>
                </c:ext>
                <c:ext xmlns:c16="http://schemas.microsoft.com/office/drawing/2014/chart" uri="{C3380CC4-5D6E-409C-BE32-E72D297353CC}">
                  <c16:uniqueId val="{00000004-1924-4AB5-A927-389D839E50BC}"/>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{A6D5C322-6C34-4CB7-AA76-3DAD7D248E9B}</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1924-4AB5-A927-389D839E50BC}"/>
                </c:ext>
              </c:extLst>
            </c:dLbl>
            <c:dLbl>
              <c:idx val="6"/>
              <c:tx>
                <c:strRef>
                  <c:f>Daten_Diagramme!$D$20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{86B29AD8-9107-4232-978F-193E2C8B772D}</c15:txfldGUID>
                      <c15:f>Daten_Diagramme!$D$20</c15:f>
                      <c15:dlblFieldTableCache>
                        <c:ptCount val="1"/>
                        <c:pt idx="0">
                          <c:v>-1.1</c:v>
                        </c:pt>
                      </c15:dlblFieldTableCache>
                    </c15:dlblFTEntry>
                  </c15:dlblFieldTable>
                  <c15:showDataLabelsRange val="0"/>
                </c:ext>
                <c:ext xmlns:c16="http://schemas.microsoft.com/office/drawing/2014/chart" uri="{C3380CC4-5D6E-409C-BE32-E72D297353CC}">
                  <c16:uniqueId val="{00000006-1924-4AB5-A927-389D839E50BC}"/>
                </c:ext>
              </c:extLst>
            </c:dLbl>
            <c:dLbl>
              <c:idx val="7"/>
              <c:tx>
                <c:strRef>
                  <c:f>Daten_Diagramme!$D$21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{C3D4160D-D9E4-47B8-A35C-CC71AE322E9A}</c15:txfldGUID>
                      <c15:f>Daten_Diagramme!$D$21</c15:f>
                      <c15:dlblFieldTableCache>
                        <c:ptCount val="1"/>
                        <c:pt idx="0">
                          <c:v>3.2</c:v>
                        </c:pt>
                      </c15:dlblFieldTableCache>
                    </c15:dlblFTEntry>
                  </c15:dlblFieldTable>
                  <c15:showDataLabelsRange val="0"/>
                </c:ext>
                <c:ext xmlns:c16="http://schemas.microsoft.com/office/drawing/2014/chart" uri="{C3380CC4-5D6E-409C-BE32-E72D297353CC}">
                  <c16:uniqueId val="{00000007-1924-4AB5-A927-389D839E50BC}"/>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{96A60300-91E0-4F0B-9F0E-EA3FAB770CD4}</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1924-4AB5-A927-389D839E50BC}"/>
                </c:ext>
              </c:extLst>
            </c:dLbl>
            <c:dLbl>
              <c:idx val="9"/>
              <c:tx>
                <c:strRef>
                  <c:f>Daten_Diagramme!$D$23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{69246FB3-8215-4150-B695-1BB62EC592ED}</c15:txfldGUID>
                      <c15:f>Daten_Diagramme!$D$23</c15:f>
                      <c15:dlblFieldTableCache>
                        <c:ptCount val="1"/>
                        <c:pt idx="0">
                          <c:v>4.2</c:v>
                        </c:pt>
                      </c15:dlblFieldTableCache>
                    </c15:dlblFTEntry>
                  </c15:dlblFieldTable>
                  <c15:showDataLabelsRange val="0"/>
                </c:ext>
                <c:ext xmlns:c16="http://schemas.microsoft.com/office/drawing/2014/chart" uri="{C3380CC4-5D6E-409C-BE32-E72D297353CC}">
                  <c16:uniqueId val="{00000009-1924-4AB5-A927-389D839E50BC}"/>
                </c:ext>
              </c:extLst>
            </c:dLbl>
            <c:dLbl>
              <c:idx val="10"/>
              <c:tx>
                <c:strRef>
                  <c:f>Daten_Diagramme!$D$24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{3678EDD5-3EA3-44AB-9721-F8B3C7DC9C36}</c15:txfldGUID>
                      <c15:f>Daten_Diagramme!$D$24</c15:f>
                      <c15:dlblFieldTableCache>
                        <c:ptCount val="1"/>
                        <c:pt idx="0">
                          <c:v>3.5</c:v>
                        </c:pt>
                      </c15:dlblFieldTableCache>
                    </c15:dlblFTEntry>
                  </c15:dlblFieldTable>
                  <c15:showDataLabelsRange val="0"/>
                </c:ext>
                <c:ext xmlns:c16="http://schemas.microsoft.com/office/drawing/2014/chart" uri="{C3380CC4-5D6E-409C-BE32-E72D297353CC}">
                  <c16:uniqueId val="{0000000A-1924-4AB5-A927-389D839E50BC}"/>
                </c:ext>
              </c:extLst>
            </c:dLbl>
            <c:dLbl>
              <c:idx val="11"/>
              <c:tx>
                <c:strRef>
                  <c:f>Daten_Diagramme!$D$25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{CAEB634F-A9EC-4843-A3E9-763CD1B58E47}</c15:txfldGUID>
                      <c15:f>Daten_Diagramme!$D$25</c15:f>
                      <c15:dlblFieldTableCache>
                        <c:ptCount val="1"/>
                        <c:pt idx="0">
                          <c:v>2.4</c:v>
                        </c:pt>
                      </c15:dlblFieldTableCache>
                    </c15:dlblFTEntry>
                  </c15:dlblFieldTable>
                  <c15:showDataLabelsRange val="0"/>
                </c:ext>
                <c:ext xmlns:c16="http://schemas.microsoft.com/office/drawing/2014/chart" uri="{C3380CC4-5D6E-409C-BE32-E72D297353CC}">
                  <c16:uniqueId val="{0000000B-1924-4AB5-A927-389D839E50BC}"/>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{3E7052B0-2C74-4D1A-8A86-B883DB39E245}</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1924-4AB5-A927-389D839E50BC}"/>
                </c:ext>
              </c:extLst>
            </c:dLbl>
            <c:dLbl>
              <c:idx val="13"/>
              <c:tx>
                <c:strRef>
                  <c:f>Daten_Diagramme!$D$27</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{83AFFF25-4758-4219-AC6D-E23B2D750EDB}</c15:txfldGUID>
                      <c15:f>Daten_Diagramme!$D$27</c15:f>
                      <c15:dlblFieldTableCache>
                        <c:ptCount val="1"/>
                        <c:pt idx="0">
                          <c:v>8.4</c:v>
                        </c:pt>
                      </c15:dlblFieldTableCache>
                    </c15:dlblFTEntry>
                  </c15:dlblFieldTable>
                  <c15:showDataLabelsRange val="0"/>
                </c:ext>
                <c:ext xmlns:c16="http://schemas.microsoft.com/office/drawing/2014/chart" uri="{C3380CC4-5D6E-409C-BE32-E72D297353CC}">
                  <c16:uniqueId val="{0000000D-1924-4AB5-A927-389D839E50BC}"/>
                </c:ext>
              </c:extLst>
            </c:dLbl>
            <c:dLbl>
              <c:idx val="14"/>
              <c:tx>
                <c:strRef>
                  <c:f>Daten_Diagramme!$D$28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{A07EB9DA-E9C4-426D-BDCF-310DC5CF1107}</c15:txfldGUID>
                      <c15:f>Daten_Diagramme!$D$28</c15:f>
                      <c15:dlblFieldTableCache>
                        <c:ptCount val="1"/>
                        <c:pt idx="0">
                          <c:v>3.5</c:v>
                        </c:pt>
                      </c15:dlblFieldTableCache>
                    </c15:dlblFTEntry>
                  </c15:dlblFieldTable>
                  <c15:showDataLabelsRange val="0"/>
                </c:ext>
                <c:ext xmlns:c16="http://schemas.microsoft.com/office/drawing/2014/chart" uri="{C3380CC4-5D6E-409C-BE32-E72D297353CC}">
                  <c16:uniqueId val="{0000000E-1924-4AB5-A927-389D839E50BC}"/>
                </c:ext>
              </c:extLst>
            </c:dLbl>
            <c:dLbl>
              <c:idx val="15"/>
              <c:tx>
                <c:strRef>
                  <c:f>Daten_Diagramme!$D$29</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{F4C9ECB7-AFA0-409D-982F-6F7F4C245DCE}</c15:txfldGUID>
                      <c15:f>Daten_Diagramme!$D$29</c15:f>
                      <c15:dlblFieldTableCache>
                        <c:ptCount val="1"/>
                        <c:pt idx="0">
                          <c:v>-16.3</c:v>
                        </c:pt>
                      </c15:dlblFieldTableCache>
                    </c15:dlblFTEntry>
                  </c15:dlblFieldTable>
                  <c15:showDataLabelsRange val="0"/>
                </c:ext>
                <c:ext xmlns:c16="http://schemas.microsoft.com/office/drawing/2014/chart" uri="{C3380CC4-5D6E-409C-BE32-E72D297353CC}">
                  <c16:uniqueId val="{0000000F-1924-4AB5-A927-389D839E50BC}"/>
                </c:ext>
              </c:extLst>
            </c:dLbl>
            <c:dLbl>
              <c:idx val="16"/>
              <c:tx>
                <c:strRef>
                  <c:f>Daten_Diagramme!$D$30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{E2D53623-4FC6-4F69-92A6-6C14CD1ACA90}</c15:txfldGUID>
                      <c15:f>Daten_Diagramme!$D$30</c15:f>
                      <c15:dlblFieldTableCache>
                        <c:ptCount val="1"/>
                        <c:pt idx="0">
                          <c:v>2.0</c:v>
                        </c:pt>
                      </c15:dlblFieldTableCache>
                    </c15:dlblFTEntry>
                  </c15:dlblFieldTable>
                  <c15:showDataLabelsRange val="0"/>
                </c:ext>
                <c:ext xmlns:c16="http://schemas.microsoft.com/office/drawing/2014/chart" uri="{C3380CC4-5D6E-409C-BE32-E72D297353CC}">
                  <c16:uniqueId val="{00000010-1924-4AB5-A927-389D839E50BC}"/>
                </c:ext>
              </c:extLst>
            </c:dLbl>
            <c:dLbl>
              <c:idx val="17"/>
              <c:tx>
                <c:strRef>
                  <c:f>Daten_Diagramme!$D$31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{449FFEFC-E0AD-4F57-8C4B-C22F8C704E3B}</c15:txfldGUID>
                      <c15:f>Daten_Diagramme!$D$31</c15:f>
                      <c15:dlblFieldTableCache>
                        <c:ptCount val="1"/>
                        <c:pt idx="0">
                          <c:v>1.3</c:v>
                        </c:pt>
                      </c15:dlblFieldTableCache>
                    </c15:dlblFTEntry>
                  </c15:dlblFieldTable>
                  <c15:showDataLabelsRange val="0"/>
                </c:ext>
                <c:ext xmlns:c16="http://schemas.microsoft.com/office/drawing/2014/chart" uri="{C3380CC4-5D6E-409C-BE32-E72D297353CC}">
                  <c16:uniqueId val="{00000011-1924-4AB5-A927-389D839E50BC}"/>
                </c:ext>
              </c:extLst>
            </c:dLbl>
            <c:dLbl>
              <c:idx val="18"/>
              <c:tx>
                <c:strRef>
                  <c:f>Daten_Diagramme!$D$32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{4C026761-B4E3-438A-9739-88BFD5FD7E32}</c15:txfldGUID>
                      <c15:f>Daten_Diagramme!$D$32</c15:f>
                      <c15:dlblFieldTableCache>
                        <c:ptCount val="1"/>
                        <c:pt idx="0">
                          <c:v>0.6</c:v>
                        </c:pt>
                      </c15:dlblFieldTableCache>
                    </c15:dlblFTEntry>
                  </c15:dlblFieldTable>
                  <c15:showDataLabelsRange val="0"/>
                </c:ext>
                <c:ext xmlns:c16="http://schemas.microsoft.com/office/drawing/2014/chart" uri="{C3380CC4-5D6E-409C-BE32-E72D297353CC}">
                  <c16:uniqueId val="{00000012-1924-4AB5-A927-389D839E50BC}"/>
                </c:ext>
              </c:extLst>
            </c:dLbl>
            <c:dLbl>
              <c:idx val="19"/>
              <c:tx>
                <c:strRef>
                  <c:f>Daten_Diagramme!$D$33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{17AB867F-FC00-47E6-9D28-FB1111228858}</c15:txfldGUID>
                      <c15:f>Daten_Diagramme!$D$33</c15:f>
                      <c15:dlblFieldTableCache>
                        <c:ptCount val="1"/>
                        <c:pt idx="0">
                          <c:v>3.2</c:v>
                        </c:pt>
                      </c15:dlblFieldTableCache>
                    </c15:dlblFTEntry>
                  </c15:dlblFieldTable>
                  <c15:showDataLabelsRange val="0"/>
                </c:ext>
                <c:ext xmlns:c16="http://schemas.microsoft.com/office/drawing/2014/chart" uri="{C3380CC4-5D6E-409C-BE32-E72D297353CC}">
                  <c16:uniqueId val="{00000013-1924-4AB5-A927-389D839E50BC}"/>
                </c:ext>
              </c:extLst>
            </c:dLbl>
            <c:dLbl>
              <c:idx val="20"/>
              <c:tx>
                <c:strRef>
                  <c:f>Daten_Diagramme!$D$34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{CF0172E8-CA1F-41DC-AB0F-5292B5FDE4FA}</c15:txfldGUID>
                      <c15:f>Daten_Diagramme!$D$34</c15:f>
                      <c15:dlblFieldTableCache>
                        <c:ptCount val="1"/>
                        <c:pt idx="0">
                          <c:v>2.4</c:v>
                        </c:pt>
                      </c15:dlblFieldTableCache>
                    </c15:dlblFTEntry>
                  </c15:dlblFieldTable>
                  <c15:showDataLabelsRange val="0"/>
                </c:ext>
                <c:ext xmlns:c16="http://schemas.microsoft.com/office/drawing/2014/chart" uri="{C3380CC4-5D6E-409C-BE32-E72D297353CC}">
                  <c16:uniqueId val="{00000014-1924-4AB5-A927-389D839E50B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{5328A914-B506-45D7-86C8-F71DF8A1BB5C}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924-4AB5-A927-389D839E50B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{8207BA85-5B27-4F9A-947A-72D03F91ACE7}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924-4AB5-A927-389D839E50BC}"/>
                </c:ext>
              </c:extLst>
            </c:dLbl>
            <c:dLbl>
              <c:idx val="23"/>
              <c:tx>
                <c:strRef>
                  <c:f>Daten_Diagramme!$D$37</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{70637661-9BBB-4E0C-A1F9-0E4BB418892A}</c15:txfldGUID>
                      <c15:f>Daten_Diagramme!$D$37</c15:f>
                      <c15:dlblFieldTableCache>
                        <c:ptCount val="1"/>
                        <c:pt idx="0">
                          <c:v>15.4</c:v>
                        </c:pt>
                      </c15:dlblFieldTableCache>
                    </c15:dlblFTEntry>
                  </c15:dlblFieldTable>
                  <c15:showDataLabelsRange val="0"/>
                </c:ext>
                <c:ext xmlns:c16="http://schemas.microsoft.com/office/drawing/2014/chart" uri="{C3380CC4-5D6E-409C-BE32-E72D297353CC}">
                  <c16:uniqueId val="{00000017-1924-4AB5-A927-389D839E50BC}"/>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{DB67D75B-89F6-475C-AF0B-11247822641A}</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1924-4AB5-A927-389D839E50BC}"/>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{174153BD-9E8B-40CA-927A-87852B9E619C}</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1924-4AB5-A927-389D839E50B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{DBC5A4E3-AE6D-4DBD-B85D-F38F3C7EA346}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924-4AB5-A927-389D839E50B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{8AC42F02-AD09-4630-AC30-79D4082F256D}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924-4AB5-A927-389D839E50B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{0094E7D4-0272-436A-A039-D672260C3018}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924-4AB5-A927-389D839E50B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{5D68BD58-1032-4B1A-851D-BE1377A70B7D}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924-4AB5-A927-389D839E50B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{38DD07A0-8A5B-4461-ADC6-4354ADA12D15}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924-4AB5-A927-389D839E50BC}"/>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{2DAA2B24-480F-495F-ABDC-8D923BCD0B35}</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1924-4AB5-A927-389D839E50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1.2019230769230769</c:v>
                </c:pt>
                <c:pt idx="1">
                  <c:v>15.384615384615385</c:v>
                </c:pt>
                <c:pt idx="2">
                  <c:v>1.9099590723055935</c:v>
                </c:pt>
                <c:pt idx="3">
                  <c:v>0.70290771175726929</c:v>
                </c:pt>
                <c:pt idx="4">
                  <c:v>0.5787619526925013</c:v>
                </c:pt>
                <c:pt idx="5">
                  <c:v>0.96174396238512505</c:v>
                </c:pt>
                <c:pt idx="6">
                  <c:v>-1.0770975056689343</c:v>
                </c:pt>
                <c:pt idx="7">
                  <c:v>3.2315978456014363</c:v>
                </c:pt>
                <c:pt idx="8">
                  <c:v>-0.57437283554354257</c:v>
                </c:pt>
                <c:pt idx="9">
                  <c:v>4.224987039917055</c:v>
                </c:pt>
                <c:pt idx="10">
                  <c:v>3.4838250977603979</c:v>
                </c:pt>
                <c:pt idx="11">
                  <c:v>2.3766273085074174</c:v>
                </c:pt>
                <c:pt idx="12">
                  <c:v>-0.53501945525291827</c:v>
                </c:pt>
                <c:pt idx="13">
                  <c:v>8.3520179372197312</c:v>
                </c:pt>
                <c:pt idx="14">
                  <c:v>3.5353535353535355</c:v>
                </c:pt>
                <c:pt idx="15">
                  <c:v>-16.279589102277804</c:v>
                </c:pt>
                <c:pt idx="16">
                  <c:v>1.988834612700628</c:v>
                </c:pt>
                <c:pt idx="17">
                  <c:v>1.3445050662509743</c:v>
                </c:pt>
                <c:pt idx="18">
                  <c:v>0.55713349355473019</c:v>
                </c:pt>
                <c:pt idx="19">
                  <c:v>3.2412691166400367</c:v>
                </c:pt>
                <c:pt idx="20">
                  <c:v>2.4239543726235739</c:v>
                </c:pt>
                <c:pt idx="21">
                  <c:v>0</c:v>
                </c:pt>
                <c:pt idx="23">
                  <c:v>15.384615384615385</c:v>
                </c:pt>
                <c:pt idx="24">
                  <c:v>1.0432318722362941</c:v>
                </c:pt>
                <c:pt idx="25">
                  <c:v>1.2430651149209528</c:v>
                </c:pt>
              </c:numCache>
            </c:numRef>
          </c:val>
          <c:extLst>
            <c:ext xmlns:c16="http://schemas.microsoft.com/office/drawing/2014/chart" uri="{C3380CC4-5D6E-409C-BE32-E72D297353CC}">
              <c16:uniqueId val="{00000020-1924-4AB5-A927-389D839E50B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{345EFF40-9165-434B-B9B2-AD10260637B5}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924-4AB5-A927-389D839E50B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{C5519680-E639-4523-9D27-0311ED5BD8A4}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924-4AB5-A927-389D839E50B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{602529A0-A84A-4755-9F46-2D6C1A331D0F}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924-4AB5-A927-389D839E50B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{DC5036ED-DAAE-4316-9552-18C4714D604B}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924-4AB5-A927-389D839E50B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{85D58169-5C62-4DF9-A7DD-08CFCD673275}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924-4AB5-A927-389D839E50B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{A641A379-0C9B-4812-B390-E77D70E4721E}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924-4AB5-A927-389D839E50B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{10402BC3-7EDE-4102-9681-302723FBB7C8}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924-4AB5-A927-389D839E50B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{C0D383DB-B4C1-4B1C-94C9-300A449C54E3}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924-4AB5-A927-389D839E50B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{B2E23BB7-B479-460C-9DC7-484B49997069}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924-4AB5-A927-389D839E50B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{2C8CFEAB-BB19-4907-80D6-D00BC0796062}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924-4AB5-A927-389D839E50B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{2F9E921A-0555-4EDB-89C8-3AD7F729E749}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924-4AB5-A927-389D839E50B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{B2057133-85B1-44C6-87F4-2151B2534D62}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924-4AB5-A927-389D839E50B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{4B9772E3-F56D-4570-8CE7-51A461C0903F}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924-4AB5-A927-389D839E50B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{46429A01-08E5-4D21-9ECB-BB344AFF5F9F}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924-4AB5-A927-389D839E50B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{EE63A0ED-2658-465E-A8F9-01C6D3743DA8}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924-4AB5-A927-389D839E50B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{947D70F0-432E-4ECF-8FBE-75281DCA6E01}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924-4AB5-A927-389D839E50B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{DE08C5A6-0245-42CA-A09B-F9406E9EEB9D}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924-4AB5-A927-389D839E50B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{874F6B71-BDF2-485A-9937-CEE9DAD910FE}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924-4AB5-A927-389D839E50B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{61CA02E7-80BD-46F2-A7D6-FB83864F0ED5}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924-4AB5-A927-389D839E50B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{6E4F0980-FA59-4B64-B0CA-E783EEE2AA0E}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924-4AB5-A927-389D839E50B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{0C1B627A-47E2-4525-9A75-2A8FDDE060EA}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924-4AB5-A927-389D839E50B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{96723F36-E516-478A-8C51-B3DA3979E994}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924-4AB5-A927-389D839E50B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{CF8DF422-D556-4EF5-87FE-B5EA68003865}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924-4AB5-A927-389D839E50B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{9EBDCEFF-E63E-4BDD-B2BB-B019FCD8B5ED}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924-4AB5-A927-389D839E50B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{1BA06C8B-5E82-4A8A-96DC-2FAE165D2548}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924-4AB5-A927-389D839E50B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{9A259EFF-3686-4FB0-B30C-77B87053746C}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924-4AB5-A927-389D839E50B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{5DF5D0D8-4F63-41BE-BE53-FC1AC97F28E3}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924-4AB5-A927-389D839E50B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{9FA071B8-9311-46F9-999B-F6F7C6FDD384}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924-4AB5-A927-389D839E50B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{FD1F5329-1D3E-4810-B2E2-77D05AA88FBD}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924-4AB5-A927-389D839E50B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{CF0E3FB9-8295-45A1-A1AA-D19DB2B19858}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924-4AB5-A927-389D839E50B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{27405378-D70C-46B5-97C2-E53BAC4A6E40}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924-4AB5-A927-389D839E50B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{2110B214-35D2-4559-9024-5769D93E2939}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924-4AB5-A927-389D839E50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924-4AB5-A927-389D839E50B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924-4AB5-A927-389D839E50B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{1DCFAB54-E2BD-473D-8114-160470921BD4}</c15:txfldGUID>
                      <c15:f>Daten_Diagramme!$E$14</c15:f>
                      <c15:dlblFieldTableCache>
                        <c:ptCount val="1"/>
                        <c:pt idx="0">
                          <c:v>-2.9</c:v>
                        </c:pt>
                      </c15:dlblFieldTableCache>
                    </c15:dlblFTEntry>
                  </c15:dlblFieldTable>
                  <c15:showDataLabelsRange val="0"/>
                </c:ext>
                <c:ext xmlns:c16="http://schemas.microsoft.com/office/drawing/2014/chart" uri="{C3380CC4-5D6E-409C-BE32-E72D297353CC}">
                  <c16:uniqueId val="{00000000-589B-4CD8-9791-B2445AA7B547}"/>
                </c:ext>
              </c:extLst>
            </c:dLbl>
            <c:dLbl>
              <c:idx val="1"/>
              <c:tx>
                <c:strRef>
                  <c:f>Daten_Diagramme!$E$15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{805A2D61-C63B-45E9-A017-8D02C19AC3C7}</c15:txfldGUID>
                      <c15:f>Daten_Diagramme!$E$15</c15:f>
                      <c15:dlblFieldTableCache>
                        <c:ptCount val="1"/>
                        <c:pt idx="0">
                          <c:v>-2.0</c:v>
                        </c:pt>
                      </c15:dlblFieldTableCache>
                    </c15:dlblFTEntry>
                  </c15:dlblFieldTable>
                  <c15:showDataLabelsRange val="0"/>
                </c:ext>
                <c:ext xmlns:c16="http://schemas.microsoft.com/office/drawing/2014/chart" uri="{C3380CC4-5D6E-409C-BE32-E72D297353CC}">
                  <c16:uniqueId val="{00000001-589B-4CD8-9791-B2445AA7B547}"/>
                </c:ext>
              </c:extLst>
            </c:dLbl>
            <c:dLbl>
              <c:idx val="2"/>
              <c:tx>
                <c:strRef>
                  <c:f>Daten_Diagramme!$E$16</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{06F50BE5-9D16-4099-A837-0585D0510077}</c15:txfldGUID>
                      <c15:f>Daten_Diagramme!$E$16</c15:f>
                      <c15:dlblFieldTableCache>
                        <c:ptCount val="1"/>
                        <c:pt idx="0">
                          <c:v>7.0</c:v>
                        </c:pt>
                      </c15:dlblFieldTableCache>
                    </c15:dlblFTEntry>
                  </c15:dlblFieldTable>
                  <c15:showDataLabelsRange val="0"/>
                </c:ext>
                <c:ext xmlns:c16="http://schemas.microsoft.com/office/drawing/2014/chart" uri="{C3380CC4-5D6E-409C-BE32-E72D297353CC}">
                  <c16:uniqueId val="{00000002-589B-4CD8-9791-B2445AA7B547}"/>
                </c:ext>
              </c:extLst>
            </c:dLbl>
            <c:dLbl>
              <c:idx val="3"/>
              <c:tx>
                <c:strRef>
                  <c:f>Daten_Diagramme!$E$17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{5BD07E20-4FC6-4C67-854E-0D70BE3D0B34}</c15:txfldGUID>
                      <c15:f>Daten_Diagramme!$E$17</c15:f>
                      <c15:dlblFieldTableCache>
                        <c:ptCount val="1"/>
                        <c:pt idx="0">
                          <c:v>-4.8</c:v>
                        </c:pt>
                      </c15:dlblFieldTableCache>
                    </c15:dlblFTEntry>
                  </c15:dlblFieldTable>
                  <c15:showDataLabelsRange val="0"/>
                </c:ext>
                <c:ext xmlns:c16="http://schemas.microsoft.com/office/drawing/2014/chart" uri="{C3380CC4-5D6E-409C-BE32-E72D297353CC}">
                  <c16:uniqueId val="{00000003-589B-4CD8-9791-B2445AA7B547}"/>
                </c:ext>
              </c:extLst>
            </c:dLbl>
            <c:dLbl>
              <c:idx val="4"/>
              <c:tx>
                <c:strRef>
                  <c:f>Daten_Diagramme!$E$18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{ACBEDE2B-64FF-48DA-8B7F-FCFC10917852}</c15:txfldGUID>
                      <c15:f>Daten_Diagramme!$E$18</c15:f>
                      <c15:dlblFieldTableCache>
                        <c:ptCount val="1"/>
                        <c:pt idx="0">
                          <c:v>-3.9</c:v>
                        </c:pt>
                      </c15:dlblFieldTableCache>
                    </c15:dlblFTEntry>
                  </c15:dlblFieldTable>
                  <c15:showDataLabelsRange val="0"/>
                </c:ext>
                <c:ext xmlns:c16="http://schemas.microsoft.com/office/drawing/2014/chart" uri="{C3380CC4-5D6E-409C-BE32-E72D297353CC}">
                  <c16:uniqueId val="{00000004-589B-4CD8-9791-B2445AA7B547}"/>
                </c:ext>
              </c:extLst>
            </c:dLbl>
            <c:dLbl>
              <c:idx val="5"/>
              <c:tx>
                <c:strRef>
                  <c:f>Daten_Diagramme!$E$19</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{E0EE6F84-2CD0-41E3-BD05-03AB45B528E9}</c15:txfldGUID>
                      <c15:f>Daten_Diagramme!$E$19</c15:f>
                      <c15:dlblFieldTableCache>
                        <c:ptCount val="1"/>
                        <c:pt idx="0">
                          <c:v>-5.9</c:v>
                        </c:pt>
                      </c15:dlblFieldTableCache>
                    </c15:dlblFTEntry>
                  </c15:dlblFieldTable>
                  <c15:showDataLabelsRange val="0"/>
                </c:ext>
                <c:ext xmlns:c16="http://schemas.microsoft.com/office/drawing/2014/chart" uri="{C3380CC4-5D6E-409C-BE32-E72D297353CC}">
                  <c16:uniqueId val="{00000005-589B-4CD8-9791-B2445AA7B547}"/>
                </c:ext>
              </c:extLst>
            </c:dLbl>
            <c:dLbl>
              <c:idx val="6"/>
              <c:tx>
                <c:strRef>
                  <c:f>Daten_Diagramme!$E$20</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{9A50A27D-F271-47A8-A7E9-1E5807CA11EF}</c15:txfldGUID>
                      <c15:f>Daten_Diagramme!$E$20</c15:f>
                      <c15:dlblFieldTableCache>
                        <c:ptCount val="1"/>
                        <c:pt idx="0">
                          <c:v>-5.1</c:v>
                        </c:pt>
                      </c15:dlblFieldTableCache>
                    </c15:dlblFTEntry>
                  </c15:dlblFieldTable>
                  <c15:showDataLabelsRange val="0"/>
                </c:ext>
                <c:ext xmlns:c16="http://schemas.microsoft.com/office/drawing/2014/chart" uri="{C3380CC4-5D6E-409C-BE32-E72D297353CC}">
                  <c16:uniqueId val="{00000006-589B-4CD8-9791-B2445AA7B547}"/>
                </c:ext>
              </c:extLst>
            </c:dLbl>
            <c:dLbl>
              <c:idx val="7"/>
              <c:tx>
                <c:strRef>
                  <c:f>Daten_Diagramme!$E$21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{513F488F-EF7A-45F0-8D4B-E2C68A43BB57}</c15:txfldGUID>
                      <c15:f>Daten_Diagramme!$E$21</c15:f>
                      <c15:dlblFieldTableCache>
                        <c:ptCount val="1"/>
                        <c:pt idx="0">
                          <c:v>0.3</c:v>
                        </c:pt>
                      </c15:dlblFieldTableCache>
                    </c15:dlblFTEntry>
                  </c15:dlblFieldTable>
                  <c15:showDataLabelsRange val="0"/>
                </c:ext>
                <c:ext xmlns:c16="http://schemas.microsoft.com/office/drawing/2014/chart" uri="{C3380CC4-5D6E-409C-BE32-E72D297353CC}">
                  <c16:uniqueId val="{00000007-589B-4CD8-9791-B2445AA7B547}"/>
                </c:ext>
              </c:extLst>
            </c:dLbl>
            <c:dLbl>
              <c:idx val="8"/>
              <c:tx>
                <c:strRef>
                  <c:f>Daten_Diagramme!$E$22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{643FF181-0E6D-4F1C-A91B-F0B11E05CF52}</c15:txfldGUID>
                      <c15:f>Daten_Diagramme!$E$22</c15:f>
                      <c15:dlblFieldTableCache>
                        <c:ptCount val="1"/>
                        <c:pt idx="0">
                          <c:v>-2.9</c:v>
                        </c:pt>
                      </c15:dlblFieldTableCache>
                    </c15:dlblFTEntry>
                  </c15:dlblFieldTable>
                  <c15:showDataLabelsRange val="0"/>
                </c:ext>
                <c:ext xmlns:c16="http://schemas.microsoft.com/office/drawing/2014/chart" uri="{C3380CC4-5D6E-409C-BE32-E72D297353CC}">
                  <c16:uniqueId val="{00000008-589B-4CD8-9791-B2445AA7B547}"/>
                </c:ext>
              </c:extLst>
            </c:dLbl>
            <c:dLbl>
              <c:idx val="9"/>
              <c:tx>
                <c:strRef>
                  <c:f>Daten_Diagramme!$E$23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{4A13D28A-06E8-445A-8059-16DC63488765}</c15:txfldGUID>
                      <c15:f>Daten_Diagramme!$E$23</c15:f>
                      <c15:dlblFieldTableCache>
                        <c:ptCount val="1"/>
                        <c:pt idx="0">
                          <c:v>-3.9</c:v>
                        </c:pt>
                      </c15:dlblFieldTableCache>
                    </c15:dlblFTEntry>
                  </c15:dlblFieldTable>
                  <c15:showDataLabelsRange val="0"/>
                </c:ext>
                <c:ext xmlns:c16="http://schemas.microsoft.com/office/drawing/2014/chart" uri="{C3380CC4-5D6E-409C-BE32-E72D297353CC}">
                  <c16:uniqueId val="{00000009-589B-4CD8-9791-B2445AA7B547}"/>
                </c:ext>
              </c:extLst>
            </c:dLbl>
            <c:dLbl>
              <c:idx val="10"/>
              <c:tx>
                <c:strRef>
                  <c:f>Daten_Diagramme!$E$24</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{713C6889-353F-49E4-893C-488CF0545DCA}</c15:txfldGUID>
                      <c15:f>Daten_Diagramme!$E$24</c15:f>
                      <c15:dlblFieldTableCache>
                        <c:ptCount val="1"/>
                        <c:pt idx="0">
                          <c:v>-6.5</c:v>
                        </c:pt>
                      </c15:dlblFieldTableCache>
                    </c15:dlblFTEntry>
                  </c15:dlblFieldTable>
                  <c15:showDataLabelsRange val="0"/>
                </c:ext>
                <c:ext xmlns:c16="http://schemas.microsoft.com/office/drawing/2014/chart" uri="{C3380CC4-5D6E-409C-BE32-E72D297353CC}">
                  <c16:uniqueId val="{0000000A-589B-4CD8-9791-B2445AA7B547}"/>
                </c:ext>
              </c:extLst>
            </c:dLbl>
            <c:dLbl>
              <c:idx val="11"/>
              <c:tx>
                <c:strRef>
                  <c:f>Daten_Diagramme!$E$25</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{BE6B5FE2-7810-4712-A6CA-10567C849678}</c15:txfldGUID>
                      <c15:f>Daten_Diagramme!$E$25</c15:f>
                      <c15:dlblFieldTableCache>
                        <c:ptCount val="1"/>
                        <c:pt idx="0">
                          <c:v>-12.3</c:v>
                        </c:pt>
                      </c15:dlblFieldTableCache>
                    </c15:dlblFTEntry>
                  </c15:dlblFieldTable>
                  <c15:showDataLabelsRange val="0"/>
                </c:ext>
                <c:ext xmlns:c16="http://schemas.microsoft.com/office/drawing/2014/chart" uri="{C3380CC4-5D6E-409C-BE32-E72D297353CC}">
                  <c16:uniqueId val="{0000000B-589B-4CD8-9791-B2445AA7B547}"/>
                </c:ext>
              </c:extLst>
            </c:dLbl>
            <c:dLbl>
              <c:idx val="12"/>
              <c:tx>
                <c:strRef>
                  <c:f>Daten_Diagramme!$E$26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{7CAAA8D6-7890-4001-AF62-0E83CEA90C4B}</c15:txfldGUID>
                      <c15:f>Daten_Diagramme!$E$26</c15:f>
                      <c15:dlblFieldTableCache>
                        <c:ptCount val="1"/>
                        <c:pt idx="0">
                          <c:v>-1.1</c:v>
                        </c:pt>
                      </c15:dlblFieldTableCache>
                    </c15:dlblFTEntry>
                  </c15:dlblFieldTable>
                  <c15:showDataLabelsRange val="0"/>
                </c:ext>
                <c:ext xmlns:c16="http://schemas.microsoft.com/office/drawing/2014/chart" uri="{C3380CC4-5D6E-409C-BE32-E72D297353CC}">
                  <c16:uniqueId val="{0000000C-589B-4CD8-9791-B2445AA7B547}"/>
                </c:ext>
              </c:extLst>
            </c:dLbl>
            <c:dLbl>
              <c:idx val="13"/>
              <c:tx>
                <c:strRef>
                  <c:f>Daten_Diagramme!$E$27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{6A9E937F-5326-42A3-9A01-5B39FC47E8F8}</c15:txfldGUID>
                      <c15:f>Daten_Diagramme!$E$27</c15:f>
                      <c15:dlblFieldTableCache>
                        <c:ptCount val="1"/>
                        <c:pt idx="0">
                          <c:v>-5.1</c:v>
                        </c:pt>
                      </c15:dlblFieldTableCache>
                    </c15:dlblFTEntry>
                  </c15:dlblFieldTable>
                  <c15:showDataLabelsRange val="0"/>
                </c:ext>
                <c:ext xmlns:c16="http://schemas.microsoft.com/office/drawing/2014/chart" uri="{C3380CC4-5D6E-409C-BE32-E72D297353CC}">
                  <c16:uniqueId val="{0000000D-589B-4CD8-9791-B2445AA7B547}"/>
                </c:ext>
              </c:extLst>
            </c:dLbl>
            <c:dLbl>
              <c:idx val="14"/>
              <c:tx>
                <c:strRef>
                  <c:f>Daten_Diagramme!$E$28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{812248E5-780E-440E-B017-7F26F7FB3D22}</c15:txfldGUID>
                      <c15:f>Daten_Diagramme!$E$28</c15:f>
                      <c15:dlblFieldTableCache>
                        <c:ptCount val="1"/>
                        <c:pt idx="0">
                          <c:v>5.4</c:v>
                        </c:pt>
                      </c15:dlblFieldTableCache>
                    </c15:dlblFTEntry>
                  </c15:dlblFieldTable>
                  <c15:showDataLabelsRange val="0"/>
                </c:ext>
                <c:ext xmlns:c16="http://schemas.microsoft.com/office/drawing/2014/chart" uri="{C3380CC4-5D6E-409C-BE32-E72D297353CC}">
                  <c16:uniqueId val="{0000000E-589B-4CD8-9791-B2445AA7B547}"/>
                </c:ext>
              </c:extLst>
            </c:dLbl>
            <c:dLbl>
              <c:idx val="15"/>
              <c:tx>
                <c:strRef>
                  <c:f>Daten_Diagramme!$E$29</c:f>
                  <c:strCache>
                    <c:ptCount val="1"/>
                    <c:pt idx="0">
                      <c:v>-18.7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{29561B48-04C5-4840-9C05-1BF13489720F}</c15:txfldGUID>
                      <c15:f>Daten_Diagramme!$E$29</c15:f>
                      <c15:dlblFieldTableCache>
                        <c:ptCount val="1"/>
                        <c:pt idx="0">
                          <c:v>-18.7</c:v>
                        </c:pt>
                      </c15:dlblFieldTableCache>
                    </c15:dlblFTEntry>
                  </c15:dlblFieldTable>
                  <c15:showDataLabelsRange val="0"/>
                </c:ext>
                <c:ext xmlns:c16="http://schemas.microsoft.com/office/drawing/2014/chart" uri="{C3380CC4-5D6E-409C-BE32-E72D297353CC}">
                  <c16:uniqueId val="{0000000F-589B-4CD8-9791-B2445AA7B547}"/>
                </c:ext>
              </c:extLst>
            </c:dLbl>
            <c:dLbl>
              <c:idx val="16"/>
              <c:tx>
                <c:strRef>
                  <c:f>Daten_Diagramme!$E$30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{C2F934A5-DF81-4474-A3A2-57C690F75D63}</c15:txfldGUID>
                      <c15:f>Daten_Diagramme!$E$30</c15:f>
                      <c15:dlblFieldTableCache>
                        <c:ptCount val="1"/>
                        <c:pt idx="0">
                          <c:v>-1.5</c:v>
                        </c:pt>
                      </c15:dlblFieldTableCache>
                    </c15:dlblFTEntry>
                  </c15:dlblFieldTable>
                  <c15:showDataLabelsRange val="0"/>
                </c:ext>
                <c:ext xmlns:c16="http://schemas.microsoft.com/office/drawing/2014/chart" uri="{C3380CC4-5D6E-409C-BE32-E72D297353CC}">
                  <c16:uniqueId val="{00000010-589B-4CD8-9791-B2445AA7B547}"/>
                </c:ext>
              </c:extLst>
            </c:dLbl>
            <c:dLbl>
              <c:idx val="17"/>
              <c:tx>
                <c:strRef>
                  <c:f>Daten_Diagramme!$E$31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{7D157F80-F39F-4C39-B97F-FC9D24E0DF82}</c15:txfldGUID>
                      <c15:f>Daten_Diagramme!$E$31</c15:f>
                      <c15:dlblFieldTableCache>
                        <c:ptCount val="1"/>
                        <c:pt idx="0">
                          <c:v>-2.0</c:v>
                        </c:pt>
                      </c15:dlblFieldTableCache>
                    </c15:dlblFTEntry>
                  </c15:dlblFieldTable>
                  <c15:showDataLabelsRange val="0"/>
                </c:ext>
                <c:ext xmlns:c16="http://schemas.microsoft.com/office/drawing/2014/chart" uri="{C3380CC4-5D6E-409C-BE32-E72D297353CC}">
                  <c16:uniqueId val="{00000011-589B-4CD8-9791-B2445AA7B547}"/>
                </c:ext>
              </c:extLst>
            </c:dLbl>
            <c:dLbl>
              <c:idx val="18"/>
              <c:tx>
                <c:strRef>
                  <c:f>Daten_Diagramme!$E$32</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{66115A2A-2EC5-469B-9814-BD9FA6640006}</c15:txfldGUID>
                      <c15:f>Daten_Diagramme!$E$32</c15:f>
                      <c15:dlblFieldTableCache>
                        <c:ptCount val="1"/>
                        <c:pt idx="0">
                          <c:v>-7.0</c:v>
                        </c:pt>
                      </c15:dlblFieldTableCache>
                    </c15:dlblFTEntry>
                  </c15:dlblFieldTable>
                  <c15:showDataLabelsRange val="0"/>
                </c:ext>
                <c:ext xmlns:c16="http://schemas.microsoft.com/office/drawing/2014/chart" uri="{C3380CC4-5D6E-409C-BE32-E72D297353CC}">
                  <c16:uniqueId val="{00000012-589B-4CD8-9791-B2445AA7B547}"/>
                </c:ext>
              </c:extLst>
            </c:dLbl>
            <c:dLbl>
              <c:idx val="19"/>
              <c:tx>
                <c:strRef>
                  <c:f>Daten_Diagramme!$E$33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{4ACBC2EF-0524-49FC-8AB3-5934D3852D6D}</c15:txfldGUID>
                      <c15:f>Daten_Diagramme!$E$33</c15:f>
                      <c15:dlblFieldTableCache>
                        <c:ptCount val="1"/>
                        <c:pt idx="0">
                          <c:v>1.0</c:v>
                        </c:pt>
                      </c15:dlblFieldTableCache>
                    </c15:dlblFTEntry>
                  </c15:dlblFieldTable>
                  <c15:showDataLabelsRange val="0"/>
                </c:ext>
                <c:ext xmlns:c16="http://schemas.microsoft.com/office/drawing/2014/chart" uri="{C3380CC4-5D6E-409C-BE32-E72D297353CC}">
                  <c16:uniqueId val="{00000013-589B-4CD8-9791-B2445AA7B547}"/>
                </c:ext>
              </c:extLst>
            </c:dLbl>
            <c:dLbl>
              <c:idx val="20"/>
              <c:tx>
                <c:strRef>
                  <c:f>Daten_Diagramme!$E$34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{2612E534-54DA-49B3-BF1A-B33F43FDCFEC}</c15:txfldGUID>
                      <c15:f>Daten_Diagramme!$E$34</c15:f>
                      <c15:dlblFieldTableCache>
                        <c:ptCount val="1"/>
                        <c:pt idx="0">
                          <c:v>-2.1</c:v>
                        </c:pt>
                      </c15:dlblFieldTableCache>
                    </c15:dlblFTEntry>
                  </c15:dlblFieldTable>
                  <c15:showDataLabelsRange val="0"/>
                </c:ext>
                <c:ext xmlns:c16="http://schemas.microsoft.com/office/drawing/2014/chart" uri="{C3380CC4-5D6E-409C-BE32-E72D297353CC}">
                  <c16:uniqueId val="{00000014-589B-4CD8-9791-B2445AA7B54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{7F1649D9-3092-4E30-8950-8FB5D571C516}</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89B-4CD8-9791-B2445AA7B54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{D7BBC4C5-EA04-4331-B43D-423A20FF0E9B}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89B-4CD8-9791-B2445AA7B547}"/>
                </c:ext>
              </c:extLst>
            </c:dLbl>
            <c:dLbl>
              <c:idx val="23"/>
              <c:tx>
                <c:strRef>
                  <c:f>Daten_Diagramme!$E$37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{20B93BE8-A4FE-4151-9E9D-F5C7F5022180}</c15:txfldGUID>
                      <c15:f>Daten_Diagramme!$E$37</c15:f>
                      <c15:dlblFieldTableCache>
                        <c:ptCount val="1"/>
                        <c:pt idx="0">
                          <c:v>-2.0</c:v>
                        </c:pt>
                      </c15:dlblFieldTableCache>
                    </c15:dlblFTEntry>
                  </c15:dlblFieldTable>
                  <c15:showDataLabelsRange val="0"/>
                </c:ext>
                <c:ext xmlns:c16="http://schemas.microsoft.com/office/drawing/2014/chart" uri="{C3380CC4-5D6E-409C-BE32-E72D297353CC}">
                  <c16:uniqueId val="{00000017-589B-4CD8-9791-B2445AA7B547}"/>
                </c:ext>
              </c:extLst>
            </c:dLbl>
            <c:dLbl>
              <c:idx val="24"/>
              <c:tx>
                <c:strRef>
                  <c:f>Daten_Diagramme!$E$38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{53D7B4C4-C7E8-4784-B867-AD7970E7CF73}</c15:txfldGUID>
                      <c15:f>Daten_Diagramme!$E$38</c15:f>
                      <c15:dlblFieldTableCache>
                        <c:ptCount val="1"/>
                        <c:pt idx="0">
                          <c:v>-3.0</c:v>
                        </c:pt>
                      </c15:dlblFieldTableCache>
                    </c15:dlblFTEntry>
                  </c15:dlblFieldTable>
                  <c15:showDataLabelsRange val="0"/>
                </c:ext>
                <c:ext xmlns:c16="http://schemas.microsoft.com/office/drawing/2014/chart" uri="{C3380CC4-5D6E-409C-BE32-E72D297353CC}">
                  <c16:uniqueId val="{00000018-589B-4CD8-9791-B2445AA7B547}"/>
                </c:ext>
              </c:extLst>
            </c:dLbl>
            <c:dLbl>
              <c:idx val="25"/>
              <c:tx>
                <c:strRef>
                  <c:f>Daten_Diagramme!$E$39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{74135C30-6FF1-461A-955D-D044338BF676}</c15:txfldGUID>
                      <c15:f>Daten_Diagramme!$E$39</c15:f>
                      <c15:dlblFieldTableCache>
                        <c:ptCount val="1"/>
                        <c:pt idx="0">
                          <c:v>-2.9</c:v>
                        </c:pt>
                      </c15:dlblFieldTableCache>
                    </c15:dlblFTEntry>
                  </c15:dlblFieldTable>
                  <c15:showDataLabelsRange val="0"/>
                </c:ext>
                <c:ext xmlns:c16="http://schemas.microsoft.com/office/drawing/2014/chart" uri="{C3380CC4-5D6E-409C-BE32-E72D297353CC}">
                  <c16:uniqueId val="{00000019-589B-4CD8-9791-B2445AA7B54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{D24F0A2E-C954-4E61-838A-E1EC9E4E0E5A}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89B-4CD8-9791-B2445AA7B54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{6E002C71-1916-4245-9F09-929B17EE8AC3}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89B-4CD8-9791-B2445AA7B54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{69238F50-A2E4-44CB-9B32-FF04CF4D51E0}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89B-4CD8-9791-B2445AA7B54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{F59E53D3-B7E6-48C2-A98A-A13AE257A707}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89B-4CD8-9791-B2445AA7B54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{F1DB13EF-7943-427C-A09C-2A727A849881}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89B-4CD8-9791-B2445AA7B547}"/>
                </c:ext>
              </c:extLst>
            </c:dLbl>
            <c:dLbl>
              <c:idx val="31"/>
              <c:tx>
                <c:strRef>
                  <c:f>Daten_Diagramme!$E$45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{59B550BA-AF96-4301-B200-2E234948831A}</c15:txfldGUID>
                      <c15:f>Daten_Diagramme!$E$45</c15:f>
                      <c15:dlblFieldTableCache>
                        <c:ptCount val="1"/>
                        <c:pt idx="0">
                          <c:v>-2.9</c:v>
                        </c:pt>
                      </c15:dlblFieldTableCache>
                    </c15:dlblFTEntry>
                  </c15:dlblFieldTable>
                  <c15:showDataLabelsRange val="0"/>
                </c:ext>
                <c:ext xmlns:c16="http://schemas.microsoft.com/office/drawing/2014/chart" uri="{C3380CC4-5D6E-409C-BE32-E72D297353CC}">
                  <c16:uniqueId val="{0000001F-589B-4CD8-9791-B2445AA7B54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-2.865668813944676</c:v>
                </c:pt>
                <c:pt idx="1">
                  <c:v>-2.0408163265306123</c:v>
                </c:pt>
                <c:pt idx="2">
                  <c:v>7.0175438596491224</c:v>
                </c:pt>
                <c:pt idx="3">
                  <c:v>-4.8167539267015709</c:v>
                </c:pt>
                <c:pt idx="4">
                  <c:v>-3.8775510204081631</c:v>
                </c:pt>
                <c:pt idx="5">
                  <c:v>-5.9113300492610836</c:v>
                </c:pt>
                <c:pt idx="6">
                  <c:v>-5.0847457627118642</c:v>
                </c:pt>
                <c:pt idx="7">
                  <c:v>0.26954177897574122</c:v>
                </c:pt>
                <c:pt idx="8">
                  <c:v>-2.8936170212765959</c:v>
                </c:pt>
                <c:pt idx="9">
                  <c:v>-3.904797322424693</c:v>
                </c:pt>
                <c:pt idx="10">
                  <c:v>-6.5014483424525267</c:v>
                </c:pt>
                <c:pt idx="11">
                  <c:v>-12.269938650306749</c:v>
                </c:pt>
                <c:pt idx="12">
                  <c:v>-1.1363636363636365</c:v>
                </c:pt>
                <c:pt idx="13">
                  <c:v>-5.1215277777777777</c:v>
                </c:pt>
                <c:pt idx="14">
                  <c:v>5.4113231154207071</c:v>
                </c:pt>
                <c:pt idx="15">
                  <c:v>-18.71657754010695</c:v>
                </c:pt>
                <c:pt idx="16">
                  <c:v>-1.4634146341463414</c:v>
                </c:pt>
                <c:pt idx="17">
                  <c:v>-1.9873532068654021</c:v>
                </c:pt>
                <c:pt idx="18">
                  <c:v>-7.0099255583126547</c:v>
                </c:pt>
                <c:pt idx="19">
                  <c:v>1.0471204188481675</c:v>
                </c:pt>
                <c:pt idx="20">
                  <c:v>-2.1238938053097347</c:v>
                </c:pt>
                <c:pt idx="21">
                  <c:v>0</c:v>
                </c:pt>
                <c:pt idx="23">
                  <c:v>-2.0408163265306123</c:v>
                </c:pt>
                <c:pt idx="24">
                  <c:v>-2.9645697758496024</c:v>
                </c:pt>
                <c:pt idx="25">
                  <c:v>-2.8628190107483062</c:v>
                </c:pt>
              </c:numCache>
            </c:numRef>
          </c:val>
          <c:extLst>
            <c:ext xmlns:c16="http://schemas.microsoft.com/office/drawing/2014/chart" uri="{C3380CC4-5D6E-409C-BE32-E72D297353CC}">
              <c16:uniqueId val="{00000020-589B-4CD8-9791-B2445AA7B54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{DC459964-03C5-4E9A-ABC8-3C959B79A5E6}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89B-4CD8-9791-B2445AA7B54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{96C8C9B3-61D5-48AF-8F73-E6DCA12C0380}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89B-4CD8-9791-B2445AA7B54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{65B3373F-6D75-490A-950A-9282E54FEFE6}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89B-4CD8-9791-B2445AA7B54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{5AA917AE-54C7-4DDC-B9F6-8E79C737AF29}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89B-4CD8-9791-B2445AA7B54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{ACDFEF66-4EE1-49FA-804D-CB344F5AC807}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89B-4CD8-9791-B2445AA7B54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{C5DBD3BF-76D4-4F10-B007-77B145997F77}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89B-4CD8-9791-B2445AA7B54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{62880F9F-0D4F-4840-98A7-B7D495BEB206}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89B-4CD8-9791-B2445AA7B54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{051B24A5-63EA-40D0-9260-0C5DE78358E9}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89B-4CD8-9791-B2445AA7B54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{37C7646B-5C0C-4382-9265-6101BC2F4635}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89B-4CD8-9791-B2445AA7B54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{91046CD8-B43C-4C9E-9B4B-791BDA79D099}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89B-4CD8-9791-B2445AA7B54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{C331BBB5-8E90-4BB9-B9A5-5FAC1A2F16E3}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89B-4CD8-9791-B2445AA7B54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{8D7BA0E1-2EC1-47A6-9C56-E49F8715046A}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89B-4CD8-9791-B2445AA7B54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{D3251FD0-D8B7-4B9E-9B62-F78AA11F7EAF}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89B-4CD8-9791-B2445AA7B54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{254D9E5D-D578-43F0-93F2-65A3D335960A}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89B-4CD8-9791-B2445AA7B54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{E3C6DFE8-87DB-491E-AD55-5845376ECC09}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89B-4CD8-9791-B2445AA7B54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{2A174523-6F16-482B-8A04-4B32B28C6DDE}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89B-4CD8-9791-B2445AA7B54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{C1FE7A16-9D55-4AD7-8ED1-293BD0457B35}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89B-4CD8-9791-B2445AA7B54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{76484476-4B0D-4653-AA47-AEE1CEEA0064}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89B-4CD8-9791-B2445AA7B54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{6CD235C6-0FA7-4119-8524-439567C263ED}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89B-4CD8-9791-B2445AA7B54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{1A4E7239-5C58-4C81-9348-3F10910B5850}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89B-4CD8-9791-B2445AA7B54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{B9CB1C73-9A67-4BB5-A057-959BAC562307}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89B-4CD8-9791-B2445AA7B54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{76652B8B-51B6-4B28-A969-4026A075CB2C}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89B-4CD8-9791-B2445AA7B54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{CBCC8943-957A-4AF4-8AFD-C4A4A0F5E022}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89B-4CD8-9791-B2445AA7B54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{451C21D9-44EE-46F5-AF41-45D50CF82187}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89B-4CD8-9791-B2445AA7B54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{D73CD3F8-CC01-4D88-9C17-AB4A04006E84}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89B-4CD8-9791-B2445AA7B54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{0E3B4385-6933-4195-8A7B-3EDA974C06D7}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89B-4CD8-9791-B2445AA7B54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{3608DC6E-BF97-4223-B83E-3509250C0A1A}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89B-4CD8-9791-B2445AA7B54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{340D3A5E-B97D-466C-9933-783CBE4A962C}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89B-4CD8-9791-B2445AA7B54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{E93B4420-94C6-49C6-ADF0-A9320EAB5567}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89B-4CD8-9791-B2445AA7B54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{3E950BB5-C76C-4170-A276-78CC53825F2C}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89B-4CD8-9791-B2445AA7B54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{27DB9E2D-24CE-45DC-B315-4500C01C8A39}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89B-4CD8-9791-B2445AA7B54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{8D2928CB-3317-4000-AD50-DADD2D908748}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89B-4CD8-9791-B2445AA7B54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89B-4CD8-9791-B2445AA7B54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89B-4CD8-9791-B2445AA7B54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{321513A6-F0BD-4F3C-A6EC-3EF7D1B42FF1}</c15:txfldGUID>
                      <c15:f>Diagramm!$I$46</c15:f>
                      <c15:dlblFieldTableCache>
                        <c:ptCount val="1"/>
                      </c15:dlblFieldTableCache>
                    </c15:dlblFTEntry>
                  </c15:dlblFieldTable>
                  <c15:showDataLabelsRange val="0"/>
                </c:ext>
                <c:ext xmlns:c16="http://schemas.microsoft.com/office/drawing/2014/chart" uri="{C3380CC4-5D6E-409C-BE32-E72D297353CC}">
                  <c16:uniqueId val="{00000000-BC76-4948-BB2C-79BDC34FCD2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{DE5733C5-932D-422E-9CE8-7C825F1BBE02}</c15:txfldGUID>
                      <c15:f>Diagramm!$I$47</c15:f>
                      <c15:dlblFieldTableCache>
                        <c:ptCount val="1"/>
                      </c15:dlblFieldTableCache>
                    </c15:dlblFTEntry>
                  </c15:dlblFieldTable>
                  <c15:showDataLabelsRange val="0"/>
                </c:ext>
                <c:ext xmlns:c16="http://schemas.microsoft.com/office/drawing/2014/chart" uri="{C3380CC4-5D6E-409C-BE32-E72D297353CC}">
                  <c16:uniqueId val="{00000001-BC76-4948-BB2C-79BDC34FCD2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{477AC5F8-21D5-477A-8C73-776D7D19C01B}</c15:txfldGUID>
                      <c15:f>Diagramm!$I$48</c15:f>
                      <c15:dlblFieldTableCache>
                        <c:ptCount val="1"/>
                      </c15:dlblFieldTableCache>
                    </c15:dlblFTEntry>
                  </c15:dlblFieldTable>
                  <c15:showDataLabelsRange val="0"/>
                </c:ext>
                <c:ext xmlns:c16="http://schemas.microsoft.com/office/drawing/2014/chart" uri="{C3380CC4-5D6E-409C-BE32-E72D297353CC}">
                  <c16:uniqueId val="{00000002-BC76-4948-BB2C-79BDC34FCD2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{DE909968-CFA2-4675-9AC0-44B2889C2E1B}</c15:txfldGUID>
                      <c15:f>Diagramm!$I$49</c15:f>
                      <c15:dlblFieldTableCache>
                        <c:ptCount val="1"/>
                      </c15:dlblFieldTableCache>
                    </c15:dlblFTEntry>
                  </c15:dlblFieldTable>
                  <c15:showDataLabelsRange val="0"/>
                </c:ext>
                <c:ext xmlns:c16="http://schemas.microsoft.com/office/drawing/2014/chart" uri="{C3380CC4-5D6E-409C-BE32-E72D297353CC}">
                  <c16:uniqueId val="{00000003-BC76-4948-BB2C-79BDC34FCD2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{08EC0C97-AF3C-432C-B266-B3E01C7B9848}</c15:txfldGUID>
                      <c15:f>Diagramm!$I$50</c15:f>
                      <c15:dlblFieldTableCache>
                        <c:ptCount val="1"/>
                      </c15:dlblFieldTableCache>
                    </c15:dlblFTEntry>
                  </c15:dlblFieldTable>
                  <c15:showDataLabelsRange val="0"/>
                </c:ext>
                <c:ext xmlns:c16="http://schemas.microsoft.com/office/drawing/2014/chart" uri="{C3380CC4-5D6E-409C-BE32-E72D297353CC}">
                  <c16:uniqueId val="{00000004-BC76-4948-BB2C-79BDC34FCD2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{EE182E8F-989B-4F21-BA10-F960D25CF55F}</c15:txfldGUID>
                      <c15:f>Diagramm!$I$51</c15:f>
                      <c15:dlblFieldTableCache>
                        <c:ptCount val="1"/>
                      </c15:dlblFieldTableCache>
                    </c15:dlblFTEntry>
                  </c15:dlblFieldTable>
                  <c15:showDataLabelsRange val="0"/>
                </c:ext>
                <c:ext xmlns:c16="http://schemas.microsoft.com/office/drawing/2014/chart" uri="{C3380CC4-5D6E-409C-BE32-E72D297353CC}">
                  <c16:uniqueId val="{00000005-BC76-4948-BB2C-79BDC34FCD2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{3826F816-318B-4C23-989A-985FF469FE8A}</c15:txfldGUID>
                      <c15:f>Diagramm!$I$52</c15:f>
                      <c15:dlblFieldTableCache>
                        <c:ptCount val="1"/>
                      </c15:dlblFieldTableCache>
                    </c15:dlblFTEntry>
                  </c15:dlblFieldTable>
                  <c15:showDataLabelsRange val="0"/>
                </c:ext>
                <c:ext xmlns:c16="http://schemas.microsoft.com/office/drawing/2014/chart" uri="{C3380CC4-5D6E-409C-BE32-E72D297353CC}">
                  <c16:uniqueId val="{00000006-BC76-4948-BB2C-79BDC34FCD2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{44FDF880-6C2A-4580-A55A-E4C2D156C815}</c15:txfldGUID>
                      <c15:f>Diagramm!$I$53</c15:f>
                      <c15:dlblFieldTableCache>
                        <c:ptCount val="1"/>
                      </c15:dlblFieldTableCache>
                    </c15:dlblFTEntry>
                  </c15:dlblFieldTable>
                  <c15:showDataLabelsRange val="0"/>
                </c:ext>
                <c:ext xmlns:c16="http://schemas.microsoft.com/office/drawing/2014/chart" uri="{C3380CC4-5D6E-409C-BE32-E72D297353CC}">
                  <c16:uniqueId val="{00000007-BC76-4948-BB2C-79BDC34FCD2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{F5C07C5C-B49C-45FA-AE4B-AB1605B5E12A}</c15:txfldGUID>
                      <c15:f>Diagramm!$I$54</c15:f>
                      <c15:dlblFieldTableCache>
                        <c:ptCount val="1"/>
                      </c15:dlblFieldTableCache>
                    </c15:dlblFTEntry>
                  </c15:dlblFieldTable>
                  <c15:showDataLabelsRange val="0"/>
                </c:ext>
                <c:ext xmlns:c16="http://schemas.microsoft.com/office/drawing/2014/chart" uri="{C3380CC4-5D6E-409C-BE32-E72D297353CC}">
                  <c16:uniqueId val="{00000008-BC76-4948-BB2C-79BDC34FCD2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{C6A032B3-B51F-4F8F-AFCC-797C04E5E623}</c15:txfldGUID>
                      <c15:f>Diagramm!$I$55</c15:f>
                      <c15:dlblFieldTableCache>
                        <c:ptCount val="1"/>
                      </c15:dlblFieldTableCache>
                    </c15:dlblFTEntry>
                  </c15:dlblFieldTable>
                  <c15:showDataLabelsRange val="0"/>
                </c:ext>
                <c:ext xmlns:c16="http://schemas.microsoft.com/office/drawing/2014/chart" uri="{C3380CC4-5D6E-409C-BE32-E72D297353CC}">
                  <c16:uniqueId val="{00000009-BC76-4948-BB2C-79BDC34FCD2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{93FD3851-569F-46B9-AB96-9FCC9414D1CD}</c15:txfldGUID>
                      <c15:f>Diagramm!$I$56</c15:f>
                      <c15:dlblFieldTableCache>
                        <c:ptCount val="1"/>
                      </c15:dlblFieldTableCache>
                    </c15:dlblFTEntry>
                  </c15:dlblFieldTable>
                  <c15:showDataLabelsRange val="0"/>
                </c:ext>
                <c:ext xmlns:c16="http://schemas.microsoft.com/office/drawing/2014/chart" uri="{C3380CC4-5D6E-409C-BE32-E72D297353CC}">
                  <c16:uniqueId val="{0000000A-BC76-4948-BB2C-79BDC34FCD2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{05EB6CCB-680A-467E-B2D7-7374A0A847B7}</c15:txfldGUID>
                      <c15:f>Diagramm!$I$57</c15:f>
                      <c15:dlblFieldTableCache>
                        <c:ptCount val="1"/>
                      </c15:dlblFieldTableCache>
                    </c15:dlblFTEntry>
                  </c15:dlblFieldTable>
                  <c15:showDataLabelsRange val="0"/>
                </c:ext>
                <c:ext xmlns:c16="http://schemas.microsoft.com/office/drawing/2014/chart" uri="{C3380CC4-5D6E-409C-BE32-E72D297353CC}">
                  <c16:uniqueId val="{0000000B-BC76-4948-BB2C-79BDC34FCD2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{B0124507-A14A-492C-8924-095A0FF1EFBF}</c15:txfldGUID>
                      <c15:f>Diagramm!$I$58</c15:f>
                      <c15:dlblFieldTableCache>
                        <c:ptCount val="1"/>
                      </c15:dlblFieldTableCache>
                    </c15:dlblFTEntry>
                  </c15:dlblFieldTable>
                  <c15:showDataLabelsRange val="0"/>
                </c:ext>
                <c:ext xmlns:c16="http://schemas.microsoft.com/office/drawing/2014/chart" uri="{C3380CC4-5D6E-409C-BE32-E72D297353CC}">
                  <c16:uniqueId val="{0000000C-BC76-4948-BB2C-79BDC34FCD2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{55F9A913-60D9-4441-8FB5-8E014F4FD3B7}</c15:txfldGUID>
                      <c15:f>Diagramm!$I$59</c15:f>
                      <c15:dlblFieldTableCache>
                        <c:ptCount val="1"/>
                      </c15:dlblFieldTableCache>
                    </c15:dlblFTEntry>
                  </c15:dlblFieldTable>
                  <c15:showDataLabelsRange val="0"/>
                </c:ext>
                <c:ext xmlns:c16="http://schemas.microsoft.com/office/drawing/2014/chart" uri="{C3380CC4-5D6E-409C-BE32-E72D297353CC}">
                  <c16:uniqueId val="{0000000D-BC76-4948-BB2C-79BDC34FCD2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{8F5EC3C2-6D93-4D79-AEDE-8FC9D7FAE57C}</c15:txfldGUID>
                      <c15:f>Diagramm!$I$60</c15:f>
                      <c15:dlblFieldTableCache>
                        <c:ptCount val="1"/>
                      </c15:dlblFieldTableCache>
                    </c15:dlblFTEntry>
                  </c15:dlblFieldTable>
                  <c15:showDataLabelsRange val="0"/>
                </c:ext>
                <c:ext xmlns:c16="http://schemas.microsoft.com/office/drawing/2014/chart" uri="{C3380CC4-5D6E-409C-BE32-E72D297353CC}">
                  <c16:uniqueId val="{0000000E-BC76-4948-BB2C-79BDC34FCD2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{6A2AE655-0D58-4286-8A08-BFC77DA97770}</c15:txfldGUID>
                      <c15:f>Diagramm!$I$61</c15:f>
                      <c15:dlblFieldTableCache>
                        <c:ptCount val="1"/>
                      </c15:dlblFieldTableCache>
                    </c15:dlblFTEntry>
                  </c15:dlblFieldTable>
                  <c15:showDataLabelsRange val="0"/>
                </c:ext>
                <c:ext xmlns:c16="http://schemas.microsoft.com/office/drawing/2014/chart" uri="{C3380CC4-5D6E-409C-BE32-E72D297353CC}">
                  <c16:uniqueId val="{0000000F-BC76-4948-BB2C-79BDC34FCD2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{441E7349-F0FD-4D8B-B948-EDD9829A5AC1}</c15:txfldGUID>
                      <c15:f>Diagramm!$I$62</c15:f>
                      <c15:dlblFieldTableCache>
                        <c:ptCount val="1"/>
                      </c15:dlblFieldTableCache>
                    </c15:dlblFTEntry>
                  </c15:dlblFieldTable>
                  <c15:showDataLabelsRange val="0"/>
                </c:ext>
                <c:ext xmlns:c16="http://schemas.microsoft.com/office/drawing/2014/chart" uri="{C3380CC4-5D6E-409C-BE32-E72D297353CC}">
                  <c16:uniqueId val="{00000010-BC76-4948-BB2C-79BDC34FCD2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{40EC5C86-3A7C-4258-99D3-3426A7E4AE6F}</c15:txfldGUID>
                      <c15:f>Diagramm!$I$63</c15:f>
                      <c15:dlblFieldTableCache>
                        <c:ptCount val="1"/>
                      </c15:dlblFieldTableCache>
                    </c15:dlblFTEntry>
                  </c15:dlblFieldTable>
                  <c15:showDataLabelsRange val="0"/>
                </c:ext>
                <c:ext xmlns:c16="http://schemas.microsoft.com/office/drawing/2014/chart" uri="{C3380CC4-5D6E-409C-BE32-E72D297353CC}">
                  <c16:uniqueId val="{00000011-BC76-4948-BB2C-79BDC34FCD2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{9055E389-2FDE-494F-9F87-983050A81D2E}</c15:txfldGUID>
                      <c15:f>Diagramm!$I$64</c15:f>
                      <c15:dlblFieldTableCache>
                        <c:ptCount val="1"/>
                      </c15:dlblFieldTableCache>
                    </c15:dlblFTEntry>
                  </c15:dlblFieldTable>
                  <c15:showDataLabelsRange val="0"/>
                </c:ext>
                <c:ext xmlns:c16="http://schemas.microsoft.com/office/drawing/2014/chart" uri="{C3380CC4-5D6E-409C-BE32-E72D297353CC}">
                  <c16:uniqueId val="{00000012-BC76-4948-BB2C-79BDC34FCD2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{A84A2C87-2EDA-4403-A465-A698A1174563}</c15:txfldGUID>
                      <c15:f>Diagramm!$I$65</c15:f>
                      <c15:dlblFieldTableCache>
                        <c:ptCount val="1"/>
                      </c15:dlblFieldTableCache>
                    </c15:dlblFTEntry>
                  </c15:dlblFieldTable>
                  <c15:showDataLabelsRange val="0"/>
                </c:ext>
                <c:ext xmlns:c16="http://schemas.microsoft.com/office/drawing/2014/chart" uri="{C3380CC4-5D6E-409C-BE32-E72D297353CC}">
                  <c16:uniqueId val="{00000013-BC76-4948-BB2C-79BDC34FCD2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{E5E34433-B099-435B-A71D-D99E56CDA33A}</c15:txfldGUID>
                      <c15:f>Diagramm!$I$66</c15:f>
                      <c15:dlblFieldTableCache>
                        <c:ptCount val="1"/>
                      </c15:dlblFieldTableCache>
                    </c15:dlblFTEntry>
                  </c15:dlblFieldTable>
                  <c15:showDataLabelsRange val="0"/>
                </c:ext>
                <c:ext xmlns:c16="http://schemas.microsoft.com/office/drawing/2014/chart" uri="{C3380CC4-5D6E-409C-BE32-E72D297353CC}">
                  <c16:uniqueId val="{00000014-BC76-4948-BB2C-79BDC34FCD2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{68408038-7E26-45ED-81C8-4A8B5324015C}</c15:txfldGUID>
                      <c15:f>Diagramm!$I$67</c15:f>
                      <c15:dlblFieldTableCache>
                        <c:ptCount val="1"/>
                      </c15:dlblFieldTableCache>
                    </c15:dlblFTEntry>
                  </c15:dlblFieldTable>
                  <c15:showDataLabelsRange val="0"/>
                </c:ext>
                <c:ext xmlns:c16="http://schemas.microsoft.com/office/drawing/2014/chart" uri="{C3380CC4-5D6E-409C-BE32-E72D297353CC}">
                  <c16:uniqueId val="{00000015-BC76-4948-BB2C-79BDC34FCD2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C76-4948-BB2C-79BDC34FCD2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{D227E4FC-6D6E-4EF5-A481-DF1A1C7D55F7}</c15:txfldGUID>
                      <c15:f>Diagramm!$K$46</c15:f>
                      <c15:dlblFieldTableCache>
                        <c:ptCount val="1"/>
                      </c15:dlblFieldTableCache>
                    </c15:dlblFTEntry>
                  </c15:dlblFieldTable>
                  <c15:showDataLabelsRange val="0"/>
                </c:ext>
                <c:ext xmlns:c16="http://schemas.microsoft.com/office/drawing/2014/chart" uri="{C3380CC4-5D6E-409C-BE32-E72D297353CC}">
                  <c16:uniqueId val="{00000017-BC76-4948-BB2C-79BDC34FCD2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{A80846B6-B44F-43B6-8496-83E49B577666}</c15:txfldGUID>
                      <c15:f>Diagramm!$K$47</c15:f>
                      <c15:dlblFieldTableCache>
                        <c:ptCount val="1"/>
                      </c15:dlblFieldTableCache>
                    </c15:dlblFTEntry>
                  </c15:dlblFieldTable>
                  <c15:showDataLabelsRange val="0"/>
                </c:ext>
                <c:ext xmlns:c16="http://schemas.microsoft.com/office/drawing/2014/chart" uri="{C3380CC4-5D6E-409C-BE32-E72D297353CC}">
                  <c16:uniqueId val="{00000018-BC76-4948-BB2C-79BDC34FCD2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{333030FF-37FC-4108-8A71-79A1E31A3A40}</c15:txfldGUID>
                      <c15:f>Diagramm!$K$48</c15:f>
                      <c15:dlblFieldTableCache>
                        <c:ptCount val="1"/>
                      </c15:dlblFieldTableCache>
                    </c15:dlblFTEntry>
                  </c15:dlblFieldTable>
                  <c15:showDataLabelsRange val="0"/>
                </c:ext>
                <c:ext xmlns:c16="http://schemas.microsoft.com/office/drawing/2014/chart" uri="{C3380CC4-5D6E-409C-BE32-E72D297353CC}">
                  <c16:uniqueId val="{00000019-BC76-4948-BB2C-79BDC34FCD2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{E14B6E87-149E-4F6B-9C08-B1EB8A5EF25D}</c15:txfldGUID>
                      <c15:f>Diagramm!$K$49</c15:f>
                      <c15:dlblFieldTableCache>
                        <c:ptCount val="1"/>
                      </c15:dlblFieldTableCache>
                    </c15:dlblFTEntry>
                  </c15:dlblFieldTable>
                  <c15:showDataLabelsRange val="0"/>
                </c:ext>
                <c:ext xmlns:c16="http://schemas.microsoft.com/office/drawing/2014/chart" uri="{C3380CC4-5D6E-409C-BE32-E72D297353CC}">
                  <c16:uniqueId val="{0000001A-BC76-4948-BB2C-79BDC34FCD2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{AA637135-FD44-4E8D-A84A-FA5BE21A199A}</c15:txfldGUID>
                      <c15:f>Diagramm!$K$50</c15:f>
                      <c15:dlblFieldTableCache>
                        <c:ptCount val="1"/>
                      </c15:dlblFieldTableCache>
                    </c15:dlblFTEntry>
                  </c15:dlblFieldTable>
                  <c15:showDataLabelsRange val="0"/>
                </c:ext>
                <c:ext xmlns:c16="http://schemas.microsoft.com/office/drawing/2014/chart" uri="{C3380CC4-5D6E-409C-BE32-E72D297353CC}">
                  <c16:uniqueId val="{0000001B-BC76-4948-BB2C-79BDC34FCD2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{D541FC68-8EDA-45CF-BE93-ECBC84AAE065}</c15:txfldGUID>
                      <c15:f>Diagramm!$K$51</c15:f>
                      <c15:dlblFieldTableCache>
                        <c:ptCount val="1"/>
                      </c15:dlblFieldTableCache>
                    </c15:dlblFTEntry>
                  </c15:dlblFieldTable>
                  <c15:showDataLabelsRange val="0"/>
                </c:ext>
                <c:ext xmlns:c16="http://schemas.microsoft.com/office/drawing/2014/chart" uri="{C3380CC4-5D6E-409C-BE32-E72D297353CC}">
                  <c16:uniqueId val="{0000001C-BC76-4948-BB2C-79BDC34FCD2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{0FF8FFC6-0F35-4154-90E6-BD7610E4DACE}</c15:txfldGUID>
                      <c15:f>Diagramm!$K$52</c15:f>
                      <c15:dlblFieldTableCache>
                        <c:ptCount val="1"/>
                      </c15:dlblFieldTableCache>
                    </c15:dlblFTEntry>
                  </c15:dlblFieldTable>
                  <c15:showDataLabelsRange val="0"/>
                </c:ext>
                <c:ext xmlns:c16="http://schemas.microsoft.com/office/drawing/2014/chart" uri="{C3380CC4-5D6E-409C-BE32-E72D297353CC}">
                  <c16:uniqueId val="{0000001D-BC76-4948-BB2C-79BDC34FCD2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{AAE13D9C-7377-425F-BAE1-50903037B772}</c15:txfldGUID>
                      <c15:f>Diagramm!$K$53</c15:f>
                      <c15:dlblFieldTableCache>
                        <c:ptCount val="1"/>
                      </c15:dlblFieldTableCache>
                    </c15:dlblFTEntry>
                  </c15:dlblFieldTable>
                  <c15:showDataLabelsRange val="0"/>
                </c:ext>
                <c:ext xmlns:c16="http://schemas.microsoft.com/office/drawing/2014/chart" uri="{C3380CC4-5D6E-409C-BE32-E72D297353CC}">
                  <c16:uniqueId val="{0000001E-BC76-4948-BB2C-79BDC34FCD2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{5A4EB86B-A70F-448F-9543-8DB623B2CD1F}</c15:txfldGUID>
                      <c15:f>Diagramm!$K$54</c15:f>
                      <c15:dlblFieldTableCache>
                        <c:ptCount val="1"/>
                      </c15:dlblFieldTableCache>
                    </c15:dlblFTEntry>
                  </c15:dlblFieldTable>
                  <c15:showDataLabelsRange val="0"/>
                </c:ext>
                <c:ext xmlns:c16="http://schemas.microsoft.com/office/drawing/2014/chart" uri="{C3380CC4-5D6E-409C-BE32-E72D297353CC}">
                  <c16:uniqueId val="{0000001F-BC76-4948-BB2C-79BDC34FCD2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{810A6FC5-6BEC-4E95-A729-C3D675690E2A}</c15:txfldGUID>
                      <c15:f>Diagramm!$K$55</c15:f>
                      <c15:dlblFieldTableCache>
                        <c:ptCount val="1"/>
                      </c15:dlblFieldTableCache>
                    </c15:dlblFTEntry>
                  </c15:dlblFieldTable>
                  <c15:showDataLabelsRange val="0"/>
                </c:ext>
                <c:ext xmlns:c16="http://schemas.microsoft.com/office/drawing/2014/chart" uri="{C3380CC4-5D6E-409C-BE32-E72D297353CC}">
                  <c16:uniqueId val="{00000020-BC76-4948-BB2C-79BDC34FCD2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{61B7CA3E-08BC-4691-BDA0-E1D882A02156}</c15:txfldGUID>
                      <c15:f>Diagramm!$K$56</c15:f>
                      <c15:dlblFieldTableCache>
                        <c:ptCount val="1"/>
                      </c15:dlblFieldTableCache>
                    </c15:dlblFTEntry>
                  </c15:dlblFieldTable>
                  <c15:showDataLabelsRange val="0"/>
                </c:ext>
                <c:ext xmlns:c16="http://schemas.microsoft.com/office/drawing/2014/chart" uri="{C3380CC4-5D6E-409C-BE32-E72D297353CC}">
                  <c16:uniqueId val="{00000021-BC76-4948-BB2C-79BDC34FCD2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{7C676740-8FDE-4029-86E7-0F7FEE890ABA}</c15:txfldGUID>
                      <c15:f>Diagramm!$K$57</c15:f>
                      <c15:dlblFieldTableCache>
                        <c:ptCount val="1"/>
                      </c15:dlblFieldTableCache>
                    </c15:dlblFTEntry>
                  </c15:dlblFieldTable>
                  <c15:showDataLabelsRange val="0"/>
                </c:ext>
                <c:ext xmlns:c16="http://schemas.microsoft.com/office/drawing/2014/chart" uri="{C3380CC4-5D6E-409C-BE32-E72D297353CC}">
                  <c16:uniqueId val="{00000022-BC76-4948-BB2C-79BDC34FCD2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{81F36791-3CAE-4924-B40C-ADDF01255D21}</c15:txfldGUID>
                      <c15:f>Diagramm!$K$58</c15:f>
                      <c15:dlblFieldTableCache>
                        <c:ptCount val="1"/>
                      </c15:dlblFieldTableCache>
                    </c15:dlblFTEntry>
                  </c15:dlblFieldTable>
                  <c15:showDataLabelsRange val="0"/>
                </c:ext>
                <c:ext xmlns:c16="http://schemas.microsoft.com/office/drawing/2014/chart" uri="{C3380CC4-5D6E-409C-BE32-E72D297353CC}">
                  <c16:uniqueId val="{00000023-BC76-4948-BB2C-79BDC34FCD2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{8097534E-B2E9-40CB-BAA9-BB28C3714282}</c15:txfldGUID>
                      <c15:f>Diagramm!$K$59</c15:f>
                      <c15:dlblFieldTableCache>
                        <c:ptCount val="1"/>
                      </c15:dlblFieldTableCache>
                    </c15:dlblFTEntry>
                  </c15:dlblFieldTable>
                  <c15:showDataLabelsRange val="0"/>
                </c:ext>
                <c:ext xmlns:c16="http://schemas.microsoft.com/office/drawing/2014/chart" uri="{C3380CC4-5D6E-409C-BE32-E72D297353CC}">
                  <c16:uniqueId val="{00000024-BC76-4948-BB2C-79BDC34FCD2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{4A987763-ADD4-41B6-BC21-0DA80CA3E158}</c15:txfldGUID>
                      <c15:f>Diagramm!$K$60</c15:f>
                      <c15:dlblFieldTableCache>
                        <c:ptCount val="1"/>
                      </c15:dlblFieldTableCache>
                    </c15:dlblFTEntry>
                  </c15:dlblFieldTable>
                  <c15:showDataLabelsRange val="0"/>
                </c:ext>
                <c:ext xmlns:c16="http://schemas.microsoft.com/office/drawing/2014/chart" uri="{C3380CC4-5D6E-409C-BE32-E72D297353CC}">
                  <c16:uniqueId val="{00000025-BC76-4948-BB2C-79BDC34FCD2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{7EEEAC72-5BBC-448C-9F60-080F7CA02E5B}</c15:txfldGUID>
                      <c15:f>Diagramm!$K$61</c15:f>
                      <c15:dlblFieldTableCache>
                        <c:ptCount val="1"/>
                      </c15:dlblFieldTableCache>
                    </c15:dlblFTEntry>
                  </c15:dlblFieldTable>
                  <c15:showDataLabelsRange val="0"/>
                </c:ext>
                <c:ext xmlns:c16="http://schemas.microsoft.com/office/drawing/2014/chart" uri="{C3380CC4-5D6E-409C-BE32-E72D297353CC}">
                  <c16:uniqueId val="{00000026-BC76-4948-BB2C-79BDC34FCD2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{FF2AF573-3420-45E3-B107-57A6F9D537A8}</c15:txfldGUID>
                      <c15:f>Diagramm!$K$62</c15:f>
                      <c15:dlblFieldTableCache>
                        <c:ptCount val="1"/>
                      </c15:dlblFieldTableCache>
                    </c15:dlblFTEntry>
                  </c15:dlblFieldTable>
                  <c15:showDataLabelsRange val="0"/>
                </c:ext>
                <c:ext xmlns:c16="http://schemas.microsoft.com/office/drawing/2014/chart" uri="{C3380CC4-5D6E-409C-BE32-E72D297353CC}">
                  <c16:uniqueId val="{00000027-BC76-4948-BB2C-79BDC34FCD2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{C3779164-29AA-4570-B661-8F50A6E01AC4}</c15:txfldGUID>
                      <c15:f>Diagramm!$K$63</c15:f>
                      <c15:dlblFieldTableCache>
                        <c:ptCount val="1"/>
                      </c15:dlblFieldTableCache>
                    </c15:dlblFTEntry>
                  </c15:dlblFieldTable>
                  <c15:showDataLabelsRange val="0"/>
                </c:ext>
                <c:ext xmlns:c16="http://schemas.microsoft.com/office/drawing/2014/chart" uri="{C3380CC4-5D6E-409C-BE32-E72D297353CC}">
                  <c16:uniqueId val="{00000028-BC76-4948-BB2C-79BDC34FCD2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{030FB5DE-FE0E-4341-9C7E-2702E9AC7528}</c15:txfldGUID>
                      <c15:f>Diagramm!$K$64</c15:f>
                      <c15:dlblFieldTableCache>
                        <c:ptCount val="1"/>
                      </c15:dlblFieldTableCache>
                    </c15:dlblFTEntry>
                  </c15:dlblFieldTable>
                  <c15:showDataLabelsRange val="0"/>
                </c:ext>
                <c:ext xmlns:c16="http://schemas.microsoft.com/office/drawing/2014/chart" uri="{C3380CC4-5D6E-409C-BE32-E72D297353CC}">
                  <c16:uniqueId val="{00000029-BC76-4948-BB2C-79BDC34FCD2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{EBF87B77-B37F-444E-ADA5-8D692B52627F}</c15:txfldGUID>
                      <c15:f>Diagramm!$K$65</c15:f>
                      <c15:dlblFieldTableCache>
                        <c:ptCount val="1"/>
                      </c15:dlblFieldTableCache>
                    </c15:dlblFTEntry>
                  </c15:dlblFieldTable>
                  <c15:showDataLabelsRange val="0"/>
                </c:ext>
                <c:ext xmlns:c16="http://schemas.microsoft.com/office/drawing/2014/chart" uri="{C3380CC4-5D6E-409C-BE32-E72D297353CC}">
                  <c16:uniqueId val="{0000002A-BC76-4948-BB2C-79BDC34FCD2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{A6C14192-9D0B-47E0-BFAA-7A974D473C5C}</c15:txfldGUID>
                      <c15:f>Diagramm!$K$66</c15:f>
                      <c15:dlblFieldTableCache>
                        <c:ptCount val="1"/>
                      </c15:dlblFieldTableCache>
                    </c15:dlblFTEntry>
                  </c15:dlblFieldTable>
                  <c15:showDataLabelsRange val="0"/>
                </c:ext>
                <c:ext xmlns:c16="http://schemas.microsoft.com/office/drawing/2014/chart" uri="{C3380CC4-5D6E-409C-BE32-E72D297353CC}">
                  <c16:uniqueId val="{0000002B-BC76-4948-BB2C-79BDC34FCD2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{BCEA4DCF-F836-4156-A2AE-90B7687A2B70}</c15:txfldGUID>
                      <c15:f>Diagramm!$K$67</c15:f>
                      <c15:dlblFieldTableCache>
                        <c:ptCount val="1"/>
                      </c15:dlblFieldTableCache>
                    </c15:dlblFTEntry>
                  </c15:dlblFieldTable>
                  <c15:showDataLabelsRange val="0"/>
                </c:ext>
                <c:ext xmlns:c16="http://schemas.microsoft.com/office/drawing/2014/chart" uri="{C3380CC4-5D6E-409C-BE32-E72D297353CC}">
                  <c16:uniqueId val="{0000002C-BC76-4948-BB2C-79BDC34FCD2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C76-4948-BB2C-79BDC34FCD2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{61F74CD1-DBAB-4832-BCEA-F39FC98EBE0B}</c15:txfldGUID>
                      <c15:f>Diagramm!$J$46</c15:f>
                      <c15:dlblFieldTableCache>
                        <c:ptCount val="1"/>
                      </c15:dlblFieldTableCache>
                    </c15:dlblFTEntry>
                  </c15:dlblFieldTable>
                  <c15:showDataLabelsRange val="0"/>
                </c:ext>
                <c:ext xmlns:c16="http://schemas.microsoft.com/office/drawing/2014/chart" uri="{C3380CC4-5D6E-409C-BE32-E72D297353CC}">
                  <c16:uniqueId val="{0000002E-BC76-4948-BB2C-79BDC34FCD2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{B7DA53C1-65C3-4900-A542-29682D4FF486}</c15:txfldGUID>
                      <c15:f>Diagramm!$J$47</c15:f>
                      <c15:dlblFieldTableCache>
                        <c:ptCount val="1"/>
                      </c15:dlblFieldTableCache>
                    </c15:dlblFTEntry>
                  </c15:dlblFieldTable>
                  <c15:showDataLabelsRange val="0"/>
                </c:ext>
                <c:ext xmlns:c16="http://schemas.microsoft.com/office/drawing/2014/chart" uri="{C3380CC4-5D6E-409C-BE32-E72D297353CC}">
                  <c16:uniqueId val="{0000002F-BC76-4948-BB2C-79BDC34FCD2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{DC9B29AF-6C18-420F-8DA8-0821EF889DC6}</c15:txfldGUID>
                      <c15:f>Diagramm!$J$48</c15:f>
                      <c15:dlblFieldTableCache>
                        <c:ptCount val="1"/>
                      </c15:dlblFieldTableCache>
                    </c15:dlblFTEntry>
                  </c15:dlblFieldTable>
                  <c15:showDataLabelsRange val="0"/>
                </c:ext>
                <c:ext xmlns:c16="http://schemas.microsoft.com/office/drawing/2014/chart" uri="{C3380CC4-5D6E-409C-BE32-E72D297353CC}">
                  <c16:uniqueId val="{00000030-BC76-4948-BB2C-79BDC34FCD2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{3933A977-B54A-40BA-88B1-D45EC0808C4D}</c15:txfldGUID>
                      <c15:f>Diagramm!$J$49</c15:f>
                      <c15:dlblFieldTableCache>
                        <c:ptCount val="1"/>
                      </c15:dlblFieldTableCache>
                    </c15:dlblFTEntry>
                  </c15:dlblFieldTable>
                  <c15:showDataLabelsRange val="0"/>
                </c:ext>
                <c:ext xmlns:c16="http://schemas.microsoft.com/office/drawing/2014/chart" uri="{C3380CC4-5D6E-409C-BE32-E72D297353CC}">
                  <c16:uniqueId val="{00000031-BC76-4948-BB2C-79BDC34FCD2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{8FD01B75-D8F7-4C5E-9F5E-E0C2267C9A59}</c15:txfldGUID>
                      <c15:f>Diagramm!$J$50</c15:f>
                      <c15:dlblFieldTableCache>
                        <c:ptCount val="1"/>
                      </c15:dlblFieldTableCache>
                    </c15:dlblFTEntry>
                  </c15:dlblFieldTable>
                  <c15:showDataLabelsRange val="0"/>
                </c:ext>
                <c:ext xmlns:c16="http://schemas.microsoft.com/office/drawing/2014/chart" uri="{C3380CC4-5D6E-409C-BE32-E72D297353CC}">
                  <c16:uniqueId val="{00000032-BC76-4948-BB2C-79BDC34FCD2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{86904080-CD0D-4608-8421-90DB55C4F319}</c15:txfldGUID>
                      <c15:f>Diagramm!$J$51</c15:f>
                      <c15:dlblFieldTableCache>
                        <c:ptCount val="1"/>
                      </c15:dlblFieldTableCache>
                    </c15:dlblFTEntry>
                  </c15:dlblFieldTable>
                  <c15:showDataLabelsRange val="0"/>
                </c:ext>
                <c:ext xmlns:c16="http://schemas.microsoft.com/office/drawing/2014/chart" uri="{C3380CC4-5D6E-409C-BE32-E72D297353CC}">
                  <c16:uniqueId val="{00000033-BC76-4948-BB2C-79BDC34FCD2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{DDC544AB-9CEE-4859-A9F1-1364AA8D9FCB}</c15:txfldGUID>
                      <c15:f>Diagramm!$J$52</c15:f>
                      <c15:dlblFieldTableCache>
                        <c:ptCount val="1"/>
                      </c15:dlblFieldTableCache>
                    </c15:dlblFTEntry>
                  </c15:dlblFieldTable>
                  <c15:showDataLabelsRange val="0"/>
                </c:ext>
                <c:ext xmlns:c16="http://schemas.microsoft.com/office/drawing/2014/chart" uri="{C3380CC4-5D6E-409C-BE32-E72D297353CC}">
                  <c16:uniqueId val="{00000034-BC76-4948-BB2C-79BDC34FCD2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{5F5C239A-47FE-4893-95BE-1FABC12E1978}</c15:txfldGUID>
                      <c15:f>Diagramm!$J$53</c15:f>
                      <c15:dlblFieldTableCache>
                        <c:ptCount val="1"/>
                      </c15:dlblFieldTableCache>
                    </c15:dlblFTEntry>
                  </c15:dlblFieldTable>
                  <c15:showDataLabelsRange val="0"/>
                </c:ext>
                <c:ext xmlns:c16="http://schemas.microsoft.com/office/drawing/2014/chart" uri="{C3380CC4-5D6E-409C-BE32-E72D297353CC}">
                  <c16:uniqueId val="{00000035-BC76-4948-BB2C-79BDC34FCD2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{ECC3E89D-51DE-49F3-B777-60D2B7801B18}</c15:txfldGUID>
                      <c15:f>Diagramm!$J$54</c15:f>
                      <c15:dlblFieldTableCache>
                        <c:ptCount val="1"/>
                      </c15:dlblFieldTableCache>
                    </c15:dlblFTEntry>
                  </c15:dlblFieldTable>
                  <c15:showDataLabelsRange val="0"/>
                </c:ext>
                <c:ext xmlns:c16="http://schemas.microsoft.com/office/drawing/2014/chart" uri="{C3380CC4-5D6E-409C-BE32-E72D297353CC}">
                  <c16:uniqueId val="{00000036-BC76-4948-BB2C-79BDC34FCD2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{031BD247-FCA3-4B68-811A-E266798A6486}</c15:txfldGUID>
                      <c15:f>Diagramm!$J$55</c15:f>
                      <c15:dlblFieldTableCache>
                        <c:ptCount val="1"/>
                      </c15:dlblFieldTableCache>
                    </c15:dlblFTEntry>
                  </c15:dlblFieldTable>
                  <c15:showDataLabelsRange val="0"/>
                </c:ext>
                <c:ext xmlns:c16="http://schemas.microsoft.com/office/drawing/2014/chart" uri="{C3380CC4-5D6E-409C-BE32-E72D297353CC}">
                  <c16:uniqueId val="{00000037-BC76-4948-BB2C-79BDC34FCD2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{51AA1740-9B66-45C7-B7A4-A28F8060F775}</c15:txfldGUID>
                      <c15:f>Diagramm!$J$56</c15:f>
                      <c15:dlblFieldTableCache>
                        <c:ptCount val="1"/>
                      </c15:dlblFieldTableCache>
                    </c15:dlblFTEntry>
                  </c15:dlblFieldTable>
                  <c15:showDataLabelsRange val="0"/>
                </c:ext>
                <c:ext xmlns:c16="http://schemas.microsoft.com/office/drawing/2014/chart" uri="{C3380CC4-5D6E-409C-BE32-E72D297353CC}">
                  <c16:uniqueId val="{00000038-BC76-4948-BB2C-79BDC34FCD2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{2BA7E53B-B5F7-4FFB-B9D6-58599DE7194F}</c15:txfldGUID>
                      <c15:f>Diagramm!$J$57</c15:f>
                      <c15:dlblFieldTableCache>
                        <c:ptCount val="1"/>
                      </c15:dlblFieldTableCache>
                    </c15:dlblFTEntry>
                  </c15:dlblFieldTable>
                  <c15:showDataLabelsRange val="0"/>
                </c:ext>
                <c:ext xmlns:c16="http://schemas.microsoft.com/office/drawing/2014/chart" uri="{C3380CC4-5D6E-409C-BE32-E72D297353CC}">
                  <c16:uniqueId val="{00000039-BC76-4948-BB2C-79BDC34FCD2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{D535BCF8-E1B7-4BE3-ADF7-8ABE8D540E6D}</c15:txfldGUID>
                      <c15:f>Diagramm!$J$58</c15:f>
                      <c15:dlblFieldTableCache>
                        <c:ptCount val="1"/>
                      </c15:dlblFieldTableCache>
                    </c15:dlblFTEntry>
                  </c15:dlblFieldTable>
                  <c15:showDataLabelsRange val="0"/>
                </c:ext>
                <c:ext xmlns:c16="http://schemas.microsoft.com/office/drawing/2014/chart" uri="{C3380CC4-5D6E-409C-BE32-E72D297353CC}">
                  <c16:uniqueId val="{0000003A-BC76-4948-BB2C-79BDC34FCD2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{C9CEDFEE-5548-4417-A963-30A87D1439BC}</c15:txfldGUID>
                      <c15:f>Diagramm!$J$59</c15:f>
                      <c15:dlblFieldTableCache>
                        <c:ptCount val="1"/>
                      </c15:dlblFieldTableCache>
                    </c15:dlblFTEntry>
                  </c15:dlblFieldTable>
                  <c15:showDataLabelsRange val="0"/>
                </c:ext>
                <c:ext xmlns:c16="http://schemas.microsoft.com/office/drawing/2014/chart" uri="{C3380CC4-5D6E-409C-BE32-E72D297353CC}">
                  <c16:uniqueId val="{0000003B-BC76-4948-BB2C-79BDC34FCD2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{35E1445D-BE5E-485E-B478-3AB01A415BF4}</c15:txfldGUID>
                      <c15:f>Diagramm!$J$60</c15:f>
                      <c15:dlblFieldTableCache>
                        <c:ptCount val="1"/>
                      </c15:dlblFieldTableCache>
                    </c15:dlblFTEntry>
                  </c15:dlblFieldTable>
                  <c15:showDataLabelsRange val="0"/>
                </c:ext>
                <c:ext xmlns:c16="http://schemas.microsoft.com/office/drawing/2014/chart" uri="{C3380CC4-5D6E-409C-BE32-E72D297353CC}">
                  <c16:uniqueId val="{0000003C-BC76-4948-BB2C-79BDC34FCD2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{7BDEAD42-E10D-4BA3-9DBC-0BCFC0889057}</c15:txfldGUID>
                      <c15:f>Diagramm!$J$61</c15:f>
                      <c15:dlblFieldTableCache>
                        <c:ptCount val="1"/>
                      </c15:dlblFieldTableCache>
                    </c15:dlblFTEntry>
                  </c15:dlblFieldTable>
                  <c15:showDataLabelsRange val="0"/>
                </c:ext>
                <c:ext xmlns:c16="http://schemas.microsoft.com/office/drawing/2014/chart" uri="{C3380CC4-5D6E-409C-BE32-E72D297353CC}">
                  <c16:uniqueId val="{0000003D-BC76-4948-BB2C-79BDC34FCD2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{70AD1E0F-F94F-4A29-BCB5-3CD1AE375D34}</c15:txfldGUID>
                      <c15:f>Diagramm!$J$62</c15:f>
                      <c15:dlblFieldTableCache>
                        <c:ptCount val="1"/>
                      </c15:dlblFieldTableCache>
                    </c15:dlblFTEntry>
                  </c15:dlblFieldTable>
                  <c15:showDataLabelsRange val="0"/>
                </c:ext>
                <c:ext xmlns:c16="http://schemas.microsoft.com/office/drawing/2014/chart" uri="{C3380CC4-5D6E-409C-BE32-E72D297353CC}">
                  <c16:uniqueId val="{0000003E-BC76-4948-BB2C-79BDC34FCD2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{B1560FE9-2178-4EF3-B609-86F99335F40E}</c15:txfldGUID>
                      <c15:f>Diagramm!$J$63</c15:f>
                      <c15:dlblFieldTableCache>
                        <c:ptCount val="1"/>
                      </c15:dlblFieldTableCache>
                    </c15:dlblFTEntry>
                  </c15:dlblFieldTable>
                  <c15:showDataLabelsRange val="0"/>
                </c:ext>
                <c:ext xmlns:c16="http://schemas.microsoft.com/office/drawing/2014/chart" uri="{C3380CC4-5D6E-409C-BE32-E72D297353CC}">
                  <c16:uniqueId val="{0000003F-BC76-4948-BB2C-79BDC34FCD2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{D85E50DD-33CA-4625-8B38-62A07DB0F1C6}</c15:txfldGUID>
                      <c15:f>Diagramm!$J$64</c15:f>
                      <c15:dlblFieldTableCache>
                        <c:ptCount val="1"/>
                      </c15:dlblFieldTableCache>
                    </c15:dlblFTEntry>
                  </c15:dlblFieldTable>
                  <c15:showDataLabelsRange val="0"/>
                </c:ext>
                <c:ext xmlns:c16="http://schemas.microsoft.com/office/drawing/2014/chart" uri="{C3380CC4-5D6E-409C-BE32-E72D297353CC}">
                  <c16:uniqueId val="{00000040-BC76-4948-BB2C-79BDC34FCD2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{52589E9A-AA0F-47EB-816F-CED8EDB447B3}</c15:txfldGUID>
                      <c15:f>Diagramm!$J$65</c15:f>
                      <c15:dlblFieldTableCache>
                        <c:ptCount val="1"/>
                      </c15:dlblFieldTableCache>
                    </c15:dlblFTEntry>
                  </c15:dlblFieldTable>
                  <c15:showDataLabelsRange val="0"/>
                </c:ext>
                <c:ext xmlns:c16="http://schemas.microsoft.com/office/drawing/2014/chart" uri="{C3380CC4-5D6E-409C-BE32-E72D297353CC}">
                  <c16:uniqueId val="{00000041-BC76-4948-BB2C-79BDC34FCD2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{2F1D4EAA-5A59-4486-A673-D19C7182EA86}</c15:txfldGUID>
                      <c15:f>Diagramm!$J$66</c15:f>
                      <c15:dlblFieldTableCache>
                        <c:ptCount val="1"/>
                      </c15:dlblFieldTableCache>
                    </c15:dlblFTEntry>
                  </c15:dlblFieldTable>
                  <c15:showDataLabelsRange val="0"/>
                </c:ext>
                <c:ext xmlns:c16="http://schemas.microsoft.com/office/drawing/2014/chart" uri="{C3380CC4-5D6E-409C-BE32-E72D297353CC}">
                  <c16:uniqueId val="{00000042-BC76-4948-BB2C-79BDC34FCD2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{76A3BCA2-5B7F-4735-82C0-F54EB4EEB4A9}</c15:txfldGUID>
                      <c15:f>Diagramm!$J$67</c15:f>
                      <c15:dlblFieldTableCache>
                        <c:ptCount val="1"/>
                      </c15:dlblFieldTableCache>
                    </c15:dlblFTEntry>
                  </c15:dlblFieldTable>
                  <c15:showDataLabelsRange val="0"/>
                </c:ext>
                <c:ext xmlns:c16="http://schemas.microsoft.com/office/drawing/2014/chart" uri="{C3380CC4-5D6E-409C-BE32-E72D297353CC}">
                  <c16:uniqueId val="{00000043-BC76-4948-BB2C-79BDC34FCD2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C76-4948-BB2C-79BDC34FCD2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62C-4493-AF0E-B32E59D78FE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2C-4493-AF0E-B32E59D78FE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2C-4493-AF0E-B32E59D78FE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2C-4493-AF0E-B32E59D78FE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2C-4493-AF0E-B32E59D78FE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2C-4493-AF0E-B32E59D78FE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2C-4493-AF0E-B32E59D78FE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2C-4493-AF0E-B32E59D78FE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62C-4493-AF0E-B32E59D78FE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62C-4493-AF0E-B32E59D78FE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62C-4493-AF0E-B32E59D78FE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62C-4493-AF0E-B32E59D78FE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62C-4493-AF0E-B32E59D78FE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62C-4493-AF0E-B32E59D78FE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62C-4493-AF0E-B32E59D78FE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62C-4493-AF0E-B32E59D78FE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62C-4493-AF0E-B32E59D78FE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62C-4493-AF0E-B32E59D78FE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62C-4493-AF0E-B32E59D78FE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62C-4493-AF0E-B32E59D78FE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62C-4493-AF0E-B32E59D78FE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62C-4493-AF0E-B32E59D78FE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62C-4493-AF0E-B32E59D78FE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62C-4493-AF0E-B32E59D78FE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62C-4493-AF0E-B32E59D78FE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62C-4493-AF0E-B32E59D78FE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62C-4493-AF0E-B32E59D78FE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62C-4493-AF0E-B32E59D78FE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62C-4493-AF0E-B32E59D78FE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62C-4493-AF0E-B32E59D78FE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62C-4493-AF0E-B32E59D78FE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62C-4493-AF0E-B32E59D78FE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62C-4493-AF0E-B32E59D78FE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62C-4493-AF0E-B32E59D78FE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62C-4493-AF0E-B32E59D78FE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62C-4493-AF0E-B32E59D78FE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62C-4493-AF0E-B32E59D78FE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62C-4493-AF0E-B32E59D78FE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62C-4493-AF0E-B32E59D78FE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62C-4493-AF0E-B32E59D78FE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62C-4493-AF0E-B32E59D78FE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62C-4493-AF0E-B32E59D78FE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62C-4493-AF0E-B32E59D78FE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62C-4493-AF0E-B32E59D78FE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62C-4493-AF0E-B32E59D78FE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62C-4493-AF0E-B32E59D78FE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62C-4493-AF0E-B32E59D78FE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62C-4493-AF0E-B32E59D78FE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62C-4493-AF0E-B32E59D78FE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62C-4493-AF0E-B32E59D78FE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62C-4493-AF0E-B32E59D78FE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62C-4493-AF0E-B32E59D78FE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62C-4493-AF0E-B32E59D78FE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62C-4493-AF0E-B32E59D78FE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62C-4493-AF0E-B32E59D78FE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62C-4493-AF0E-B32E59D78FE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62C-4493-AF0E-B32E59D78FE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62C-4493-AF0E-B32E59D78FE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62C-4493-AF0E-B32E59D78FE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62C-4493-AF0E-B32E59D78FE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62C-4493-AF0E-B32E59D78FE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62C-4493-AF0E-B32E59D78FE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62C-4493-AF0E-B32E59D78FE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62C-4493-AF0E-B32E59D78FE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62C-4493-AF0E-B32E59D78FE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62C-4493-AF0E-B32E59D78FE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62C-4493-AF0E-B32E59D78FE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62C-4493-AF0E-B32E59D78FE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62C-4493-AF0E-B32E59D78FE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100.58292310693426</c:v>
                </c:pt>
                <c:pt idx="2">
                  <c:v>102.29841532123882</c:v>
                </c:pt>
                <c:pt idx="3">
                  <c:v>102.00351130847878</c:v>
                </c:pt>
                <c:pt idx="4">
                  <c:v>102.04711579285575</c:v>
                </c:pt>
                <c:pt idx="5">
                  <c:v>102.55086233605289</c:v>
                </c:pt>
                <c:pt idx="6">
                  <c:v>104.45913227076089</c:v>
                </c:pt>
                <c:pt idx="7">
                  <c:v>104.35700597840432</c:v>
                </c:pt>
                <c:pt idx="8">
                  <c:v>104.5784708595821</c:v>
                </c:pt>
                <c:pt idx="9">
                  <c:v>105.72480980412406</c:v>
                </c:pt>
                <c:pt idx="10">
                  <c:v>107.41161485765431</c:v>
                </c:pt>
                <c:pt idx="11">
                  <c:v>107.10982592630842</c:v>
                </c:pt>
                <c:pt idx="12">
                  <c:v>107.48390650280561</c:v>
                </c:pt>
                <c:pt idx="13">
                  <c:v>107.80979264920192</c:v>
                </c:pt>
                <c:pt idx="14">
                  <c:v>108.72089687539446</c:v>
                </c:pt>
                <c:pt idx="15">
                  <c:v>108.63139293377854</c:v>
                </c:pt>
                <c:pt idx="16">
                  <c:v>108.54418396502462</c:v>
                </c:pt>
                <c:pt idx="17">
                  <c:v>108.56483872078213</c:v>
                </c:pt>
                <c:pt idx="18">
                  <c:v>109.29119763158801</c:v>
                </c:pt>
                <c:pt idx="19">
                  <c:v>109.4484032726313</c:v>
                </c:pt>
                <c:pt idx="20">
                  <c:v>109.31414736020746</c:v>
                </c:pt>
                <c:pt idx="21">
                  <c:v>109.99231184091246</c:v>
                </c:pt>
                <c:pt idx="22">
                  <c:v>110.96079038865365</c:v>
                </c:pt>
                <c:pt idx="23">
                  <c:v>111.00324738659965</c:v>
                </c:pt>
                <c:pt idx="24">
                  <c:v>110.6280193236715</c:v>
                </c:pt>
              </c:numCache>
            </c:numRef>
          </c:val>
          <c:smooth val="0"/>
          <c:extLst>
            <c:ext xmlns:c16="http://schemas.microsoft.com/office/drawing/2014/chart" uri="{C3380CC4-5D6E-409C-BE32-E72D297353CC}">
              <c16:uniqueId val="{00000000-B44E-4082-AE4B-40DA4D6257B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103.15729047072331</c:v>
                </c:pt>
                <c:pt idx="2">
                  <c:v>105.54535017221585</c:v>
                </c:pt>
                <c:pt idx="3">
                  <c:v>104.12169919632606</c:v>
                </c:pt>
                <c:pt idx="4">
                  <c:v>101.89437428243397</c:v>
                </c:pt>
                <c:pt idx="5">
                  <c:v>103.61653272101033</c:v>
                </c:pt>
                <c:pt idx="6">
                  <c:v>105.6142365097589</c:v>
                </c:pt>
                <c:pt idx="7">
                  <c:v>105.71756601607348</c:v>
                </c:pt>
                <c:pt idx="8">
                  <c:v>104.5809414466131</c:v>
                </c:pt>
                <c:pt idx="9">
                  <c:v>105.69460390355914</c:v>
                </c:pt>
                <c:pt idx="10">
                  <c:v>107.80711825487946</c:v>
                </c:pt>
                <c:pt idx="11">
                  <c:v>108.28932261768082</c:v>
                </c:pt>
                <c:pt idx="12">
                  <c:v>108.16303099885189</c:v>
                </c:pt>
                <c:pt idx="13">
                  <c:v>111.50401836969002</c:v>
                </c:pt>
                <c:pt idx="14">
                  <c:v>114.05281285878301</c:v>
                </c:pt>
                <c:pt idx="15">
                  <c:v>110.25258323765787</c:v>
                </c:pt>
                <c:pt idx="16">
                  <c:v>109.42594718714122</c:v>
                </c:pt>
                <c:pt idx="17">
                  <c:v>112.90470723306545</c:v>
                </c:pt>
                <c:pt idx="18">
                  <c:v>114.22502870264064</c:v>
                </c:pt>
                <c:pt idx="19">
                  <c:v>115.25832376578646</c:v>
                </c:pt>
                <c:pt idx="20">
                  <c:v>114.94833524684272</c:v>
                </c:pt>
                <c:pt idx="21">
                  <c:v>117.49712973593572</c:v>
                </c:pt>
                <c:pt idx="22">
                  <c:v>119.60964408725603</c:v>
                </c:pt>
                <c:pt idx="23">
                  <c:v>119.98851894374283</c:v>
                </c:pt>
                <c:pt idx="24">
                  <c:v>116.68197474167623</c:v>
                </c:pt>
              </c:numCache>
            </c:numRef>
          </c:val>
          <c:smooth val="0"/>
          <c:extLst>
            <c:ext xmlns:c16="http://schemas.microsoft.com/office/drawing/2014/chart" uri="{C3380CC4-5D6E-409C-BE32-E72D297353CC}">
              <c16:uniqueId val="{00000001-B44E-4082-AE4B-40DA4D6257B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105.2498618457409</c:v>
                </c:pt>
                <c:pt idx="2">
                  <c:v>100.13420699455278</c:v>
                </c:pt>
                <c:pt idx="3">
                  <c:v>106.4419357385332</c:v>
                </c:pt>
                <c:pt idx="4">
                  <c:v>99.289492381779425</c:v>
                </c:pt>
                <c:pt idx="5">
                  <c:v>102.881503118339</c:v>
                </c:pt>
                <c:pt idx="6">
                  <c:v>96.123786216152212</c:v>
                </c:pt>
                <c:pt idx="7">
                  <c:v>101.84731980737349</c:v>
                </c:pt>
                <c:pt idx="8">
                  <c:v>97.38691087076657</c:v>
                </c:pt>
                <c:pt idx="9">
                  <c:v>102.01310491829163</c:v>
                </c:pt>
                <c:pt idx="10">
                  <c:v>95.95010657614273</c:v>
                </c:pt>
                <c:pt idx="11">
                  <c:v>99.905265650903914</c:v>
                </c:pt>
                <c:pt idx="12">
                  <c:v>95.010657614273313</c:v>
                </c:pt>
                <c:pt idx="13">
                  <c:v>98.776347990842353</c:v>
                </c:pt>
                <c:pt idx="14">
                  <c:v>94.284360937870062</c:v>
                </c:pt>
                <c:pt idx="15">
                  <c:v>96.636930607089283</c:v>
                </c:pt>
                <c:pt idx="16">
                  <c:v>90.716033788584511</c:v>
                </c:pt>
                <c:pt idx="17">
                  <c:v>93.850161837846372</c:v>
                </c:pt>
                <c:pt idx="18">
                  <c:v>87.574011210231305</c:v>
                </c:pt>
                <c:pt idx="19">
                  <c:v>92.452830188679243</c:v>
                </c:pt>
                <c:pt idx="20">
                  <c:v>87.629272913870693</c:v>
                </c:pt>
                <c:pt idx="21">
                  <c:v>90.976553248598719</c:v>
                </c:pt>
                <c:pt idx="22">
                  <c:v>84.731980737349019</c:v>
                </c:pt>
                <c:pt idx="23">
                  <c:v>88.537143759374743</c:v>
                </c:pt>
                <c:pt idx="24">
                  <c:v>81.661008920817864</c:v>
                </c:pt>
              </c:numCache>
            </c:numRef>
          </c:val>
          <c:smooth val="0"/>
          <c:extLst>
            <c:ext xmlns:c16="http://schemas.microsoft.com/office/drawing/2014/chart" uri="{C3380CC4-5D6E-409C-BE32-E72D297353CC}">
              <c16:uniqueId val="{00000002-B44E-4082-AE4B-40DA4D6257B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44E-4082-AE4B-40DA4D6257B5}"/>
                </c:ext>
              </c:extLst>
            </c:dLbl>
            <c:dLbl>
              <c:idx val="1"/>
              <c:delete val="1"/>
              <c:extLst>
                <c:ext xmlns:c15="http://schemas.microsoft.com/office/drawing/2012/chart" uri="{CE6537A1-D6FC-4f65-9D91-7224C49458BB}"/>
                <c:ext xmlns:c16="http://schemas.microsoft.com/office/drawing/2014/chart" uri="{C3380CC4-5D6E-409C-BE32-E72D297353CC}">
                  <c16:uniqueId val="{00000004-B44E-4082-AE4B-40DA4D6257B5}"/>
                </c:ext>
              </c:extLst>
            </c:dLbl>
            <c:dLbl>
              <c:idx val="2"/>
              <c:delete val="1"/>
              <c:extLst>
                <c:ext xmlns:c15="http://schemas.microsoft.com/office/drawing/2012/chart" uri="{CE6537A1-D6FC-4f65-9D91-7224C49458BB}"/>
                <c:ext xmlns:c16="http://schemas.microsoft.com/office/drawing/2014/chart" uri="{C3380CC4-5D6E-409C-BE32-E72D297353CC}">
                  <c16:uniqueId val="{00000005-B44E-4082-AE4B-40DA4D6257B5}"/>
                </c:ext>
              </c:extLst>
            </c:dLbl>
            <c:dLbl>
              <c:idx val="3"/>
              <c:delete val="1"/>
              <c:extLst>
                <c:ext xmlns:c15="http://schemas.microsoft.com/office/drawing/2012/chart" uri="{CE6537A1-D6FC-4f65-9D91-7224C49458BB}"/>
                <c:ext xmlns:c16="http://schemas.microsoft.com/office/drawing/2014/chart" uri="{C3380CC4-5D6E-409C-BE32-E72D297353CC}">
                  <c16:uniqueId val="{00000006-B44E-4082-AE4B-40DA4D6257B5}"/>
                </c:ext>
              </c:extLst>
            </c:dLbl>
            <c:dLbl>
              <c:idx val="4"/>
              <c:delete val="1"/>
              <c:extLst>
                <c:ext xmlns:c15="http://schemas.microsoft.com/office/drawing/2012/chart" uri="{CE6537A1-D6FC-4f65-9D91-7224C49458BB}"/>
                <c:ext xmlns:c16="http://schemas.microsoft.com/office/drawing/2014/chart" uri="{C3380CC4-5D6E-409C-BE32-E72D297353CC}">
                  <c16:uniqueId val="{00000007-B44E-4082-AE4B-40DA4D6257B5}"/>
                </c:ext>
              </c:extLst>
            </c:dLbl>
            <c:dLbl>
              <c:idx val="5"/>
              <c:delete val="1"/>
              <c:extLst>
                <c:ext xmlns:c15="http://schemas.microsoft.com/office/drawing/2012/chart" uri="{CE6537A1-D6FC-4f65-9D91-7224C49458BB}"/>
                <c:ext xmlns:c16="http://schemas.microsoft.com/office/drawing/2014/chart" uri="{C3380CC4-5D6E-409C-BE32-E72D297353CC}">
                  <c16:uniqueId val="{00000008-B44E-4082-AE4B-40DA4D6257B5}"/>
                </c:ext>
              </c:extLst>
            </c:dLbl>
            <c:dLbl>
              <c:idx val="6"/>
              <c:delete val="1"/>
              <c:extLst>
                <c:ext xmlns:c15="http://schemas.microsoft.com/office/drawing/2012/chart" uri="{CE6537A1-D6FC-4f65-9D91-7224C49458BB}"/>
                <c:ext xmlns:c16="http://schemas.microsoft.com/office/drawing/2014/chart" uri="{C3380CC4-5D6E-409C-BE32-E72D297353CC}">
                  <c16:uniqueId val="{00000009-B44E-4082-AE4B-40DA4D6257B5}"/>
                </c:ext>
              </c:extLst>
            </c:dLbl>
            <c:dLbl>
              <c:idx val="7"/>
              <c:delete val="1"/>
              <c:extLst>
                <c:ext xmlns:c15="http://schemas.microsoft.com/office/drawing/2012/chart" uri="{CE6537A1-D6FC-4f65-9D91-7224C49458BB}"/>
                <c:ext xmlns:c16="http://schemas.microsoft.com/office/drawing/2014/chart" uri="{C3380CC4-5D6E-409C-BE32-E72D297353CC}">
                  <c16:uniqueId val="{0000000A-B44E-4082-AE4B-40DA4D6257B5}"/>
                </c:ext>
              </c:extLst>
            </c:dLbl>
            <c:dLbl>
              <c:idx val="8"/>
              <c:delete val="1"/>
              <c:extLst>
                <c:ext xmlns:c15="http://schemas.microsoft.com/office/drawing/2012/chart" uri="{CE6537A1-D6FC-4f65-9D91-7224C49458BB}"/>
                <c:ext xmlns:c16="http://schemas.microsoft.com/office/drawing/2014/chart" uri="{C3380CC4-5D6E-409C-BE32-E72D297353CC}">
                  <c16:uniqueId val="{0000000B-B44E-4082-AE4B-40DA4D6257B5}"/>
                </c:ext>
              </c:extLst>
            </c:dLbl>
            <c:dLbl>
              <c:idx val="9"/>
              <c:delete val="1"/>
              <c:extLst>
                <c:ext xmlns:c15="http://schemas.microsoft.com/office/drawing/2012/chart" uri="{CE6537A1-D6FC-4f65-9D91-7224C49458BB}"/>
                <c:ext xmlns:c16="http://schemas.microsoft.com/office/drawing/2014/chart" uri="{C3380CC4-5D6E-409C-BE32-E72D297353CC}">
                  <c16:uniqueId val="{0000000C-B44E-4082-AE4B-40DA4D6257B5}"/>
                </c:ext>
              </c:extLst>
            </c:dLbl>
            <c:dLbl>
              <c:idx val="10"/>
              <c:delete val="1"/>
              <c:extLst>
                <c:ext xmlns:c15="http://schemas.microsoft.com/office/drawing/2012/chart" uri="{CE6537A1-D6FC-4f65-9D91-7224C49458BB}"/>
                <c:ext xmlns:c16="http://schemas.microsoft.com/office/drawing/2014/chart" uri="{C3380CC4-5D6E-409C-BE32-E72D297353CC}">
                  <c16:uniqueId val="{0000000D-B44E-4082-AE4B-40DA4D6257B5}"/>
                </c:ext>
              </c:extLst>
            </c:dLbl>
            <c:dLbl>
              <c:idx val="11"/>
              <c:delete val="1"/>
              <c:extLst>
                <c:ext xmlns:c15="http://schemas.microsoft.com/office/drawing/2012/chart" uri="{CE6537A1-D6FC-4f65-9D91-7224C49458BB}"/>
                <c:ext xmlns:c16="http://schemas.microsoft.com/office/drawing/2014/chart" uri="{C3380CC4-5D6E-409C-BE32-E72D297353CC}">
                  <c16:uniqueId val="{0000000E-B44E-4082-AE4B-40DA4D6257B5}"/>
                </c:ext>
              </c:extLst>
            </c:dLbl>
            <c:dLbl>
              <c:idx val="12"/>
              <c:delete val="1"/>
              <c:extLst>
                <c:ext xmlns:c15="http://schemas.microsoft.com/office/drawing/2012/chart" uri="{CE6537A1-D6FC-4f65-9D91-7224C49458BB}"/>
                <c:ext xmlns:c16="http://schemas.microsoft.com/office/drawing/2014/chart" uri="{C3380CC4-5D6E-409C-BE32-E72D297353CC}">
                  <c16:uniqueId val="{0000000F-B44E-4082-AE4B-40DA4D6257B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44E-4082-AE4B-40DA4D6257B5}"/>
                </c:ext>
              </c:extLst>
            </c:dLbl>
            <c:dLbl>
              <c:idx val="14"/>
              <c:delete val="1"/>
              <c:extLst>
                <c:ext xmlns:c15="http://schemas.microsoft.com/office/drawing/2012/chart" uri="{CE6537A1-D6FC-4f65-9D91-7224C49458BB}"/>
                <c:ext xmlns:c16="http://schemas.microsoft.com/office/drawing/2014/chart" uri="{C3380CC4-5D6E-409C-BE32-E72D297353CC}">
                  <c16:uniqueId val="{00000011-B44E-4082-AE4B-40DA4D6257B5}"/>
                </c:ext>
              </c:extLst>
            </c:dLbl>
            <c:dLbl>
              <c:idx val="15"/>
              <c:delete val="1"/>
              <c:extLst>
                <c:ext xmlns:c15="http://schemas.microsoft.com/office/drawing/2012/chart" uri="{CE6537A1-D6FC-4f65-9D91-7224C49458BB}"/>
                <c:ext xmlns:c16="http://schemas.microsoft.com/office/drawing/2014/chart" uri="{C3380CC4-5D6E-409C-BE32-E72D297353CC}">
                  <c16:uniqueId val="{00000012-B44E-4082-AE4B-40DA4D6257B5}"/>
                </c:ext>
              </c:extLst>
            </c:dLbl>
            <c:dLbl>
              <c:idx val="16"/>
              <c:delete val="1"/>
              <c:extLst>
                <c:ext xmlns:c15="http://schemas.microsoft.com/office/drawing/2012/chart" uri="{CE6537A1-D6FC-4f65-9D91-7224C49458BB}"/>
                <c:ext xmlns:c16="http://schemas.microsoft.com/office/drawing/2014/chart" uri="{C3380CC4-5D6E-409C-BE32-E72D297353CC}">
                  <c16:uniqueId val="{00000013-B44E-4082-AE4B-40DA4D6257B5}"/>
                </c:ext>
              </c:extLst>
            </c:dLbl>
            <c:dLbl>
              <c:idx val="17"/>
              <c:delete val="1"/>
              <c:extLst>
                <c:ext xmlns:c15="http://schemas.microsoft.com/office/drawing/2012/chart" uri="{CE6537A1-D6FC-4f65-9D91-7224C49458BB}"/>
                <c:ext xmlns:c16="http://schemas.microsoft.com/office/drawing/2014/chart" uri="{C3380CC4-5D6E-409C-BE32-E72D297353CC}">
                  <c16:uniqueId val="{00000014-B44E-4082-AE4B-40DA4D6257B5}"/>
                </c:ext>
              </c:extLst>
            </c:dLbl>
            <c:dLbl>
              <c:idx val="18"/>
              <c:delete val="1"/>
              <c:extLst>
                <c:ext xmlns:c15="http://schemas.microsoft.com/office/drawing/2012/chart" uri="{CE6537A1-D6FC-4f65-9D91-7224C49458BB}"/>
                <c:ext xmlns:c16="http://schemas.microsoft.com/office/drawing/2014/chart" uri="{C3380CC4-5D6E-409C-BE32-E72D297353CC}">
                  <c16:uniqueId val="{00000015-B44E-4082-AE4B-40DA4D6257B5}"/>
                </c:ext>
              </c:extLst>
            </c:dLbl>
            <c:dLbl>
              <c:idx val="19"/>
              <c:delete val="1"/>
              <c:extLst>
                <c:ext xmlns:c15="http://schemas.microsoft.com/office/drawing/2012/chart" uri="{CE6537A1-D6FC-4f65-9D91-7224C49458BB}"/>
                <c:ext xmlns:c16="http://schemas.microsoft.com/office/drawing/2014/chart" uri="{C3380CC4-5D6E-409C-BE32-E72D297353CC}">
                  <c16:uniqueId val="{00000016-B44E-4082-AE4B-40DA4D6257B5}"/>
                </c:ext>
              </c:extLst>
            </c:dLbl>
            <c:dLbl>
              <c:idx val="20"/>
              <c:delete val="1"/>
              <c:extLst>
                <c:ext xmlns:c15="http://schemas.microsoft.com/office/drawing/2012/chart" uri="{CE6537A1-D6FC-4f65-9D91-7224C49458BB}"/>
                <c:ext xmlns:c16="http://schemas.microsoft.com/office/drawing/2014/chart" uri="{C3380CC4-5D6E-409C-BE32-E72D297353CC}">
                  <c16:uniqueId val="{00000017-B44E-4082-AE4B-40DA4D6257B5}"/>
                </c:ext>
              </c:extLst>
            </c:dLbl>
            <c:dLbl>
              <c:idx val="21"/>
              <c:delete val="1"/>
              <c:extLst>
                <c:ext xmlns:c15="http://schemas.microsoft.com/office/drawing/2012/chart" uri="{CE6537A1-D6FC-4f65-9D91-7224C49458BB}"/>
                <c:ext xmlns:c16="http://schemas.microsoft.com/office/drawing/2014/chart" uri="{C3380CC4-5D6E-409C-BE32-E72D297353CC}">
                  <c16:uniqueId val="{00000018-B44E-4082-AE4B-40DA4D6257B5}"/>
                </c:ext>
              </c:extLst>
            </c:dLbl>
            <c:dLbl>
              <c:idx val="22"/>
              <c:delete val="1"/>
              <c:extLst>
                <c:ext xmlns:c15="http://schemas.microsoft.com/office/drawing/2012/chart" uri="{CE6537A1-D6FC-4f65-9D91-7224C49458BB}"/>
                <c:ext xmlns:c16="http://schemas.microsoft.com/office/drawing/2014/chart" uri="{C3380CC4-5D6E-409C-BE32-E72D297353CC}">
                  <c16:uniqueId val="{00000019-B44E-4082-AE4B-40DA4D6257B5}"/>
                </c:ext>
              </c:extLst>
            </c:dLbl>
            <c:dLbl>
              <c:idx val="23"/>
              <c:delete val="1"/>
              <c:extLst>
                <c:ext xmlns:c15="http://schemas.microsoft.com/office/drawing/2012/chart" uri="{CE6537A1-D6FC-4f65-9D91-7224C49458BB}"/>
                <c:ext xmlns:c16="http://schemas.microsoft.com/office/drawing/2014/chart" uri="{C3380CC4-5D6E-409C-BE32-E72D297353CC}">
                  <c16:uniqueId val="{0000001A-B44E-4082-AE4B-40DA4D6257B5}"/>
                </c:ext>
              </c:extLst>
            </c:dLbl>
            <c:dLbl>
              <c:idx val="24"/>
              <c:delete val="1"/>
              <c:extLst>
                <c:ext xmlns:c15="http://schemas.microsoft.com/office/drawing/2012/chart" uri="{CE6537A1-D6FC-4f65-9D91-7224C49458BB}"/>
                <c:ext xmlns:c16="http://schemas.microsoft.com/office/drawing/2014/chart" uri="{C3380CC4-5D6E-409C-BE32-E72D297353CC}">
                  <c16:uniqueId val="{0000001B-B44E-4082-AE4B-40DA4D6257B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44E-4082-AE4B-40DA4D6257B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Ulm, Universitätsstadt (08421)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96409</v>
      </c>
      <c r="F11" s="238">
        <v>96736</v>
      </c>
      <c r="G11" s="238">
        <v>96699</v>
      </c>
      <c r="H11" s="238">
        <v>95855</v>
      </c>
      <c r="I11" s="265">
        <v>95264</v>
      </c>
      <c r="J11" s="263">
        <v>1145</v>
      </c>
      <c r="K11" s="266">
        <v>1.2019230769230769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15.46121212749847</v>
      </c>
      <c r="E13" s="115">
        <v>14906</v>
      </c>
      <c r="F13" s="114">
        <v>14774</v>
      </c>
      <c r="G13" s="114">
        <v>15077</v>
      </c>
      <c r="H13" s="114">
        <v>15289</v>
      </c>
      <c r="I13" s="140">
        <v>15072</v>
      </c>
      <c r="J13" s="115">
        <v>-166</v>
      </c>
      <c r="K13" s="116">
        <v>-1.101380042462845</v>
      </c>
    </row>
    <row r="14" spans="1:255" ht="14.1" customHeight="1" x14ac:dyDescent="0.2">
      <c r="A14" s="306" t="s">
        <v>230</v>
      </c>
      <c r="B14" s="307"/>
      <c r="C14" s="308"/>
      <c r="D14" s="113">
        <v>50.296134178344346</v>
      </c>
      <c r="E14" s="115">
        <v>48490</v>
      </c>
      <c r="F14" s="114">
        <v>48910</v>
      </c>
      <c r="G14" s="114">
        <v>48910</v>
      </c>
      <c r="H14" s="114">
        <v>48146</v>
      </c>
      <c r="I14" s="140">
        <v>48042</v>
      </c>
      <c r="J14" s="115">
        <v>448</v>
      </c>
      <c r="K14" s="116">
        <v>0.93251738062528622</v>
      </c>
    </row>
    <row r="15" spans="1:255" ht="14.1" customHeight="1" x14ac:dyDescent="0.2">
      <c r="A15" s="306" t="s">
        <v>231</v>
      </c>
      <c r="B15" s="307"/>
      <c r="C15" s="308"/>
      <c r="D15" s="113">
        <v>15.18945326681119</v>
      </c>
      <c r="E15" s="115">
        <v>14644</v>
      </c>
      <c r="F15" s="114">
        <v>14687</v>
      </c>
      <c r="G15" s="114">
        <v>14599</v>
      </c>
      <c r="H15" s="114">
        <v>14494</v>
      </c>
      <c r="I15" s="140">
        <v>14432</v>
      </c>
      <c r="J15" s="115">
        <v>212</v>
      </c>
      <c r="K15" s="116">
        <v>1.4689578713968958</v>
      </c>
    </row>
    <row r="16" spans="1:255" ht="14.1" customHeight="1" x14ac:dyDescent="0.2">
      <c r="A16" s="306" t="s">
        <v>232</v>
      </c>
      <c r="B16" s="307"/>
      <c r="C16" s="308"/>
      <c r="D16" s="113">
        <v>18.635189660716325</v>
      </c>
      <c r="E16" s="115">
        <v>17966</v>
      </c>
      <c r="F16" s="114">
        <v>17953</v>
      </c>
      <c r="G16" s="114">
        <v>17707</v>
      </c>
      <c r="H16" s="114">
        <v>17536</v>
      </c>
      <c r="I16" s="140">
        <v>17328</v>
      </c>
      <c r="J16" s="115">
        <v>638</v>
      </c>
      <c r="K16" s="116">
        <v>3.6819021237303784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0.19085355101702123</v>
      </c>
      <c r="E18" s="115">
        <v>184</v>
      </c>
      <c r="F18" s="114">
        <v>229</v>
      </c>
      <c r="G18" s="114">
        <v>226</v>
      </c>
      <c r="H18" s="114">
        <v>228</v>
      </c>
      <c r="I18" s="140">
        <v>228</v>
      </c>
      <c r="J18" s="115">
        <v>-44</v>
      </c>
      <c r="K18" s="116">
        <v>-19.298245614035089</v>
      </c>
    </row>
    <row r="19" spans="1:255" ht="14.1" customHeight="1" x14ac:dyDescent="0.2">
      <c r="A19" s="306" t="s">
        <v>235</v>
      </c>
      <c r="B19" s="307" t="s">
        <v>236</v>
      </c>
      <c r="C19" s="308"/>
      <c r="D19" s="113">
        <v>7.0532834071507844E-2</v>
      </c>
      <c r="E19" s="115">
        <v>68</v>
      </c>
      <c r="F19" s="114">
        <v>67</v>
      </c>
      <c r="G19" s="114">
        <v>70</v>
      </c>
      <c r="H19" s="114">
        <v>71</v>
      </c>
      <c r="I19" s="140">
        <v>68</v>
      </c>
      <c r="J19" s="115">
        <v>0</v>
      </c>
      <c r="K19" s="116">
        <v>0</v>
      </c>
    </row>
    <row r="20" spans="1:255" ht="14.1" customHeight="1" x14ac:dyDescent="0.2">
      <c r="A20" s="306">
        <v>12</v>
      </c>
      <c r="B20" s="307" t="s">
        <v>237</v>
      </c>
      <c r="C20" s="308"/>
      <c r="D20" s="113">
        <v>0.37652086423466691</v>
      </c>
      <c r="E20" s="115">
        <v>363</v>
      </c>
      <c r="F20" s="114">
        <v>349</v>
      </c>
      <c r="G20" s="114">
        <v>374</v>
      </c>
      <c r="H20" s="114">
        <v>366</v>
      </c>
      <c r="I20" s="140">
        <v>346</v>
      </c>
      <c r="J20" s="115">
        <v>17</v>
      </c>
      <c r="K20" s="116">
        <v>4.9132947976878611</v>
      </c>
    </row>
    <row r="21" spans="1:255" ht="14.1" customHeight="1" x14ac:dyDescent="0.2">
      <c r="A21" s="306">
        <v>21</v>
      </c>
      <c r="B21" s="307" t="s">
        <v>238</v>
      </c>
      <c r="C21" s="308"/>
      <c r="D21" s="113">
        <v>0.15869887666089266</v>
      </c>
      <c r="E21" s="115">
        <v>153</v>
      </c>
      <c r="F21" s="114">
        <v>162</v>
      </c>
      <c r="G21" s="114">
        <v>168</v>
      </c>
      <c r="H21" s="114">
        <v>173</v>
      </c>
      <c r="I21" s="140">
        <v>175</v>
      </c>
      <c r="J21" s="115">
        <v>-22</v>
      </c>
      <c r="K21" s="116">
        <v>-12.571428571428571</v>
      </c>
    </row>
    <row r="22" spans="1:255" ht="14.1" customHeight="1" x14ac:dyDescent="0.2">
      <c r="A22" s="306">
        <v>22</v>
      </c>
      <c r="B22" s="307" t="s">
        <v>239</v>
      </c>
      <c r="C22" s="308"/>
      <c r="D22" s="113">
        <v>1.0735512244707444</v>
      </c>
      <c r="E22" s="115">
        <v>1035</v>
      </c>
      <c r="F22" s="114">
        <v>1048</v>
      </c>
      <c r="G22" s="114">
        <v>1051</v>
      </c>
      <c r="H22" s="114">
        <v>1076</v>
      </c>
      <c r="I22" s="140">
        <v>960</v>
      </c>
      <c r="J22" s="115">
        <v>75</v>
      </c>
      <c r="K22" s="116">
        <v>7.8125</v>
      </c>
    </row>
    <row r="23" spans="1:255" ht="14.1" customHeight="1" x14ac:dyDescent="0.2">
      <c r="A23" s="306">
        <v>23</v>
      </c>
      <c r="B23" s="307" t="s">
        <v>240</v>
      </c>
      <c r="C23" s="308"/>
      <c r="D23" s="113">
        <v>0.71362632119407943</v>
      </c>
      <c r="E23" s="115">
        <v>688</v>
      </c>
      <c r="F23" s="114">
        <v>680</v>
      </c>
      <c r="G23" s="114">
        <v>684</v>
      </c>
      <c r="H23" s="114">
        <v>672</v>
      </c>
      <c r="I23" s="140">
        <v>661</v>
      </c>
      <c r="J23" s="115">
        <v>27</v>
      </c>
      <c r="K23" s="116">
        <v>4.0847201210287443</v>
      </c>
    </row>
    <row r="24" spans="1:255" ht="14.1" customHeight="1" x14ac:dyDescent="0.2">
      <c r="A24" s="306">
        <v>24</v>
      </c>
      <c r="B24" s="307" t="s">
        <v>241</v>
      </c>
      <c r="C24" s="308"/>
      <c r="D24" s="113">
        <v>3.2662925660467383</v>
      </c>
      <c r="E24" s="115">
        <v>3149</v>
      </c>
      <c r="F24" s="114">
        <v>3227</v>
      </c>
      <c r="G24" s="114">
        <v>3357</v>
      </c>
      <c r="H24" s="114">
        <v>3420</v>
      </c>
      <c r="I24" s="140">
        <v>3465</v>
      </c>
      <c r="J24" s="115">
        <v>-316</v>
      </c>
      <c r="K24" s="116">
        <v>-9.1197691197691206</v>
      </c>
    </row>
    <row r="25" spans="1:255" ht="14.1" customHeight="1" x14ac:dyDescent="0.2">
      <c r="A25" s="306">
        <v>25</v>
      </c>
      <c r="B25" s="307" t="s">
        <v>242</v>
      </c>
      <c r="C25" s="308"/>
      <c r="D25" s="113">
        <v>5.0306506653943099</v>
      </c>
      <c r="E25" s="115">
        <v>4850</v>
      </c>
      <c r="F25" s="114">
        <v>4886</v>
      </c>
      <c r="G25" s="114">
        <v>4945</v>
      </c>
      <c r="H25" s="114">
        <v>4885</v>
      </c>
      <c r="I25" s="140">
        <v>4901</v>
      </c>
      <c r="J25" s="115">
        <v>-51</v>
      </c>
      <c r="K25" s="116">
        <v>-1.0406039583758417</v>
      </c>
    </row>
    <row r="26" spans="1:255" ht="14.1" customHeight="1" x14ac:dyDescent="0.2">
      <c r="A26" s="306">
        <v>26</v>
      </c>
      <c r="B26" s="307" t="s">
        <v>243</v>
      </c>
      <c r="C26" s="308"/>
      <c r="D26" s="113">
        <v>4.5286228464147538</v>
      </c>
      <c r="E26" s="115">
        <v>4366</v>
      </c>
      <c r="F26" s="114">
        <v>4434</v>
      </c>
      <c r="G26" s="114">
        <v>4462</v>
      </c>
      <c r="H26" s="114">
        <v>4357</v>
      </c>
      <c r="I26" s="140">
        <v>4351</v>
      </c>
      <c r="J26" s="115">
        <v>15</v>
      </c>
      <c r="K26" s="116">
        <v>0.34474833371638702</v>
      </c>
    </row>
    <row r="27" spans="1:255" ht="14.1" customHeight="1" x14ac:dyDescent="0.2">
      <c r="A27" s="306">
        <v>27</v>
      </c>
      <c r="B27" s="307" t="s">
        <v>244</v>
      </c>
      <c r="C27" s="308"/>
      <c r="D27" s="113">
        <v>4.5504050451721314</v>
      </c>
      <c r="E27" s="115">
        <v>4387</v>
      </c>
      <c r="F27" s="114">
        <v>4437</v>
      </c>
      <c r="G27" s="114">
        <v>4374</v>
      </c>
      <c r="H27" s="114">
        <v>4308</v>
      </c>
      <c r="I27" s="140">
        <v>4331</v>
      </c>
      <c r="J27" s="115">
        <v>56</v>
      </c>
      <c r="K27" s="116">
        <v>1.2930039251904872</v>
      </c>
    </row>
    <row r="28" spans="1:255" ht="14.1" customHeight="1" x14ac:dyDescent="0.2">
      <c r="A28" s="306">
        <v>28</v>
      </c>
      <c r="B28" s="307" t="s">
        <v>245</v>
      </c>
      <c r="C28" s="308"/>
      <c r="D28" s="113">
        <v>0.24686491925027745</v>
      </c>
      <c r="E28" s="115">
        <v>238</v>
      </c>
      <c r="F28" s="114">
        <v>230</v>
      </c>
      <c r="G28" s="114">
        <v>231</v>
      </c>
      <c r="H28" s="114">
        <v>238</v>
      </c>
      <c r="I28" s="140">
        <v>217</v>
      </c>
      <c r="J28" s="115">
        <v>21</v>
      </c>
      <c r="K28" s="116">
        <v>9.67741935483871</v>
      </c>
    </row>
    <row r="29" spans="1:255" ht="14.1" customHeight="1" x14ac:dyDescent="0.2">
      <c r="A29" s="306">
        <v>29</v>
      </c>
      <c r="B29" s="307" t="s">
        <v>246</v>
      </c>
      <c r="C29" s="308"/>
      <c r="D29" s="113">
        <v>2.3638871889553879</v>
      </c>
      <c r="E29" s="115">
        <v>2279</v>
      </c>
      <c r="F29" s="114">
        <v>2303</v>
      </c>
      <c r="G29" s="114">
        <v>2283</v>
      </c>
      <c r="H29" s="114">
        <v>2230</v>
      </c>
      <c r="I29" s="140">
        <v>2188</v>
      </c>
      <c r="J29" s="115">
        <v>91</v>
      </c>
      <c r="K29" s="116">
        <v>4.1590493601462519</v>
      </c>
    </row>
    <row r="30" spans="1:255" ht="14.1" customHeight="1" x14ac:dyDescent="0.2">
      <c r="A30" s="306" t="s">
        <v>247</v>
      </c>
      <c r="B30" s="307" t="s">
        <v>248</v>
      </c>
      <c r="C30" s="308"/>
      <c r="D30" s="113">
        <v>0.8235745625408416</v>
      </c>
      <c r="E30" s="115">
        <v>794</v>
      </c>
      <c r="F30" s="114">
        <v>775</v>
      </c>
      <c r="G30" s="114">
        <v>764</v>
      </c>
      <c r="H30" s="114">
        <v>747</v>
      </c>
      <c r="I30" s="140">
        <v>723</v>
      </c>
      <c r="J30" s="115">
        <v>71</v>
      </c>
      <c r="K30" s="116">
        <v>9.8201936376210242</v>
      </c>
    </row>
    <row r="31" spans="1:255" ht="14.1" customHeight="1" x14ac:dyDescent="0.2">
      <c r="A31" s="306" t="s">
        <v>249</v>
      </c>
      <c r="B31" s="307" t="s">
        <v>250</v>
      </c>
      <c r="C31" s="308"/>
      <c r="D31" s="113">
        <v>1.4988227240195418</v>
      </c>
      <c r="E31" s="115">
        <v>1445</v>
      </c>
      <c r="F31" s="114">
        <v>1488</v>
      </c>
      <c r="G31" s="114">
        <v>1480</v>
      </c>
      <c r="H31" s="114">
        <v>1448</v>
      </c>
      <c r="I31" s="140">
        <v>1431</v>
      </c>
      <c r="J31" s="115">
        <v>14</v>
      </c>
      <c r="K31" s="116">
        <v>0.9783368273934312</v>
      </c>
    </row>
    <row r="32" spans="1:255" ht="14.1" customHeight="1" x14ac:dyDescent="0.2">
      <c r="A32" s="306">
        <v>31</v>
      </c>
      <c r="B32" s="307" t="s">
        <v>251</v>
      </c>
      <c r="C32" s="308"/>
      <c r="D32" s="113">
        <v>0.83083529545996748</v>
      </c>
      <c r="E32" s="115">
        <v>801</v>
      </c>
      <c r="F32" s="114">
        <v>797</v>
      </c>
      <c r="G32" s="114">
        <v>803</v>
      </c>
      <c r="H32" s="114">
        <v>768</v>
      </c>
      <c r="I32" s="140">
        <v>773</v>
      </c>
      <c r="J32" s="115">
        <v>28</v>
      </c>
      <c r="K32" s="116">
        <v>3.6222509702457955</v>
      </c>
    </row>
    <row r="33" spans="1:11" ht="14.1" customHeight="1" x14ac:dyDescent="0.2">
      <c r="A33" s="306">
        <v>32</v>
      </c>
      <c r="B33" s="307" t="s">
        <v>252</v>
      </c>
      <c r="C33" s="308"/>
      <c r="D33" s="113">
        <v>0.85884097957659555</v>
      </c>
      <c r="E33" s="115">
        <v>828</v>
      </c>
      <c r="F33" s="114">
        <v>811</v>
      </c>
      <c r="G33" s="114">
        <v>825</v>
      </c>
      <c r="H33" s="114">
        <v>793</v>
      </c>
      <c r="I33" s="140">
        <v>780</v>
      </c>
      <c r="J33" s="115">
        <v>48</v>
      </c>
      <c r="K33" s="116">
        <v>6.1538461538461542</v>
      </c>
    </row>
    <row r="34" spans="1:11" ht="14.1" customHeight="1" x14ac:dyDescent="0.2">
      <c r="A34" s="306">
        <v>33</v>
      </c>
      <c r="B34" s="307" t="s">
        <v>253</v>
      </c>
      <c r="C34" s="308"/>
      <c r="D34" s="113">
        <v>0.59849184204794159</v>
      </c>
      <c r="E34" s="115">
        <v>577</v>
      </c>
      <c r="F34" s="114">
        <v>563</v>
      </c>
      <c r="G34" s="114">
        <v>598</v>
      </c>
      <c r="H34" s="114">
        <v>595</v>
      </c>
      <c r="I34" s="140">
        <v>590</v>
      </c>
      <c r="J34" s="115">
        <v>-13</v>
      </c>
      <c r="K34" s="116">
        <v>-2.2033898305084745</v>
      </c>
    </row>
    <row r="35" spans="1:11" ht="14.1" customHeight="1" x14ac:dyDescent="0.2">
      <c r="A35" s="306">
        <v>34</v>
      </c>
      <c r="B35" s="307" t="s">
        <v>254</v>
      </c>
      <c r="C35" s="308"/>
      <c r="D35" s="113">
        <v>1.4884502484207907</v>
      </c>
      <c r="E35" s="115">
        <v>1435</v>
      </c>
      <c r="F35" s="114">
        <v>1443</v>
      </c>
      <c r="G35" s="114">
        <v>1437</v>
      </c>
      <c r="H35" s="114">
        <v>1404</v>
      </c>
      <c r="I35" s="140">
        <v>1386</v>
      </c>
      <c r="J35" s="115">
        <v>49</v>
      </c>
      <c r="K35" s="116">
        <v>3.5353535353535355</v>
      </c>
    </row>
    <row r="36" spans="1:11" ht="14.1" customHeight="1" x14ac:dyDescent="0.2">
      <c r="A36" s="306">
        <v>41</v>
      </c>
      <c r="B36" s="307" t="s">
        <v>255</v>
      </c>
      <c r="C36" s="308"/>
      <c r="D36" s="113">
        <v>1.1627545146200045</v>
      </c>
      <c r="E36" s="115">
        <v>1121</v>
      </c>
      <c r="F36" s="114">
        <v>1092</v>
      </c>
      <c r="G36" s="114">
        <v>1089</v>
      </c>
      <c r="H36" s="114">
        <v>1059</v>
      </c>
      <c r="I36" s="140">
        <v>1056</v>
      </c>
      <c r="J36" s="115">
        <v>65</v>
      </c>
      <c r="K36" s="116">
        <v>6.1553030303030303</v>
      </c>
    </row>
    <row r="37" spans="1:11" ht="14.1" customHeight="1" x14ac:dyDescent="0.2">
      <c r="A37" s="306">
        <v>42</v>
      </c>
      <c r="B37" s="307" t="s">
        <v>256</v>
      </c>
      <c r="C37" s="308"/>
      <c r="D37" s="113">
        <v>9.957576574801108E-2</v>
      </c>
      <c r="E37" s="115">
        <v>96</v>
      </c>
      <c r="F37" s="114" t="s">
        <v>513</v>
      </c>
      <c r="G37" s="114" t="s">
        <v>513</v>
      </c>
      <c r="H37" s="114" t="s">
        <v>513</v>
      </c>
      <c r="I37" s="140" t="s">
        <v>513</v>
      </c>
      <c r="J37" s="115" t="s">
        <v>513</v>
      </c>
      <c r="K37" s="116" t="s">
        <v>513</v>
      </c>
    </row>
    <row r="38" spans="1:11" ht="14.1" customHeight="1" x14ac:dyDescent="0.2">
      <c r="A38" s="306">
        <v>43</v>
      </c>
      <c r="B38" s="307" t="s">
        <v>257</v>
      </c>
      <c r="C38" s="308"/>
      <c r="D38" s="113">
        <v>4.7868974888236577</v>
      </c>
      <c r="E38" s="115">
        <v>4615</v>
      </c>
      <c r="F38" s="114">
        <v>4597</v>
      </c>
      <c r="G38" s="114">
        <v>4518</v>
      </c>
      <c r="H38" s="114">
        <v>4388</v>
      </c>
      <c r="I38" s="140">
        <v>4299</v>
      </c>
      <c r="J38" s="115">
        <v>316</v>
      </c>
      <c r="K38" s="116">
        <v>7.3505466387531984</v>
      </c>
    </row>
    <row r="39" spans="1:11" ht="14.1" customHeight="1" x14ac:dyDescent="0.2">
      <c r="A39" s="306">
        <v>51</v>
      </c>
      <c r="B39" s="307" t="s">
        <v>258</v>
      </c>
      <c r="C39" s="308"/>
      <c r="D39" s="113">
        <v>8.4743125641796926</v>
      </c>
      <c r="E39" s="115">
        <v>8170</v>
      </c>
      <c r="F39" s="114">
        <v>8059</v>
      </c>
      <c r="G39" s="114">
        <v>8252</v>
      </c>
      <c r="H39" s="114">
        <v>8193</v>
      </c>
      <c r="I39" s="140">
        <v>8211</v>
      </c>
      <c r="J39" s="115">
        <v>-41</v>
      </c>
      <c r="K39" s="116">
        <v>-0.49933016684934844</v>
      </c>
    </row>
    <row r="40" spans="1:11" ht="14.1" customHeight="1" x14ac:dyDescent="0.2">
      <c r="A40" s="306" t="s">
        <v>259</v>
      </c>
      <c r="B40" s="307" t="s">
        <v>260</v>
      </c>
      <c r="C40" s="308"/>
      <c r="D40" s="113">
        <v>7.5833169102469684</v>
      </c>
      <c r="E40" s="115">
        <v>7311</v>
      </c>
      <c r="F40" s="114">
        <v>7202</v>
      </c>
      <c r="G40" s="114">
        <v>7410</v>
      </c>
      <c r="H40" s="114">
        <v>7409</v>
      </c>
      <c r="I40" s="140">
        <v>7423</v>
      </c>
      <c r="J40" s="115">
        <v>-112</v>
      </c>
      <c r="K40" s="116">
        <v>-1.508823925636535</v>
      </c>
    </row>
    <row r="41" spans="1:11" ht="14.1" customHeight="1" x14ac:dyDescent="0.2">
      <c r="A41" s="306"/>
      <c r="B41" s="307" t="s">
        <v>261</v>
      </c>
      <c r="C41" s="308"/>
      <c r="D41" s="113">
        <v>7.0595068925100355</v>
      </c>
      <c r="E41" s="115">
        <v>6806</v>
      </c>
      <c r="F41" s="114">
        <v>6696</v>
      </c>
      <c r="G41" s="114">
        <v>6948</v>
      </c>
      <c r="H41" s="114">
        <v>6953</v>
      </c>
      <c r="I41" s="140">
        <v>6963</v>
      </c>
      <c r="J41" s="115">
        <v>-157</v>
      </c>
      <c r="K41" s="116">
        <v>-2.254775240557231</v>
      </c>
    </row>
    <row r="42" spans="1:11" ht="14.1" customHeight="1" x14ac:dyDescent="0.2">
      <c r="A42" s="306">
        <v>52</v>
      </c>
      <c r="B42" s="307" t="s">
        <v>262</v>
      </c>
      <c r="C42" s="308"/>
      <c r="D42" s="113">
        <v>2.6491302679210449</v>
      </c>
      <c r="E42" s="115">
        <v>2554</v>
      </c>
      <c r="F42" s="114">
        <v>2511</v>
      </c>
      <c r="G42" s="114">
        <v>2567</v>
      </c>
      <c r="H42" s="114">
        <v>2544</v>
      </c>
      <c r="I42" s="140">
        <v>2414</v>
      </c>
      <c r="J42" s="115">
        <v>140</v>
      </c>
      <c r="K42" s="116">
        <v>5.7995028997514497</v>
      </c>
    </row>
    <row r="43" spans="1:11" ht="14.1" customHeight="1" x14ac:dyDescent="0.2">
      <c r="A43" s="306" t="s">
        <v>263</v>
      </c>
      <c r="B43" s="307" t="s">
        <v>264</v>
      </c>
      <c r="C43" s="308"/>
      <c r="D43" s="113">
        <v>2.0630853965916045</v>
      </c>
      <c r="E43" s="115">
        <v>1989</v>
      </c>
      <c r="F43" s="114">
        <v>1941</v>
      </c>
      <c r="G43" s="114">
        <v>1968</v>
      </c>
      <c r="H43" s="114">
        <v>1924</v>
      </c>
      <c r="I43" s="140">
        <v>1823</v>
      </c>
      <c r="J43" s="115">
        <v>166</v>
      </c>
      <c r="K43" s="116">
        <v>9.1058694459681835</v>
      </c>
    </row>
    <row r="44" spans="1:11" ht="14.1" customHeight="1" x14ac:dyDescent="0.2">
      <c r="A44" s="306">
        <v>53</v>
      </c>
      <c r="B44" s="307" t="s">
        <v>265</v>
      </c>
      <c r="C44" s="308"/>
      <c r="D44" s="113">
        <v>1.0237633415967389</v>
      </c>
      <c r="E44" s="115">
        <v>987</v>
      </c>
      <c r="F44" s="114">
        <v>977</v>
      </c>
      <c r="G44" s="114">
        <v>951</v>
      </c>
      <c r="H44" s="114">
        <v>951</v>
      </c>
      <c r="I44" s="140">
        <v>966</v>
      </c>
      <c r="J44" s="115">
        <v>21</v>
      </c>
      <c r="K44" s="116">
        <v>2.1739130434782608</v>
      </c>
    </row>
    <row r="45" spans="1:11" ht="14.1" customHeight="1" x14ac:dyDescent="0.2">
      <c r="A45" s="306" t="s">
        <v>266</v>
      </c>
      <c r="B45" s="307" t="s">
        <v>267</v>
      </c>
      <c r="C45" s="308"/>
      <c r="D45" s="113">
        <v>0.90655436733085082</v>
      </c>
      <c r="E45" s="115">
        <v>874</v>
      </c>
      <c r="F45" s="114">
        <v>870</v>
      </c>
      <c r="G45" s="114">
        <v>845</v>
      </c>
      <c r="H45" s="114">
        <v>844</v>
      </c>
      <c r="I45" s="140">
        <v>859</v>
      </c>
      <c r="J45" s="115">
        <v>15</v>
      </c>
      <c r="K45" s="116">
        <v>1.7462165308498254</v>
      </c>
    </row>
    <row r="46" spans="1:11" ht="14.1" customHeight="1" x14ac:dyDescent="0.2">
      <c r="A46" s="306">
        <v>54</v>
      </c>
      <c r="B46" s="307" t="s">
        <v>268</v>
      </c>
      <c r="C46" s="308"/>
      <c r="D46" s="113">
        <v>2.5744484436100366</v>
      </c>
      <c r="E46" s="115">
        <v>2482</v>
      </c>
      <c r="F46" s="114">
        <v>2495</v>
      </c>
      <c r="G46" s="114">
        <v>2520</v>
      </c>
      <c r="H46" s="114">
        <v>2521</v>
      </c>
      <c r="I46" s="140">
        <v>2432</v>
      </c>
      <c r="J46" s="115">
        <v>50</v>
      </c>
      <c r="K46" s="116">
        <v>2.0559210526315788</v>
      </c>
    </row>
    <row r="47" spans="1:11" ht="14.1" customHeight="1" x14ac:dyDescent="0.2">
      <c r="A47" s="306">
        <v>61</v>
      </c>
      <c r="B47" s="307" t="s">
        <v>269</v>
      </c>
      <c r="C47" s="308"/>
      <c r="D47" s="113">
        <v>4.2050016077337178</v>
      </c>
      <c r="E47" s="115">
        <v>4054</v>
      </c>
      <c r="F47" s="114">
        <v>4073</v>
      </c>
      <c r="G47" s="114">
        <v>4105</v>
      </c>
      <c r="H47" s="114">
        <v>4019</v>
      </c>
      <c r="I47" s="140">
        <v>4013</v>
      </c>
      <c r="J47" s="115">
        <v>41</v>
      </c>
      <c r="K47" s="116">
        <v>1.0216795414901569</v>
      </c>
    </row>
    <row r="48" spans="1:11" ht="14.1" customHeight="1" x14ac:dyDescent="0.2">
      <c r="A48" s="306">
        <v>62</v>
      </c>
      <c r="B48" s="307" t="s">
        <v>270</v>
      </c>
      <c r="C48" s="308"/>
      <c r="D48" s="113">
        <v>4.4197118526278665</v>
      </c>
      <c r="E48" s="115">
        <v>4261</v>
      </c>
      <c r="F48" s="114">
        <v>4329</v>
      </c>
      <c r="G48" s="114">
        <v>4332</v>
      </c>
      <c r="H48" s="114">
        <v>4403</v>
      </c>
      <c r="I48" s="140">
        <v>4458</v>
      </c>
      <c r="J48" s="115">
        <v>-197</v>
      </c>
      <c r="K48" s="116">
        <v>-4.4190219829519961</v>
      </c>
    </row>
    <row r="49" spans="1:11" ht="14.1" customHeight="1" x14ac:dyDescent="0.2">
      <c r="A49" s="306">
        <v>63</v>
      </c>
      <c r="B49" s="307" t="s">
        <v>271</v>
      </c>
      <c r="C49" s="308"/>
      <c r="D49" s="113">
        <v>2.3452167328776361</v>
      </c>
      <c r="E49" s="115">
        <v>2261</v>
      </c>
      <c r="F49" s="114">
        <v>2321</v>
      </c>
      <c r="G49" s="114">
        <v>2312</v>
      </c>
      <c r="H49" s="114">
        <v>2235</v>
      </c>
      <c r="I49" s="140">
        <v>2177</v>
      </c>
      <c r="J49" s="115">
        <v>84</v>
      </c>
      <c r="K49" s="116">
        <v>3.8585209003215435</v>
      </c>
    </row>
    <row r="50" spans="1:11" ht="14.1" customHeight="1" x14ac:dyDescent="0.2">
      <c r="A50" s="306" t="s">
        <v>272</v>
      </c>
      <c r="B50" s="307" t="s">
        <v>273</v>
      </c>
      <c r="C50" s="308"/>
      <c r="D50" s="113">
        <v>0.53314524577580935</v>
      </c>
      <c r="E50" s="115">
        <v>514</v>
      </c>
      <c r="F50" s="114">
        <v>529</v>
      </c>
      <c r="G50" s="114">
        <v>550</v>
      </c>
      <c r="H50" s="114">
        <v>518</v>
      </c>
      <c r="I50" s="140">
        <v>502</v>
      </c>
      <c r="J50" s="115">
        <v>12</v>
      </c>
      <c r="K50" s="116">
        <v>2.3904382470119523</v>
      </c>
    </row>
    <row r="51" spans="1:11" ht="14.1" customHeight="1" x14ac:dyDescent="0.2">
      <c r="A51" s="306" t="s">
        <v>274</v>
      </c>
      <c r="B51" s="307" t="s">
        <v>275</v>
      </c>
      <c r="C51" s="308"/>
      <c r="D51" s="113">
        <v>1.5019344666991672</v>
      </c>
      <c r="E51" s="115">
        <v>1448</v>
      </c>
      <c r="F51" s="114">
        <v>1495</v>
      </c>
      <c r="G51" s="114">
        <v>1470</v>
      </c>
      <c r="H51" s="114">
        <v>1424</v>
      </c>
      <c r="I51" s="140">
        <v>1393</v>
      </c>
      <c r="J51" s="115">
        <v>55</v>
      </c>
      <c r="K51" s="116">
        <v>3.9483129935391243</v>
      </c>
    </row>
    <row r="52" spans="1:11" ht="14.1" customHeight="1" x14ac:dyDescent="0.2">
      <c r="A52" s="306">
        <v>71</v>
      </c>
      <c r="B52" s="307" t="s">
        <v>276</v>
      </c>
      <c r="C52" s="308"/>
      <c r="D52" s="113">
        <v>12.878465703409432</v>
      </c>
      <c r="E52" s="115">
        <v>12416</v>
      </c>
      <c r="F52" s="114">
        <v>12426</v>
      </c>
      <c r="G52" s="114">
        <v>12448</v>
      </c>
      <c r="H52" s="114">
        <v>12323</v>
      </c>
      <c r="I52" s="140">
        <v>12267</v>
      </c>
      <c r="J52" s="115">
        <v>149</v>
      </c>
      <c r="K52" s="116">
        <v>1.214640906497106</v>
      </c>
    </row>
    <row r="53" spans="1:11" ht="14.1" customHeight="1" x14ac:dyDescent="0.2">
      <c r="A53" s="306" t="s">
        <v>277</v>
      </c>
      <c r="B53" s="307" t="s">
        <v>278</v>
      </c>
      <c r="C53" s="308"/>
      <c r="D53" s="113">
        <v>5.8531879803752762</v>
      </c>
      <c r="E53" s="115">
        <v>5643</v>
      </c>
      <c r="F53" s="114">
        <v>5648</v>
      </c>
      <c r="G53" s="114">
        <v>5666</v>
      </c>
      <c r="H53" s="114">
        <v>5568</v>
      </c>
      <c r="I53" s="140">
        <v>5550</v>
      </c>
      <c r="J53" s="115">
        <v>93</v>
      </c>
      <c r="K53" s="116">
        <v>1.6756756756756757</v>
      </c>
    </row>
    <row r="54" spans="1:11" ht="14.1" customHeight="1" x14ac:dyDescent="0.2">
      <c r="A54" s="306" t="s">
        <v>279</v>
      </c>
      <c r="B54" s="307" t="s">
        <v>280</v>
      </c>
      <c r="C54" s="308"/>
      <c r="D54" s="113">
        <v>5.5669076538497446</v>
      </c>
      <c r="E54" s="115">
        <v>5367</v>
      </c>
      <c r="F54" s="114">
        <v>5391</v>
      </c>
      <c r="G54" s="114">
        <v>5395</v>
      </c>
      <c r="H54" s="114">
        <v>5384</v>
      </c>
      <c r="I54" s="140">
        <v>5369</v>
      </c>
      <c r="J54" s="115">
        <v>-2</v>
      </c>
      <c r="K54" s="116">
        <v>-3.7250884708511831E-2</v>
      </c>
    </row>
    <row r="55" spans="1:11" ht="14.1" customHeight="1" x14ac:dyDescent="0.2">
      <c r="A55" s="306">
        <v>72</v>
      </c>
      <c r="B55" s="307" t="s">
        <v>281</v>
      </c>
      <c r="C55" s="308"/>
      <c r="D55" s="113">
        <v>3.2403613770498603</v>
      </c>
      <c r="E55" s="115">
        <v>3124</v>
      </c>
      <c r="F55" s="114">
        <v>3108</v>
      </c>
      <c r="G55" s="114">
        <v>3090</v>
      </c>
      <c r="H55" s="114">
        <v>3033</v>
      </c>
      <c r="I55" s="140">
        <v>3017</v>
      </c>
      <c r="J55" s="115">
        <v>107</v>
      </c>
      <c r="K55" s="116">
        <v>3.5465694398409013</v>
      </c>
    </row>
    <row r="56" spans="1:11" ht="14.1" customHeight="1" x14ac:dyDescent="0.2">
      <c r="A56" s="306" t="s">
        <v>282</v>
      </c>
      <c r="B56" s="307" t="s">
        <v>283</v>
      </c>
      <c r="C56" s="308"/>
      <c r="D56" s="113">
        <v>1.4811895155016648</v>
      </c>
      <c r="E56" s="115">
        <v>1428</v>
      </c>
      <c r="F56" s="114">
        <v>1413</v>
      </c>
      <c r="G56" s="114">
        <v>1409</v>
      </c>
      <c r="H56" s="114">
        <v>1386</v>
      </c>
      <c r="I56" s="140">
        <v>1388</v>
      </c>
      <c r="J56" s="115">
        <v>40</v>
      </c>
      <c r="K56" s="116">
        <v>2.8818443804034581</v>
      </c>
    </row>
    <row r="57" spans="1:11" ht="14.1" customHeight="1" x14ac:dyDescent="0.2">
      <c r="A57" s="306" t="s">
        <v>284</v>
      </c>
      <c r="B57" s="307" t="s">
        <v>285</v>
      </c>
      <c r="C57" s="308"/>
      <c r="D57" s="113">
        <v>1.3587943034364012</v>
      </c>
      <c r="E57" s="115">
        <v>1310</v>
      </c>
      <c r="F57" s="114">
        <v>1304</v>
      </c>
      <c r="G57" s="114">
        <v>1282</v>
      </c>
      <c r="H57" s="114">
        <v>1268</v>
      </c>
      <c r="I57" s="140">
        <v>1259</v>
      </c>
      <c r="J57" s="115">
        <v>51</v>
      </c>
      <c r="K57" s="116">
        <v>4.0508339952343126</v>
      </c>
    </row>
    <row r="58" spans="1:11" ht="14.1" customHeight="1" x14ac:dyDescent="0.2">
      <c r="A58" s="306">
        <v>73</v>
      </c>
      <c r="B58" s="307" t="s">
        <v>286</v>
      </c>
      <c r="C58" s="308"/>
      <c r="D58" s="113">
        <v>3.7029737887541621</v>
      </c>
      <c r="E58" s="115">
        <v>3570</v>
      </c>
      <c r="F58" s="114">
        <v>3554</v>
      </c>
      <c r="G58" s="114">
        <v>3508</v>
      </c>
      <c r="H58" s="114">
        <v>3416</v>
      </c>
      <c r="I58" s="140">
        <v>3387</v>
      </c>
      <c r="J58" s="115">
        <v>183</v>
      </c>
      <c r="K58" s="116">
        <v>5.4030115146147031</v>
      </c>
    </row>
    <row r="59" spans="1:11" ht="14.1" customHeight="1" x14ac:dyDescent="0.2">
      <c r="A59" s="306" t="s">
        <v>287</v>
      </c>
      <c r="B59" s="307" t="s">
        <v>288</v>
      </c>
      <c r="C59" s="308"/>
      <c r="D59" s="113">
        <v>2.6688379715586721</v>
      </c>
      <c r="E59" s="115">
        <v>2573</v>
      </c>
      <c r="F59" s="114">
        <v>2573</v>
      </c>
      <c r="G59" s="114">
        <v>2532</v>
      </c>
      <c r="H59" s="114">
        <v>2460</v>
      </c>
      <c r="I59" s="140">
        <v>2443</v>
      </c>
      <c r="J59" s="115">
        <v>130</v>
      </c>
      <c r="K59" s="116">
        <v>5.3213262382316824</v>
      </c>
    </row>
    <row r="60" spans="1:11" ht="14.1" customHeight="1" x14ac:dyDescent="0.2">
      <c r="A60" s="306">
        <v>81</v>
      </c>
      <c r="B60" s="307" t="s">
        <v>289</v>
      </c>
      <c r="C60" s="308"/>
      <c r="D60" s="113">
        <v>10.720990778869192</v>
      </c>
      <c r="E60" s="115">
        <v>10336</v>
      </c>
      <c r="F60" s="114">
        <v>10364</v>
      </c>
      <c r="G60" s="114">
        <v>10146</v>
      </c>
      <c r="H60" s="114">
        <v>10219</v>
      </c>
      <c r="I60" s="140">
        <v>10231</v>
      </c>
      <c r="J60" s="115">
        <v>105</v>
      </c>
      <c r="K60" s="116">
        <v>1.0262926400156387</v>
      </c>
    </row>
    <row r="61" spans="1:11" ht="14.1" customHeight="1" x14ac:dyDescent="0.2">
      <c r="A61" s="306" t="s">
        <v>290</v>
      </c>
      <c r="B61" s="307" t="s">
        <v>291</v>
      </c>
      <c r="C61" s="308"/>
      <c r="D61" s="113">
        <v>2.2020765696148699</v>
      </c>
      <c r="E61" s="115">
        <v>2123</v>
      </c>
      <c r="F61" s="114">
        <v>2123</v>
      </c>
      <c r="G61" s="114">
        <v>2133</v>
      </c>
      <c r="H61" s="114">
        <v>2050</v>
      </c>
      <c r="I61" s="140">
        <v>2067</v>
      </c>
      <c r="J61" s="115">
        <v>56</v>
      </c>
      <c r="K61" s="116">
        <v>2.7092404450895016</v>
      </c>
    </row>
    <row r="62" spans="1:11" ht="14.1" customHeight="1" x14ac:dyDescent="0.2">
      <c r="A62" s="306" t="s">
        <v>292</v>
      </c>
      <c r="B62" s="307" t="s">
        <v>293</v>
      </c>
      <c r="C62" s="308"/>
      <c r="D62" s="113">
        <v>4.1811449138565902</v>
      </c>
      <c r="E62" s="115">
        <v>4031</v>
      </c>
      <c r="F62" s="114">
        <v>4065</v>
      </c>
      <c r="G62" s="114">
        <v>3899</v>
      </c>
      <c r="H62" s="114">
        <v>3841</v>
      </c>
      <c r="I62" s="140">
        <v>3849</v>
      </c>
      <c r="J62" s="115">
        <v>182</v>
      </c>
      <c r="K62" s="116">
        <v>4.7285009093270975</v>
      </c>
    </row>
    <row r="63" spans="1:11" ht="14.1" customHeight="1" x14ac:dyDescent="0.2">
      <c r="A63" s="306"/>
      <c r="B63" s="307" t="s">
        <v>294</v>
      </c>
      <c r="C63" s="308"/>
      <c r="D63" s="113">
        <v>3.5401259218537686</v>
      </c>
      <c r="E63" s="115">
        <v>3413</v>
      </c>
      <c r="F63" s="114">
        <v>3443</v>
      </c>
      <c r="G63" s="114">
        <v>3312</v>
      </c>
      <c r="H63" s="114">
        <v>3251</v>
      </c>
      <c r="I63" s="140">
        <v>3257</v>
      </c>
      <c r="J63" s="115">
        <v>156</v>
      </c>
      <c r="K63" s="116">
        <v>4.7896837580595637</v>
      </c>
    </row>
    <row r="64" spans="1:11" ht="14.1" customHeight="1" x14ac:dyDescent="0.2">
      <c r="A64" s="306" t="s">
        <v>295</v>
      </c>
      <c r="B64" s="307" t="s">
        <v>296</v>
      </c>
      <c r="C64" s="308"/>
      <c r="D64" s="113">
        <v>1.3598315509962762</v>
      </c>
      <c r="E64" s="115">
        <v>1311</v>
      </c>
      <c r="F64" s="114">
        <v>1280</v>
      </c>
      <c r="G64" s="114">
        <v>1257</v>
      </c>
      <c r="H64" s="114">
        <v>1253</v>
      </c>
      <c r="I64" s="140">
        <v>1255</v>
      </c>
      <c r="J64" s="115">
        <v>56</v>
      </c>
      <c r="K64" s="116">
        <v>4.4621513944223103</v>
      </c>
    </row>
    <row r="65" spans="1:11" ht="14.1" customHeight="1" x14ac:dyDescent="0.2">
      <c r="A65" s="306" t="s">
        <v>297</v>
      </c>
      <c r="B65" s="307" t="s">
        <v>298</v>
      </c>
      <c r="C65" s="308"/>
      <c r="D65" s="113">
        <v>0.58811936644919038</v>
      </c>
      <c r="E65" s="115">
        <v>567</v>
      </c>
      <c r="F65" s="114">
        <v>570</v>
      </c>
      <c r="G65" s="114">
        <v>551</v>
      </c>
      <c r="H65" s="114">
        <v>660</v>
      </c>
      <c r="I65" s="140">
        <v>663</v>
      </c>
      <c r="J65" s="115">
        <v>-96</v>
      </c>
      <c r="K65" s="116">
        <v>-14.479638009049774</v>
      </c>
    </row>
    <row r="66" spans="1:11" ht="14.1" customHeight="1" x14ac:dyDescent="0.2">
      <c r="A66" s="306">
        <v>82</v>
      </c>
      <c r="B66" s="307" t="s">
        <v>299</v>
      </c>
      <c r="C66" s="308"/>
      <c r="D66" s="113">
        <v>2.1149477745853602</v>
      </c>
      <c r="E66" s="115">
        <v>2039</v>
      </c>
      <c r="F66" s="114">
        <v>2054</v>
      </c>
      <c r="G66" s="114">
        <v>2034</v>
      </c>
      <c r="H66" s="114">
        <v>1986</v>
      </c>
      <c r="I66" s="140">
        <v>1996</v>
      </c>
      <c r="J66" s="115">
        <v>43</v>
      </c>
      <c r="K66" s="116">
        <v>2.1543086172344688</v>
      </c>
    </row>
    <row r="67" spans="1:11" ht="14.1" customHeight="1" x14ac:dyDescent="0.2">
      <c r="A67" s="306" t="s">
        <v>300</v>
      </c>
      <c r="B67" s="307" t="s">
        <v>301</v>
      </c>
      <c r="C67" s="308"/>
      <c r="D67" s="113">
        <v>1.1451213061021275</v>
      </c>
      <c r="E67" s="115">
        <v>1104</v>
      </c>
      <c r="F67" s="114">
        <v>1097</v>
      </c>
      <c r="G67" s="114">
        <v>1090</v>
      </c>
      <c r="H67" s="114">
        <v>1070</v>
      </c>
      <c r="I67" s="140">
        <v>1083</v>
      </c>
      <c r="J67" s="115">
        <v>21</v>
      </c>
      <c r="K67" s="116">
        <v>1.9390581717451523</v>
      </c>
    </row>
    <row r="68" spans="1:11" ht="14.1" customHeight="1" x14ac:dyDescent="0.2">
      <c r="A68" s="306" t="s">
        <v>302</v>
      </c>
      <c r="B68" s="307" t="s">
        <v>303</v>
      </c>
      <c r="C68" s="308"/>
      <c r="D68" s="113">
        <v>0.37237187399516641</v>
      </c>
      <c r="E68" s="115">
        <v>359</v>
      </c>
      <c r="F68" s="114">
        <v>380</v>
      </c>
      <c r="G68" s="114">
        <v>371</v>
      </c>
      <c r="H68" s="114">
        <v>359</v>
      </c>
      <c r="I68" s="140">
        <v>363</v>
      </c>
      <c r="J68" s="115">
        <v>-4</v>
      </c>
      <c r="K68" s="116">
        <v>-1.1019283746556474</v>
      </c>
    </row>
    <row r="69" spans="1:11" ht="14.1" customHeight="1" x14ac:dyDescent="0.2">
      <c r="A69" s="306">
        <v>83</v>
      </c>
      <c r="B69" s="307" t="s">
        <v>304</v>
      </c>
      <c r="C69" s="308"/>
      <c r="D69" s="113">
        <v>3.6272547168832787</v>
      </c>
      <c r="E69" s="115">
        <v>3497</v>
      </c>
      <c r="F69" s="114">
        <v>3507</v>
      </c>
      <c r="G69" s="114">
        <v>3449</v>
      </c>
      <c r="H69" s="114">
        <v>3476</v>
      </c>
      <c r="I69" s="140">
        <v>3495</v>
      </c>
      <c r="J69" s="115">
        <v>2</v>
      </c>
      <c r="K69" s="116">
        <v>5.7224606580829757E-2</v>
      </c>
    </row>
    <row r="70" spans="1:11" ht="14.1" customHeight="1" x14ac:dyDescent="0.2">
      <c r="A70" s="306" t="s">
        <v>305</v>
      </c>
      <c r="B70" s="307" t="s">
        <v>306</v>
      </c>
      <c r="C70" s="308"/>
      <c r="D70" s="113">
        <v>3.1781265234573537</v>
      </c>
      <c r="E70" s="115">
        <v>3064</v>
      </c>
      <c r="F70" s="114">
        <v>3085</v>
      </c>
      <c r="G70" s="114">
        <v>3030</v>
      </c>
      <c r="H70" s="114">
        <v>3069</v>
      </c>
      <c r="I70" s="140">
        <v>3092</v>
      </c>
      <c r="J70" s="115">
        <v>-28</v>
      </c>
      <c r="K70" s="116">
        <v>-0.90556274256144886</v>
      </c>
    </row>
    <row r="71" spans="1:11" ht="14.1" customHeight="1" x14ac:dyDescent="0.2">
      <c r="A71" s="306"/>
      <c r="B71" s="307" t="s">
        <v>307</v>
      </c>
      <c r="C71" s="308"/>
      <c r="D71" s="113">
        <v>1.6585588482403095</v>
      </c>
      <c r="E71" s="115">
        <v>1599</v>
      </c>
      <c r="F71" s="114">
        <v>1609</v>
      </c>
      <c r="G71" s="114">
        <v>1595</v>
      </c>
      <c r="H71" s="114">
        <v>1592</v>
      </c>
      <c r="I71" s="140">
        <v>1619</v>
      </c>
      <c r="J71" s="115">
        <v>-20</v>
      </c>
      <c r="K71" s="116">
        <v>-1.2353304508956147</v>
      </c>
    </row>
    <row r="72" spans="1:11" ht="14.1" customHeight="1" x14ac:dyDescent="0.2">
      <c r="A72" s="306">
        <v>84</v>
      </c>
      <c r="B72" s="307" t="s">
        <v>308</v>
      </c>
      <c r="C72" s="308"/>
      <c r="D72" s="113">
        <v>2.8586542750158181</v>
      </c>
      <c r="E72" s="115">
        <v>2756</v>
      </c>
      <c r="F72" s="114">
        <v>2826</v>
      </c>
      <c r="G72" s="114">
        <v>2755</v>
      </c>
      <c r="H72" s="114">
        <v>2789</v>
      </c>
      <c r="I72" s="140">
        <v>2723</v>
      </c>
      <c r="J72" s="115">
        <v>33</v>
      </c>
      <c r="K72" s="116">
        <v>1.2118986412045538</v>
      </c>
    </row>
    <row r="73" spans="1:11" ht="14.1" customHeight="1" x14ac:dyDescent="0.2">
      <c r="A73" s="306" t="s">
        <v>309</v>
      </c>
      <c r="B73" s="307" t="s">
        <v>310</v>
      </c>
      <c r="C73" s="308"/>
      <c r="D73" s="113">
        <v>0.27901959360640605</v>
      </c>
      <c r="E73" s="115">
        <v>269</v>
      </c>
      <c r="F73" s="114">
        <v>263</v>
      </c>
      <c r="G73" s="114">
        <v>269</v>
      </c>
      <c r="H73" s="114">
        <v>279</v>
      </c>
      <c r="I73" s="140">
        <v>278</v>
      </c>
      <c r="J73" s="115">
        <v>-9</v>
      </c>
      <c r="K73" s="116">
        <v>-3.2374100719424459</v>
      </c>
    </row>
    <row r="74" spans="1:11" ht="14.1" customHeight="1" x14ac:dyDescent="0.2">
      <c r="A74" s="306" t="s">
        <v>311</v>
      </c>
      <c r="B74" s="307" t="s">
        <v>312</v>
      </c>
      <c r="C74" s="308"/>
      <c r="D74" s="113">
        <v>0.32777022892053648</v>
      </c>
      <c r="E74" s="115">
        <v>316</v>
      </c>
      <c r="F74" s="114">
        <v>317</v>
      </c>
      <c r="G74" s="114">
        <v>311</v>
      </c>
      <c r="H74" s="114">
        <v>313</v>
      </c>
      <c r="I74" s="140">
        <v>314</v>
      </c>
      <c r="J74" s="115">
        <v>2</v>
      </c>
      <c r="K74" s="116">
        <v>0.63694267515923564</v>
      </c>
    </row>
    <row r="75" spans="1:11" ht="14.1" customHeight="1" x14ac:dyDescent="0.2">
      <c r="A75" s="306" t="s">
        <v>313</v>
      </c>
      <c r="B75" s="307" t="s">
        <v>314</v>
      </c>
      <c r="C75" s="308"/>
      <c r="D75" s="113">
        <v>1.8628966175357073</v>
      </c>
      <c r="E75" s="115">
        <v>1796</v>
      </c>
      <c r="F75" s="114">
        <v>1863</v>
      </c>
      <c r="G75" s="114">
        <v>1789</v>
      </c>
      <c r="H75" s="114">
        <v>1817</v>
      </c>
      <c r="I75" s="140">
        <v>1757</v>
      </c>
      <c r="J75" s="115">
        <v>39</v>
      </c>
      <c r="K75" s="116">
        <v>2.2196926579396701</v>
      </c>
    </row>
    <row r="76" spans="1:11" ht="14.1" customHeight="1" x14ac:dyDescent="0.2">
      <c r="A76" s="306">
        <v>91</v>
      </c>
      <c r="B76" s="307" t="s">
        <v>315</v>
      </c>
      <c r="C76" s="308"/>
      <c r="D76" s="113">
        <v>0.14832640106214151</v>
      </c>
      <c r="E76" s="115">
        <v>143</v>
      </c>
      <c r="F76" s="114">
        <v>131</v>
      </c>
      <c r="G76" s="114">
        <v>132</v>
      </c>
      <c r="H76" s="114">
        <v>131</v>
      </c>
      <c r="I76" s="140">
        <v>128</v>
      </c>
      <c r="J76" s="115">
        <v>15</v>
      </c>
      <c r="K76" s="116">
        <v>11.71875</v>
      </c>
    </row>
    <row r="77" spans="1:11" ht="14.1" customHeight="1" x14ac:dyDescent="0.2">
      <c r="A77" s="306">
        <v>92</v>
      </c>
      <c r="B77" s="307" t="s">
        <v>316</v>
      </c>
      <c r="C77" s="308"/>
      <c r="D77" s="113">
        <v>1.7311661774315676</v>
      </c>
      <c r="E77" s="115">
        <v>1669</v>
      </c>
      <c r="F77" s="114">
        <v>1667</v>
      </c>
      <c r="G77" s="114">
        <v>1647</v>
      </c>
      <c r="H77" s="114">
        <v>1651</v>
      </c>
      <c r="I77" s="140">
        <v>1639</v>
      </c>
      <c r="J77" s="115">
        <v>30</v>
      </c>
      <c r="K77" s="116">
        <v>1.8303843807199511</v>
      </c>
    </row>
    <row r="78" spans="1:11" ht="14.1" customHeight="1" x14ac:dyDescent="0.2">
      <c r="A78" s="306">
        <v>93</v>
      </c>
      <c r="B78" s="307" t="s">
        <v>317</v>
      </c>
      <c r="C78" s="308"/>
      <c r="D78" s="113">
        <v>0.15766162910101755</v>
      </c>
      <c r="E78" s="115">
        <v>152</v>
      </c>
      <c r="F78" s="114">
        <v>156</v>
      </c>
      <c r="G78" s="114">
        <v>149</v>
      </c>
      <c r="H78" s="114">
        <v>146</v>
      </c>
      <c r="I78" s="140">
        <v>151</v>
      </c>
      <c r="J78" s="115">
        <v>1</v>
      </c>
      <c r="K78" s="116">
        <v>0.66225165562913912</v>
      </c>
    </row>
    <row r="79" spans="1:11" ht="14.1" customHeight="1" x14ac:dyDescent="0.2">
      <c r="A79" s="306">
        <v>94</v>
      </c>
      <c r="B79" s="307" t="s">
        <v>318</v>
      </c>
      <c r="C79" s="308"/>
      <c r="D79" s="113">
        <v>0.38066985447416735</v>
      </c>
      <c r="E79" s="115">
        <v>367</v>
      </c>
      <c r="F79" s="114">
        <v>380</v>
      </c>
      <c r="G79" s="114">
        <v>372</v>
      </c>
      <c r="H79" s="114">
        <v>372</v>
      </c>
      <c r="I79" s="140">
        <v>366</v>
      </c>
      <c r="J79" s="115">
        <v>1</v>
      </c>
      <c r="K79" s="116">
        <v>0.27322404371584702</v>
      </c>
    </row>
    <row r="80" spans="1:11" ht="14.1" customHeight="1" x14ac:dyDescent="0.2">
      <c r="A80" s="306" t="s">
        <v>319</v>
      </c>
      <c r="B80" s="307" t="s">
        <v>320</v>
      </c>
      <c r="C80" s="308"/>
      <c r="D80" s="113">
        <v>3.1117426796253463E-3</v>
      </c>
      <c r="E80" s="115">
        <v>3</v>
      </c>
      <c r="F80" s="114" t="s">
        <v>513</v>
      </c>
      <c r="G80" s="114" t="s">
        <v>513</v>
      </c>
      <c r="H80" s="114" t="s">
        <v>513</v>
      </c>
      <c r="I80" s="140" t="s">
        <v>513</v>
      </c>
      <c r="J80" s="115" t="s">
        <v>513</v>
      </c>
      <c r="K80" s="116" t="s">
        <v>513</v>
      </c>
    </row>
    <row r="81" spans="1:11" ht="14.1" customHeight="1" x14ac:dyDescent="0.2">
      <c r="A81" s="310" t="s">
        <v>321</v>
      </c>
      <c r="B81" s="311" t="s">
        <v>224</v>
      </c>
      <c r="C81" s="312"/>
      <c r="D81" s="125">
        <v>0.41801076662967152</v>
      </c>
      <c r="E81" s="143">
        <v>403</v>
      </c>
      <c r="F81" s="144">
        <v>412</v>
      </c>
      <c r="G81" s="144">
        <v>406</v>
      </c>
      <c r="H81" s="144">
        <v>390</v>
      </c>
      <c r="I81" s="145">
        <v>390</v>
      </c>
      <c r="J81" s="143">
        <v>13</v>
      </c>
      <c r="K81" s="146">
        <v>3.3333333333333335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20507</v>
      </c>
      <c r="E12" s="114">
        <v>21666</v>
      </c>
      <c r="F12" s="114">
        <v>21151</v>
      </c>
      <c r="G12" s="114">
        <v>21758</v>
      </c>
      <c r="H12" s="140">
        <v>21112</v>
      </c>
      <c r="I12" s="115">
        <v>-605</v>
      </c>
      <c r="J12" s="116">
        <v>-2.865668813944676</v>
      </c>
      <c r="K12"/>
      <c r="L12"/>
      <c r="M12"/>
      <c r="N12"/>
      <c r="O12"/>
      <c r="P12"/>
    </row>
    <row r="13" spans="1:16" s="110" customFormat="1" ht="14.45" customHeight="1" x14ac:dyDescent="0.2">
      <c r="A13" s="120" t="s">
        <v>105</v>
      </c>
      <c r="B13" s="119" t="s">
        <v>106</v>
      </c>
      <c r="C13" s="113">
        <v>43.46320768518067</v>
      </c>
      <c r="D13" s="115">
        <v>8913</v>
      </c>
      <c r="E13" s="114">
        <v>9358</v>
      </c>
      <c r="F13" s="114">
        <v>9023</v>
      </c>
      <c r="G13" s="114">
        <v>9289</v>
      </c>
      <c r="H13" s="140">
        <v>8920</v>
      </c>
      <c r="I13" s="115">
        <v>-7</v>
      </c>
      <c r="J13" s="116">
        <v>-7.847533632286996E-2</v>
      </c>
      <c r="K13"/>
      <c r="L13"/>
      <c r="M13"/>
      <c r="N13"/>
      <c r="O13"/>
      <c r="P13"/>
    </row>
    <row r="14" spans="1:16" s="110" customFormat="1" ht="14.45" customHeight="1" x14ac:dyDescent="0.2">
      <c r="A14" s="120"/>
      <c r="B14" s="119" t="s">
        <v>107</v>
      </c>
      <c r="C14" s="113">
        <v>56.53679231481933</v>
      </c>
      <c r="D14" s="115">
        <v>11594</v>
      </c>
      <c r="E14" s="114">
        <v>12308</v>
      </c>
      <c r="F14" s="114">
        <v>12128</v>
      </c>
      <c r="G14" s="114">
        <v>12469</v>
      </c>
      <c r="H14" s="140">
        <v>12192</v>
      </c>
      <c r="I14" s="115">
        <v>-598</v>
      </c>
      <c r="J14" s="116">
        <v>-4.9048556430446197</v>
      </c>
      <c r="K14"/>
      <c r="L14"/>
      <c r="M14"/>
      <c r="N14"/>
      <c r="O14"/>
      <c r="P14"/>
    </row>
    <row r="15" spans="1:16" s="110" customFormat="1" ht="14.45" customHeight="1" x14ac:dyDescent="0.2">
      <c r="A15" s="118" t="s">
        <v>105</v>
      </c>
      <c r="B15" s="121" t="s">
        <v>108</v>
      </c>
      <c r="C15" s="113">
        <v>20.83191105476179</v>
      </c>
      <c r="D15" s="115">
        <v>4272</v>
      </c>
      <c r="E15" s="114">
        <v>4888</v>
      </c>
      <c r="F15" s="114">
        <v>4429</v>
      </c>
      <c r="G15" s="114">
        <v>4991</v>
      </c>
      <c r="H15" s="140">
        <v>4600</v>
      </c>
      <c r="I15" s="115">
        <v>-328</v>
      </c>
      <c r="J15" s="116">
        <v>-7.1304347826086953</v>
      </c>
      <c r="K15"/>
      <c r="L15"/>
      <c r="M15"/>
      <c r="N15"/>
      <c r="O15"/>
      <c r="P15"/>
    </row>
    <row r="16" spans="1:16" s="110" customFormat="1" ht="14.45" customHeight="1" x14ac:dyDescent="0.2">
      <c r="A16" s="118"/>
      <c r="B16" s="121" t="s">
        <v>109</v>
      </c>
      <c r="C16" s="113">
        <v>54.274150290144831</v>
      </c>
      <c r="D16" s="115">
        <v>11130</v>
      </c>
      <c r="E16" s="114">
        <v>11590</v>
      </c>
      <c r="F16" s="114">
        <v>11506</v>
      </c>
      <c r="G16" s="114">
        <v>11606</v>
      </c>
      <c r="H16" s="140">
        <v>11442</v>
      </c>
      <c r="I16" s="115">
        <v>-312</v>
      </c>
      <c r="J16" s="116">
        <v>-2.7267960146827477</v>
      </c>
      <c r="K16"/>
      <c r="L16"/>
      <c r="M16"/>
      <c r="N16"/>
      <c r="O16"/>
      <c r="P16"/>
    </row>
    <row r="17" spans="1:16" s="110" customFormat="1" ht="14.45" customHeight="1" x14ac:dyDescent="0.2">
      <c r="A17" s="118"/>
      <c r="B17" s="121" t="s">
        <v>110</v>
      </c>
      <c r="C17" s="113">
        <v>13.775783878675574</v>
      </c>
      <c r="D17" s="115">
        <v>2825</v>
      </c>
      <c r="E17" s="114">
        <v>2871</v>
      </c>
      <c r="F17" s="114">
        <v>2916</v>
      </c>
      <c r="G17" s="114">
        <v>2891</v>
      </c>
      <c r="H17" s="140">
        <v>2838</v>
      </c>
      <c r="I17" s="115">
        <v>-13</v>
      </c>
      <c r="J17" s="116">
        <v>-0.45806906272022552</v>
      </c>
      <c r="K17"/>
      <c r="L17"/>
      <c r="M17"/>
      <c r="N17"/>
      <c r="O17"/>
      <c r="P17"/>
    </row>
    <row r="18" spans="1:16" s="110" customFormat="1" ht="14.45" customHeight="1" x14ac:dyDescent="0.2">
      <c r="A18" s="120"/>
      <c r="B18" s="121" t="s">
        <v>111</v>
      </c>
      <c r="C18" s="113">
        <v>11.118154776417809</v>
      </c>
      <c r="D18" s="115">
        <v>2280</v>
      </c>
      <c r="E18" s="114">
        <v>2317</v>
      </c>
      <c r="F18" s="114">
        <v>2300</v>
      </c>
      <c r="G18" s="114">
        <v>2270</v>
      </c>
      <c r="H18" s="140">
        <v>2232</v>
      </c>
      <c r="I18" s="115">
        <v>48</v>
      </c>
      <c r="J18" s="116">
        <v>2.150537634408602</v>
      </c>
      <c r="K18"/>
      <c r="L18"/>
      <c r="M18"/>
      <c r="N18"/>
      <c r="O18"/>
      <c r="P18"/>
    </row>
    <row r="19" spans="1:16" s="110" customFormat="1" ht="14.45" customHeight="1" x14ac:dyDescent="0.2">
      <c r="A19" s="120"/>
      <c r="B19" s="121" t="s">
        <v>112</v>
      </c>
      <c r="C19" s="113">
        <v>1.092309942946311</v>
      </c>
      <c r="D19" s="115">
        <v>224</v>
      </c>
      <c r="E19" s="114">
        <v>219</v>
      </c>
      <c r="F19" s="114">
        <v>212</v>
      </c>
      <c r="G19" s="114">
        <v>194</v>
      </c>
      <c r="H19" s="140">
        <v>188</v>
      </c>
      <c r="I19" s="115">
        <v>36</v>
      </c>
      <c r="J19" s="116">
        <v>19.148936170212767</v>
      </c>
      <c r="K19"/>
      <c r="L19"/>
      <c r="M19"/>
      <c r="N19"/>
      <c r="O19"/>
      <c r="P19"/>
    </row>
    <row r="20" spans="1:16" s="110" customFormat="1" ht="14.45" customHeight="1" x14ac:dyDescent="0.2">
      <c r="A20" s="120" t="s">
        <v>113</v>
      </c>
      <c r="B20" s="119" t="s">
        <v>116</v>
      </c>
      <c r="C20" s="113">
        <v>75.491295655142153</v>
      </c>
      <c r="D20" s="115">
        <v>15481</v>
      </c>
      <c r="E20" s="114">
        <v>16536</v>
      </c>
      <c r="F20" s="114">
        <v>16104</v>
      </c>
      <c r="G20" s="114">
        <v>16712</v>
      </c>
      <c r="H20" s="140">
        <v>16279</v>
      </c>
      <c r="I20" s="115">
        <v>-798</v>
      </c>
      <c r="J20" s="116">
        <v>-4.9020210086614657</v>
      </c>
      <c r="K20"/>
      <c r="L20"/>
      <c r="M20"/>
      <c r="N20"/>
      <c r="O20"/>
      <c r="P20"/>
    </row>
    <row r="21" spans="1:16" s="110" customFormat="1" ht="14.45" customHeight="1" x14ac:dyDescent="0.2">
      <c r="A21" s="123"/>
      <c r="B21" s="124" t="s">
        <v>117</v>
      </c>
      <c r="C21" s="125">
        <v>24.406300287706635</v>
      </c>
      <c r="D21" s="143">
        <v>5005</v>
      </c>
      <c r="E21" s="144">
        <v>5104</v>
      </c>
      <c r="F21" s="144">
        <v>5015</v>
      </c>
      <c r="G21" s="144">
        <v>5008</v>
      </c>
      <c r="H21" s="145">
        <v>4807</v>
      </c>
      <c r="I21" s="143">
        <v>198</v>
      </c>
      <c r="J21" s="146">
        <v>4.1189931350114417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14100</v>
      </c>
      <c r="E56" s="114">
        <v>14947</v>
      </c>
      <c r="F56" s="114">
        <v>14628</v>
      </c>
      <c r="G56" s="114">
        <v>14957</v>
      </c>
      <c r="H56" s="140">
        <v>14616</v>
      </c>
      <c r="I56" s="115">
        <v>-516</v>
      </c>
      <c r="J56" s="116">
        <v>-3.5303776683087027</v>
      </c>
      <c r="K56"/>
      <c r="L56"/>
      <c r="M56"/>
      <c r="N56"/>
      <c r="O56"/>
      <c r="P56"/>
    </row>
    <row r="57" spans="1:16" s="110" customFormat="1" ht="14.45" customHeight="1" x14ac:dyDescent="0.2">
      <c r="A57" s="120" t="s">
        <v>105</v>
      </c>
      <c r="B57" s="119" t="s">
        <v>106</v>
      </c>
      <c r="C57" s="113">
        <v>42.723404255319146</v>
      </c>
      <c r="D57" s="115">
        <v>6024</v>
      </c>
      <c r="E57" s="114">
        <v>6394</v>
      </c>
      <c r="F57" s="114">
        <v>6265</v>
      </c>
      <c r="G57" s="114">
        <v>6383</v>
      </c>
      <c r="H57" s="140">
        <v>6181</v>
      </c>
      <c r="I57" s="115">
        <v>-157</v>
      </c>
      <c r="J57" s="116">
        <v>-2.5400420643908754</v>
      </c>
    </row>
    <row r="58" spans="1:16" s="110" customFormat="1" ht="14.45" customHeight="1" x14ac:dyDescent="0.2">
      <c r="A58" s="120"/>
      <c r="B58" s="119" t="s">
        <v>107</v>
      </c>
      <c r="C58" s="113">
        <v>57.276595744680854</v>
      </c>
      <c r="D58" s="115">
        <v>8076</v>
      </c>
      <c r="E58" s="114">
        <v>8553</v>
      </c>
      <c r="F58" s="114">
        <v>8363</v>
      </c>
      <c r="G58" s="114">
        <v>8574</v>
      </c>
      <c r="H58" s="140">
        <v>8435</v>
      </c>
      <c r="I58" s="115">
        <v>-359</v>
      </c>
      <c r="J58" s="116">
        <v>-4.2560758743331357</v>
      </c>
    </row>
    <row r="59" spans="1:16" s="110" customFormat="1" ht="14.45" customHeight="1" x14ac:dyDescent="0.2">
      <c r="A59" s="118" t="s">
        <v>105</v>
      </c>
      <c r="B59" s="121" t="s">
        <v>108</v>
      </c>
      <c r="C59" s="113">
        <v>21.25531914893617</v>
      </c>
      <c r="D59" s="115">
        <v>2997</v>
      </c>
      <c r="E59" s="114">
        <v>3397</v>
      </c>
      <c r="F59" s="114">
        <v>3089</v>
      </c>
      <c r="G59" s="114">
        <v>3417</v>
      </c>
      <c r="H59" s="140">
        <v>3228</v>
      </c>
      <c r="I59" s="115">
        <v>-231</v>
      </c>
      <c r="J59" s="116">
        <v>-7.1561338289962828</v>
      </c>
    </row>
    <row r="60" spans="1:16" s="110" customFormat="1" ht="14.45" customHeight="1" x14ac:dyDescent="0.2">
      <c r="A60" s="118"/>
      <c r="B60" s="121" t="s">
        <v>109</v>
      </c>
      <c r="C60" s="113">
        <v>54.354609929078016</v>
      </c>
      <c r="D60" s="115">
        <v>7664</v>
      </c>
      <c r="E60" s="114">
        <v>8004</v>
      </c>
      <c r="F60" s="114">
        <v>7969</v>
      </c>
      <c r="G60" s="114">
        <v>7958</v>
      </c>
      <c r="H60" s="140">
        <v>7855</v>
      </c>
      <c r="I60" s="115">
        <v>-191</v>
      </c>
      <c r="J60" s="116">
        <v>-2.4315722469764482</v>
      </c>
    </row>
    <row r="61" spans="1:16" s="110" customFormat="1" ht="14.45" customHeight="1" x14ac:dyDescent="0.2">
      <c r="A61" s="118"/>
      <c r="B61" s="121" t="s">
        <v>110</v>
      </c>
      <c r="C61" s="113">
        <v>12.978723404255319</v>
      </c>
      <c r="D61" s="115">
        <v>1830</v>
      </c>
      <c r="E61" s="114">
        <v>1869</v>
      </c>
      <c r="F61" s="114">
        <v>1892</v>
      </c>
      <c r="G61" s="114">
        <v>1913</v>
      </c>
      <c r="H61" s="140">
        <v>1886</v>
      </c>
      <c r="I61" s="115">
        <v>-56</v>
      </c>
      <c r="J61" s="116">
        <v>-2.9692470837751856</v>
      </c>
    </row>
    <row r="62" spans="1:16" s="110" customFormat="1" ht="14.45" customHeight="1" x14ac:dyDescent="0.2">
      <c r="A62" s="120"/>
      <c r="B62" s="121" t="s">
        <v>111</v>
      </c>
      <c r="C62" s="113">
        <v>11.411347517730496</v>
      </c>
      <c r="D62" s="115">
        <v>1609</v>
      </c>
      <c r="E62" s="114">
        <v>1677</v>
      </c>
      <c r="F62" s="114">
        <v>1678</v>
      </c>
      <c r="G62" s="114">
        <v>1669</v>
      </c>
      <c r="H62" s="140">
        <v>1647</v>
      </c>
      <c r="I62" s="115">
        <v>-38</v>
      </c>
      <c r="J62" s="116">
        <v>-2.3072252580449302</v>
      </c>
    </row>
    <row r="63" spans="1:16" s="110" customFormat="1" ht="14.45" customHeight="1" x14ac:dyDescent="0.2">
      <c r="A63" s="120"/>
      <c r="B63" s="121" t="s">
        <v>112</v>
      </c>
      <c r="C63" s="113">
        <v>0.92198581560283688</v>
      </c>
      <c r="D63" s="115">
        <v>130</v>
      </c>
      <c r="E63" s="114">
        <v>142</v>
      </c>
      <c r="F63" s="114">
        <v>149</v>
      </c>
      <c r="G63" s="114">
        <v>127</v>
      </c>
      <c r="H63" s="140">
        <v>132</v>
      </c>
      <c r="I63" s="115">
        <v>-2</v>
      </c>
      <c r="J63" s="116">
        <v>-1.5151515151515151</v>
      </c>
    </row>
    <row r="64" spans="1:16" s="110" customFormat="1" ht="14.45" customHeight="1" x14ac:dyDescent="0.2">
      <c r="A64" s="120" t="s">
        <v>113</v>
      </c>
      <c r="B64" s="119" t="s">
        <v>116</v>
      </c>
      <c r="C64" s="113">
        <v>74.255319148936167</v>
      </c>
      <c r="D64" s="115">
        <v>10470</v>
      </c>
      <c r="E64" s="114">
        <v>11184</v>
      </c>
      <c r="F64" s="114">
        <v>10908</v>
      </c>
      <c r="G64" s="114">
        <v>11255</v>
      </c>
      <c r="H64" s="140">
        <v>11005</v>
      </c>
      <c r="I64" s="115">
        <v>-535</v>
      </c>
      <c r="J64" s="116">
        <v>-4.861426624261699</v>
      </c>
    </row>
    <row r="65" spans="1:10" s="110" customFormat="1" ht="14.45" customHeight="1" x14ac:dyDescent="0.2">
      <c r="A65" s="123"/>
      <c r="B65" s="124" t="s">
        <v>117</v>
      </c>
      <c r="C65" s="125">
        <v>25.581560283687942</v>
      </c>
      <c r="D65" s="143">
        <v>3607</v>
      </c>
      <c r="E65" s="144">
        <v>3734</v>
      </c>
      <c r="F65" s="144">
        <v>3689</v>
      </c>
      <c r="G65" s="144">
        <v>3672</v>
      </c>
      <c r="H65" s="145">
        <v>3587</v>
      </c>
      <c r="I65" s="143">
        <v>20</v>
      </c>
      <c r="J65" s="146">
        <v>0.55756899916364655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20507</v>
      </c>
      <c r="G11" s="114">
        <v>21666</v>
      </c>
      <c r="H11" s="114">
        <v>21151</v>
      </c>
      <c r="I11" s="114">
        <v>21758</v>
      </c>
      <c r="J11" s="140">
        <v>21112</v>
      </c>
      <c r="K11" s="114">
        <v>-605</v>
      </c>
      <c r="L11" s="116">
        <v>-2.865668813944676</v>
      </c>
    </row>
    <row r="12" spans="1:17" s="110" customFormat="1" ht="24" customHeight="1" x14ac:dyDescent="0.2">
      <c r="A12" s="604" t="s">
        <v>185</v>
      </c>
      <c r="B12" s="605"/>
      <c r="C12" s="605"/>
      <c r="D12" s="606"/>
      <c r="E12" s="113">
        <v>43.46320768518067</v>
      </c>
      <c r="F12" s="115">
        <v>8913</v>
      </c>
      <c r="G12" s="114">
        <v>9358</v>
      </c>
      <c r="H12" s="114">
        <v>9023</v>
      </c>
      <c r="I12" s="114">
        <v>9289</v>
      </c>
      <c r="J12" s="140">
        <v>8920</v>
      </c>
      <c r="K12" s="114">
        <v>-7</v>
      </c>
      <c r="L12" s="116">
        <v>-7.847533632286996E-2</v>
      </c>
    </row>
    <row r="13" spans="1:17" s="110" customFormat="1" ht="15" customHeight="1" x14ac:dyDescent="0.2">
      <c r="A13" s="120"/>
      <c r="B13" s="612" t="s">
        <v>107</v>
      </c>
      <c r="C13" s="612"/>
      <c r="E13" s="113">
        <v>56.53679231481933</v>
      </c>
      <c r="F13" s="115">
        <v>11594</v>
      </c>
      <c r="G13" s="114">
        <v>12308</v>
      </c>
      <c r="H13" s="114">
        <v>12128</v>
      </c>
      <c r="I13" s="114">
        <v>12469</v>
      </c>
      <c r="J13" s="140">
        <v>12192</v>
      </c>
      <c r="K13" s="114">
        <v>-598</v>
      </c>
      <c r="L13" s="116">
        <v>-4.9048556430446197</v>
      </c>
    </row>
    <row r="14" spans="1:17" s="110" customFormat="1" ht="22.5" customHeight="1" x14ac:dyDescent="0.2">
      <c r="A14" s="604" t="s">
        <v>186</v>
      </c>
      <c r="B14" s="605"/>
      <c r="C14" s="605"/>
      <c r="D14" s="606"/>
      <c r="E14" s="113">
        <v>20.83191105476179</v>
      </c>
      <c r="F14" s="115">
        <v>4272</v>
      </c>
      <c r="G14" s="114">
        <v>4888</v>
      </c>
      <c r="H14" s="114">
        <v>4429</v>
      </c>
      <c r="I14" s="114">
        <v>4991</v>
      </c>
      <c r="J14" s="140">
        <v>4600</v>
      </c>
      <c r="K14" s="114">
        <v>-328</v>
      </c>
      <c r="L14" s="116">
        <v>-7.1304347826086953</v>
      </c>
    </row>
    <row r="15" spans="1:17" s="110" customFormat="1" ht="15" customHeight="1" x14ac:dyDescent="0.2">
      <c r="A15" s="120"/>
      <c r="B15" s="119"/>
      <c r="C15" s="258" t="s">
        <v>106</v>
      </c>
      <c r="E15" s="113">
        <v>48.642322097378276</v>
      </c>
      <c r="F15" s="115">
        <v>2078</v>
      </c>
      <c r="G15" s="114">
        <v>2403</v>
      </c>
      <c r="H15" s="114">
        <v>2119</v>
      </c>
      <c r="I15" s="114">
        <v>2402</v>
      </c>
      <c r="J15" s="140">
        <v>2200</v>
      </c>
      <c r="K15" s="114">
        <v>-122</v>
      </c>
      <c r="L15" s="116">
        <v>-5.5454545454545459</v>
      </c>
    </row>
    <row r="16" spans="1:17" s="110" customFormat="1" ht="15" customHeight="1" x14ac:dyDescent="0.2">
      <c r="A16" s="120"/>
      <c r="B16" s="119"/>
      <c r="C16" s="258" t="s">
        <v>107</v>
      </c>
      <c r="E16" s="113">
        <v>51.357677902621724</v>
      </c>
      <c r="F16" s="115">
        <v>2194</v>
      </c>
      <c r="G16" s="114">
        <v>2485</v>
      </c>
      <c r="H16" s="114">
        <v>2310</v>
      </c>
      <c r="I16" s="114">
        <v>2589</v>
      </c>
      <c r="J16" s="140">
        <v>2400</v>
      </c>
      <c r="K16" s="114">
        <v>-206</v>
      </c>
      <c r="L16" s="116">
        <v>-8.5833333333333339</v>
      </c>
    </row>
    <row r="17" spans="1:12" s="110" customFormat="1" ht="15" customHeight="1" x14ac:dyDescent="0.2">
      <c r="A17" s="120"/>
      <c r="B17" s="121" t="s">
        <v>109</v>
      </c>
      <c r="C17" s="258"/>
      <c r="E17" s="113">
        <v>54.274150290144831</v>
      </c>
      <c r="F17" s="115">
        <v>11130</v>
      </c>
      <c r="G17" s="114">
        <v>11590</v>
      </c>
      <c r="H17" s="114">
        <v>11506</v>
      </c>
      <c r="I17" s="114">
        <v>11606</v>
      </c>
      <c r="J17" s="140">
        <v>11442</v>
      </c>
      <c r="K17" s="114">
        <v>-312</v>
      </c>
      <c r="L17" s="116">
        <v>-2.7267960146827477</v>
      </c>
    </row>
    <row r="18" spans="1:12" s="110" customFormat="1" ht="15" customHeight="1" x14ac:dyDescent="0.2">
      <c r="A18" s="120"/>
      <c r="B18" s="119"/>
      <c r="C18" s="258" t="s">
        <v>106</v>
      </c>
      <c r="E18" s="113">
        <v>42.434860736747531</v>
      </c>
      <c r="F18" s="115">
        <v>4723</v>
      </c>
      <c r="G18" s="114">
        <v>4829</v>
      </c>
      <c r="H18" s="114">
        <v>4776</v>
      </c>
      <c r="I18" s="114">
        <v>4782</v>
      </c>
      <c r="J18" s="140">
        <v>4657</v>
      </c>
      <c r="K18" s="114">
        <v>66</v>
      </c>
      <c r="L18" s="116">
        <v>1.4172213871591153</v>
      </c>
    </row>
    <row r="19" spans="1:12" s="110" customFormat="1" ht="15" customHeight="1" x14ac:dyDescent="0.2">
      <c r="A19" s="120"/>
      <c r="B19" s="119"/>
      <c r="C19" s="258" t="s">
        <v>107</v>
      </c>
      <c r="E19" s="113">
        <v>57.565139263252469</v>
      </c>
      <c r="F19" s="115">
        <v>6407</v>
      </c>
      <c r="G19" s="114">
        <v>6761</v>
      </c>
      <c r="H19" s="114">
        <v>6730</v>
      </c>
      <c r="I19" s="114">
        <v>6824</v>
      </c>
      <c r="J19" s="140">
        <v>6785</v>
      </c>
      <c r="K19" s="114">
        <v>-378</v>
      </c>
      <c r="L19" s="116">
        <v>-5.5711127487103909</v>
      </c>
    </row>
    <row r="20" spans="1:12" s="110" customFormat="1" ht="15" customHeight="1" x14ac:dyDescent="0.2">
      <c r="A20" s="120"/>
      <c r="B20" s="121" t="s">
        <v>110</v>
      </c>
      <c r="C20" s="258"/>
      <c r="E20" s="113">
        <v>13.775783878675574</v>
      </c>
      <c r="F20" s="115">
        <v>2825</v>
      </c>
      <c r="G20" s="114">
        <v>2871</v>
      </c>
      <c r="H20" s="114">
        <v>2916</v>
      </c>
      <c r="I20" s="114">
        <v>2891</v>
      </c>
      <c r="J20" s="140">
        <v>2838</v>
      </c>
      <c r="K20" s="114">
        <v>-13</v>
      </c>
      <c r="L20" s="116">
        <v>-0.45806906272022552</v>
      </c>
    </row>
    <row r="21" spans="1:12" s="110" customFormat="1" ht="15" customHeight="1" x14ac:dyDescent="0.2">
      <c r="A21" s="120"/>
      <c r="B21" s="119"/>
      <c r="C21" s="258" t="s">
        <v>106</v>
      </c>
      <c r="E21" s="113">
        <v>35.646017699115042</v>
      </c>
      <c r="F21" s="115">
        <v>1007</v>
      </c>
      <c r="G21" s="114">
        <v>1011</v>
      </c>
      <c r="H21" s="114">
        <v>1020</v>
      </c>
      <c r="I21" s="114">
        <v>1005</v>
      </c>
      <c r="J21" s="140">
        <v>974</v>
      </c>
      <c r="K21" s="114">
        <v>33</v>
      </c>
      <c r="L21" s="116">
        <v>3.3880903490759753</v>
      </c>
    </row>
    <row r="22" spans="1:12" s="110" customFormat="1" ht="15" customHeight="1" x14ac:dyDescent="0.2">
      <c r="A22" s="120"/>
      <c r="B22" s="119"/>
      <c r="C22" s="258" t="s">
        <v>107</v>
      </c>
      <c r="E22" s="113">
        <v>64.353982300884951</v>
      </c>
      <c r="F22" s="115">
        <v>1818</v>
      </c>
      <c r="G22" s="114">
        <v>1860</v>
      </c>
      <c r="H22" s="114">
        <v>1896</v>
      </c>
      <c r="I22" s="114">
        <v>1886</v>
      </c>
      <c r="J22" s="140">
        <v>1864</v>
      </c>
      <c r="K22" s="114">
        <v>-46</v>
      </c>
      <c r="L22" s="116">
        <v>-2.4678111587982832</v>
      </c>
    </row>
    <row r="23" spans="1:12" s="110" customFormat="1" ht="15" customHeight="1" x14ac:dyDescent="0.2">
      <c r="A23" s="120"/>
      <c r="B23" s="121" t="s">
        <v>111</v>
      </c>
      <c r="C23" s="258"/>
      <c r="E23" s="113">
        <v>11.118154776417809</v>
      </c>
      <c r="F23" s="115">
        <v>2280</v>
      </c>
      <c r="G23" s="114">
        <v>2317</v>
      </c>
      <c r="H23" s="114">
        <v>2300</v>
      </c>
      <c r="I23" s="114">
        <v>2270</v>
      </c>
      <c r="J23" s="140">
        <v>2232</v>
      </c>
      <c r="K23" s="114">
        <v>48</v>
      </c>
      <c r="L23" s="116">
        <v>2.150537634408602</v>
      </c>
    </row>
    <row r="24" spans="1:12" s="110" customFormat="1" ht="15" customHeight="1" x14ac:dyDescent="0.2">
      <c r="A24" s="120"/>
      <c r="B24" s="119"/>
      <c r="C24" s="258" t="s">
        <v>106</v>
      </c>
      <c r="E24" s="113">
        <v>48.464912280701753</v>
      </c>
      <c r="F24" s="115">
        <v>1105</v>
      </c>
      <c r="G24" s="114">
        <v>1115</v>
      </c>
      <c r="H24" s="114">
        <v>1108</v>
      </c>
      <c r="I24" s="114">
        <v>1100</v>
      </c>
      <c r="J24" s="140">
        <v>1089</v>
      </c>
      <c r="K24" s="114">
        <v>16</v>
      </c>
      <c r="L24" s="116">
        <v>1.4692378328741964</v>
      </c>
    </row>
    <row r="25" spans="1:12" s="110" customFormat="1" ht="15" customHeight="1" x14ac:dyDescent="0.2">
      <c r="A25" s="120"/>
      <c r="B25" s="119"/>
      <c r="C25" s="258" t="s">
        <v>107</v>
      </c>
      <c r="E25" s="113">
        <v>51.535087719298247</v>
      </c>
      <c r="F25" s="115">
        <v>1175</v>
      </c>
      <c r="G25" s="114">
        <v>1202</v>
      </c>
      <c r="H25" s="114">
        <v>1192</v>
      </c>
      <c r="I25" s="114">
        <v>1170</v>
      </c>
      <c r="J25" s="140">
        <v>1143</v>
      </c>
      <c r="K25" s="114">
        <v>32</v>
      </c>
      <c r="L25" s="116">
        <v>2.7996500437445317</v>
      </c>
    </row>
    <row r="26" spans="1:12" s="110" customFormat="1" ht="15" customHeight="1" x14ac:dyDescent="0.2">
      <c r="A26" s="120"/>
      <c r="C26" s="121" t="s">
        <v>187</v>
      </c>
      <c r="D26" s="110" t="s">
        <v>188</v>
      </c>
      <c r="E26" s="113">
        <v>1.092309942946311</v>
      </c>
      <c r="F26" s="115">
        <v>224</v>
      </c>
      <c r="G26" s="114">
        <v>219</v>
      </c>
      <c r="H26" s="114">
        <v>212</v>
      </c>
      <c r="I26" s="114">
        <v>194</v>
      </c>
      <c r="J26" s="140">
        <v>188</v>
      </c>
      <c r="K26" s="114">
        <v>36</v>
      </c>
      <c r="L26" s="116">
        <v>19.148936170212767</v>
      </c>
    </row>
    <row r="27" spans="1:12" s="110" customFormat="1" ht="15" customHeight="1" x14ac:dyDescent="0.2">
      <c r="A27" s="120"/>
      <c r="B27" s="119"/>
      <c r="D27" s="259" t="s">
        <v>106</v>
      </c>
      <c r="E27" s="113">
        <v>42.857142857142854</v>
      </c>
      <c r="F27" s="115">
        <v>96</v>
      </c>
      <c r="G27" s="114">
        <v>84</v>
      </c>
      <c r="H27" s="114">
        <v>73</v>
      </c>
      <c r="I27" s="114">
        <v>77</v>
      </c>
      <c r="J27" s="140">
        <v>77</v>
      </c>
      <c r="K27" s="114">
        <v>19</v>
      </c>
      <c r="L27" s="116">
        <v>24.675324675324674</v>
      </c>
    </row>
    <row r="28" spans="1:12" s="110" customFormat="1" ht="15" customHeight="1" x14ac:dyDescent="0.2">
      <c r="A28" s="120"/>
      <c r="B28" s="119"/>
      <c r="D28" s="259" t="s">
        <v>107</v>
      </c>
      <c r="E28" s="113">
        <v>57.142857142857146</v>
      </c>
      <c r="F28" s="115">
        <v>128</v>
      </c>
      <c r="G28" s="114">
        <v>135</v>
      </c>
      <c r="H28" s="114">
        <v>139</v>
      </c>
      <c r="I28" s="114">
        <v>117</v>
      </c>
      <c r="J28" s="140">
        <v>111</v>
      </c>
      <c r="K28" s="114">
        <v>17</v>
      </c>
      <c r="L28" s="116">
        <v>15.315315315315315</v>
      </c>
    </row>
    <row r="29" spans="1:12" s="110" customFormat="1" ht="24" customHeight="1" x14ac:dyDescent="0.2">
      <c r="A29" s="604" t="s">
        <v>189</v>
      </c>
      <c r="B29" s="605"/>
      <c r="C29" s="605"/>
      <c r="D29" s="606"/>
      <c r="E29" s="113">
        <v>75.491295655142153</v>
      </c>
      <c r="F29" s="115">
        <v>15481</v>
      </c>
      <c r="G29" s="114">
        <v>16536</v>
      </c>
      <c r="H29" s="114">
        <v>16104</v>
      </c>
      <c r="I29" s="114">
        <v>16712</v>
      </c>
      <c r="J29" s="140">
        <v>16279</v>
      </c>
      <c r="K29" s="114">
        <v>-798</v>
      </c>
      <c r="L29" s="116">
        <v>-4.9020210086614657</v>
      </c>
    </row>
    <row r="30" spans="1:12" s="110" customFormat="1" ht="15" customHeight="1" x14ac:dyDescent="0.2">
      <c r="A30" s="120"/>
      <c r="B30" s="119"/>
      <c r="C30" s="258" t="s">
        <v>106</v>
      </c>
      <c r="E30" s="113">
        <v>42.006330340417286</v>
      </c>
      <c r="F30" s="115">
        <v>6503</v>
      </c>
      <c r="G30" s="114">
        <v>6931</v>
      </c>
      <c r="H30" s="114">
        <v>6660</v>
      </c>
      <c r="I30" s="114">
        <v>6922</v>
      </c>
      <c r="J30" s="140">
        <v>6679</v>
      </c>
      <c r="K30" s="114">
        <v>-176</v>
      </c>
      <c r="L30" s="116">
        <v>-2.6351250187153767</v>
      </c>
    </row>
    <row r="31" spans="1:12" s="110" customFormat="1" ht="15" customHeight="1" x14ac:dyDescent="0.2">
      <c r="A31" s="120"/>
      <c r="B31" s="119"/>
      <c r="C31" s="258" t="s">
        <v>107</v>
      </c>
      <c r="E31" s="113">
        <v>57.993669659582714</v>
      </c>
      <c r="F31" s="115">
        <v>8978</v>
      </c>
      <c r="G31" s="114">
        <v>9605</v>
      </c>
      <c r="H31" s="114">
        <v>9444</v>
      </c>
      <c r="I31" s="114">
        <v>9790</v>
      </c>
      <c r="J31" s="140">
        <v>9600</v>
      </c>
      <c r="K31" s="114">
        <v>-622</v>
      </c>
      <c r="L31" s="116">
        <v>-6.479166666666667</v>
      </c>
    </row>
    <row r="32" spans="1:12" s="110" customFormat="1" ht="15" customHeight="1" x14ac:dyDescent="0.2">
      <c r="A32" s="120"/>
      <c r="B32" s="119" t="s">
        <v>117</v>
      </c>
      <c r="C32" s="258"/>
      <c r="E32" s="113">
        <v>24.406300287706635</v>
      </c>
      <c r="F32" s="114">
        <v>5005</v>
      </c>
      <c r="G32" s="114">
        <v>5104</v>
      </c>
      <c r="H32" s="114">
        <v>5015</v>
      </c>
      <c r="I32" s="114">
        <v>5008</v>
      </c>
      <c r="J32" s="140">
        <v>4807</v>
      </c>
      <c r="K32" s="114">
        <v>198</v>
      </c>
      <c r="L32" s="116">
        <v>4.1189931350114417</v>
      </c>
    </row>
    <row r="33" spans="1:12" s="110" customFormat="1" ht="15" customHeight="1" x14ac:dyDescent="0.2">
      <c r="A33" s="120"/>
      <c r="B33" s="119"/>
      <c r="C33" s="258" t="s">
        <v>106</v>
      </c>
      <c r="E33" s="113">
        <v>47.972027972027973</v>
      </c>
      <c r="F33" s="114">
        <v>2401</v>
      </c>
      <c r="G33" s="114">
        <v>2415</v>
      </c>
      <c r="H33" s="114">
        <v>2345</v>
      </c>
      <c r="I33" s="114">
        <v>2346</v>
      </c>
      <c r="J33" s="140">
        <v>2228</v>
      </c>
      <c r="K33" s="114">
        <v>173</v>
      </c>
      <c r="L33" s="116">
        <v>7.7648114901256733</v>
      </c>
    </row>
    <row r="34" spans="1:12" s="110" customFormat="1" ht="15" customHeight="1" x14ac:dyDescent="0.2">
      <c r="A34" s="120"/>
      <c r="B34" s="119"/>
      <c r="C34" s="258" t="s">
        <v>107</v>
      </c>
      <c r="E34" s="113">
        <v>52.027972027972027</v>
      </c>
      <c r="F34" s="114">
        <v>2604</v>
      </c>
      <c r="G34" s="114">
        <v>2689</v>
      </c>
      <c r="H34" s="114">
        <v>2670</v>
      </c>
      <c r="I34" s="114">
        <v>2662</v>
      </c>
      <c r="J34" s="140">
        <v>2579</v>
      </c>
      <c r="K34" s="114">
        <v>25</v>
      </c>
      <c r="L34" s="116">
        <v>0.96936797208220238</v>
      </c>
    </row>
    <row r="35" spans="1:12" s="110" customFormat="1" ht="24" customHeight="1" x14ac:dyDescent="0.2">
      <c r="A35" s="604" t="s">
        <v>192</v>
      </c>
      <c r="B35" s="605"/>
      <c r="C35" s="605"/>
      <c r="D35" s="606"/>
      <c r="E35" s="113">
        <v>23.826010630516411</v>
      </c>
      <c r="F35" s="114">
        <v>4886</v>
      </c>
      <c r="G35" s="114">
        <v>5401</v>
      </c>
      <c r="H35" s="114">
        <v>5084</v>
      </c>
      <c r="I35" s="114">
        <v>5427</v>
      </c>
      <c r="J35" s="114">
        <v>5134</v>
      </c>
      <c r="K35" s="318">
        <v>-248</v>
      </c>
      <c r="L35" s="319">
        <v>-4.8305414881184259</v>
      </c>
    </row>
    <row r="36" spans="1:12" s="110" customFormat="1" ht="15" customHeight="1" x14ac:dyDescent="0.2">
      <c r="A36" s="120"/>
      <c r="B36" s="119"/>
      <c r="C36" s="258" t="s">
        <v>106</v>
      </c>
      <c r="E36" s="113">
        <v>46.541137945149408</v>
      </c>
      <c r="F36" s="114">
        <v>2274</v>
      </c>
      <c r="G36" s="114">
        <v>2489</v>
      </c>
      <c r="H36" s="114">
        <v>2295</v>
      </c>
      <c r="I36" s="114">
        <v>2477</v>
      </c>
      <c r="J36" s="114">
        <v>2332</v>
      </c>
      <c r="K36" s="318">
        <v>-58</v>
      </c>
      <c r="L36" s="116">
        <v>-2.4871355060034306</v>
      </c>
    </row>
    <row r="37" spans="1:12" s="110" customFormat="1" ht="15" customHeight="1" x14ac:dyDescent="0.2">
      <c r="A37" s="120"/>
      <c r="B37" s="119"/>
      <c r="C37" s="258" t="s">
        <v>107</v>
      </c>
      <c r="E37" s="113">
        <v>53.458862054850592</v>
      </c>
      <c r="F37" s="114">
        <v>2612</v>
      </c>
      <c r="G37" s="114">
        <v>2912</v>
      </c>
      <c r="H37" s="114">
        <v>2789</v>
      </c>
      <c r="I37" s="114">
        <v>2950</v>
      </c>
      <c r="J37" s="140">
        <v>2802</v>
      </c>
      <c r="K37" s="114">
        <v>-190</v>
      </c>
      <c r="L37" s="116">
        <v>-6.780870806566738</v>
      </c>
    </row>
    <row r="38" spans="1:12" s="110" customFormat="1" ht="15" customHeight="1" x14ac:dyDescent="0.2">
      <c r="A38" s="120"/>
      <c r="B38" s="119" t="s">
        <v>328</v>
      </c>
      <c r="C38" s="258"/>
      <c r="E38" s="113">
        <v>50.104842248988149</v>
      </c>
      <c r="F38" s="114">
        <v>10275</v>
      </c>
      <c r="G38" s="114">
        <v>10633</v>
      </c>
      <c r="H38" s="114">
        <v>10664</v>
      </c>
      <c r="I38" s="114">
        <v>10718</v>
      </c>
      <c r="J38" s="140">
        <v>10498</v>
      </c>
      <c r="K38" s="114">
        <v>-223</v>
      </c>
      <c r="L38" s="116">
        <v>-2.1242141360259099</v>
      </c>
    </row>
    <row r="39" spans="1:12" s="110" customFormat="1" ht="15" customHeight="1" x14ac:dyDescent="0.2">
      <c r="A39" s="120"/>
      <c r="B39" s="119"/>
      <c r="C39" s="258" t="s">
        <v>106</v>
      </c>
      <c r="E39" s="113">
        <v>42.929440389294406</v>
      </c>
      <c r="F39" s="115">
        <v>4411</v>
      </c>
      <c r="G39" s="114">
        <v>4546</v>
      </c>
      <c r="H39" s="114">
        <v>4555</v>
      </c>
      <c r="I39" s="114">
        <v>4510</v>
      </c>
      <c r="J39" s="140">
        <v>4395</v>
      </c>
      <c r="K39" s="114">
        <v>16</v>
      </c>
      <c r="L39" s="116">
        <v>0.36405005688282138</v>
      </c>
    </row>
    <row r="40" spans="1:12" s="110" customFormat="1" ht="15" customHeight="1" x14ac:dyDescent="0.2">
      <c r="A40" s="120"/>
      <c r="B40" s="119"/>
      <c r="C40" s="258" t="s">
        <v>107</v>
      </c>
      <c r="E40" s="113">
        <v>57.070559610705594</v>
      </c>
      <c r="F40" s="115">
        <v>5864</v>
      </c>
      <c r="G40" s="114">
        <v>6087</v>
      </c>
      <c r="H40" s="114">
        <v>6109</v>
      </c>
      <c r="I40" s="114">
        <v>6208</v>
      </c>
      <c r="J40" s="140">
        <v>6103</v>
      </c>
      <c r="K40" s="114">
        <v>-239</v>
      </c>
      <c r="L40" s="116">
        <v>-3.9161068327052271</v>
      </c>
    </row>
    <row r="41" spans="1:12" s="110" customFormat="1" ht="15" customHeight="1" x14ac:dyDescent="0.2">
      <c r="A41" s="120"/>
      <c r="B41" s="320" t="s">
        <v>515</v>
      </c>
      <c r="C41" s="258"/>
      <c r="E41" s="113">
        <v>11.054761788657531</v>
      </c>
      <c r="F41" s="115">
        <v>2267</v>
      </c>
      <c r="G41" s="114">
        <v>2397</v>
      </c>
      <c r="H41" s="114">
        <v>2205</v>
      </c>
      <c r="I41" s="114">
        <v>2346</v>
      </c>
      <c r="J41" s="140">
        <v>2195</v>
      </c>
      <c r="K41" s="114">
        <v>72</v>
      </c>
      <c r="L41" s="116">
        <v>3.2801822323462413</v>
      </c>
    </row>
    <row r="42" spans="1:12" s="110" customFormat="1" ht="15" customHeight="1" x14ac:dyDescent="0.2">
      <c r="A42" s="120"/>
      <c r="B42" s="119"/>
      <c r="C42" s="268" t="s">
        <v>106</v>
      </c>
      <c r="D42" s="182"/>
      <c r="E42" s="113">
        <v>44.993383325981476</v>
      </c>
      <c r="F42" s="115">
        <v>1020</v>
      </c>
      <c r="G42" s="114">
        <v>1081</v>
      </c>
      <c r="H42" s="114">
        <v>976</v>
      </c>
      <c r="I42" s="114">
        <v>1058</v>
      </c>
      <c r="J42" s="140">
        <v>968</v>
      </c>
      <c r="K42" s="114">
        <v>52</v>
      </c>
      <c r="L42" s="116">
        <v>5.3719008264462813</v>
      </c>
    </row>
    <row r="43" spans="1:12" s="110" customFormat="1" ht="15" customHeight="1" x14ac:dyDescent="0.2">
      <c r="A43" s="120"/>
      <c r="B43" s="119"/>
      <c r="C43" s="268" t="s">
        <v>107</v>
      </c>
      <c r="D43" s="182"/>
      <c r="E43" s="113">
        <v>55.006616674018524</v>
      </c>
      <c r="F43" s="115">
        <v>1247</v>
      </c>
      <c r="G43" s="114">
        <v>1316</v>
      </c>
      <c r="H43" s="114">
        <v>1229</v>
      </c>
      <c r="I43" s="114">
        <v>1288</v>
      </c>
      <c r="J43" s="140">
        <v>1227</v>
      </c>
      <c r="K43" s="114">
        <v>20</v>
      </c>
      <c r="L43" s="116">
        <v>1.6299918500407498</v>
      </c>
    </row>
    <row r="44" spans="1:12" s="110" customFormat="1" ht="15" customHeight="1" x14ac:dyDescent="0.2">
      <c r="A44" s="120"/>
      <c r="B44" s="119" t="s">
        <v>205</v>
      </c>
      <c r="C44" s="268"/>
      <c r="D44" s="182"/>
      <c r="E44" s="113">
        <v>15.014385331837909</v>
      </c>
      <c r="F44" s="115">
        <v>3079</v>
      </c>
      <c r="G44" s="114">
        <v>3235</v>
      </c>
      <c r="H44" s="114">
        <v>3198</v>
      </c>
      <c r="I44" s="114">
        <v>3267</v>
      </c>
      <c r="J44" s="140">
        <v>3285</v>
      </c>
      <c r="K44" s="114">
        <v>-206</v>
      </c>
      <c r="L44" s="116">
        <v>-6.2709284627092847</v>
      </c>
    </row>
    <row r="45" spans="1:12" s="110" customFormat="1" ht="15" customHeight="1" x14ac:dyDescent="0.2">
      <c r="A45" s="120"/>
      <c r="B45" s="119"/>
      <c r="C45" s="268" t="s">
        <v>106</v>
      </c>
      <c r="D45" s="182"/>
      <c r="E45" s="113">
        <v>39.233517375771356</v>
      </c>
      <c r="F45" s="115">
        <v>1208</v>
      </c>
      <c r="G45" s="114">
        <v>1242</v>
      </c>
      <c r="H45" s="114">
        <v>1197</v>
      </c>
      <c r="I45" s="114">
        <v>1244</v>
      </c>
      <c r="J45" s="140">
        <v>1225</v>
      </c>
      <c r="K45" s="114">
        <v>-17</v>
      </c>
      <c r="L45" s="116">
        <v>-1.3877551020408163</v>
      </c>
    </row>
    <row r="46" spans="1:12" s="110" customFormat="1" ht="15" customHeight="1" x14ac:dyDescent="0.2">
      <c r="A46" s="123"/>
      <c r="B46" s="124"/>
      <c r="C46" s="260" t="s">
        <v>107</v>
      </c>
      <c r="D46" s="261"/>
      <c r="E46" s="125">
        <v>60.766482624228644</v>
      </c>
      <c r="F46" s="143">
        <v>1871</v>
      </c>
      <c r="G46" s="144">
        <v>1993</v>
      </c>
      <c r="H46" s="144">
        <v>2001</v>
      </c>
      <c r="I46" s="144">
        <v>2023</v>
      </c>
      <c r="J46" s="145">
        <v>2060</v>
      </c>
      <c r="K46" s="144">
        <v>-189</v>
      </c>
      <c r="L46" s="146">
        <v>-9.1747572815533989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20507</v>
      </c>
      <c r="E11" s="114">
        <v>21666</v>
      </c>
      <c r="F11" s="114">
        <v>21151</v>
      </c>
      <c r="G11" s="114">
        <v>21758</v>
      </c>
      <c r="H11" s="140">
        <v>21112</v>
      </c>
      <c r="I11" s="115">
        <v>-605</v>
      </c>
      <c r="J11" s="116">
        <v>-2.865668813944676</v>
      </c>
    </row>
    <row r="12" spans="1:15" s="110" customFormat="1" ht="24.95" customHeight="1" x14ac:dyDescent="0.2">
      <c r="A12" s="193" t="s">
        <v>132</v>
      </c>
      <c r="B12" s="194" t="s">
        <v>133</v>
      </c>
      <c r="C12" s="113">
        <v>0.46813283269127615</v>
      </c>
      <c r="D12" s="115">
        <v>96</v>
      </c>
      <c r="E12" s="114">
        <v>88</v>
      </c>
      <c r="F12" s="114">
        <v>101</v>
      </c>
      <c r="G12" s="114">
        <v>99</v>
      </c>
      <c r="H12" s="140">
        <v>98</v>
      </c>
      <c r="I12" s="115">
        <v>-2</v>
      </c>
      <c r="J12" s="116">
        <v>-2.0408163265306123</v>
      </c>
    </row>
    <row r="13" spans="1:15" s="110" customFormat="1" ht="24.95" customHeight="1" x14ac:dyDescent="0.2">
      <c r="A13" s="193" t="s">
        <v>134</v>
      </c>
      <c r="B13" s="199" t="s">
        <v>214</v>
      </c>
      <c r="C13" s="113">
        <v>0.29745940410591504</v>
      </c>
      <c r="D13" s="115">
        <v>61</v>
      </c>
      <c r="E13" s="114">
        <v>56</v>
      </c>
      <c r="F13" s="114">
        <v>58</v>
      </c>
      <c r="G13" s="114">
        <v>52</v>
      </c>
      <c r="H13" s="140">
        <v>57</v>
      </c>
      <c r="I13" s="115">
        <v>4</v>
      </c>
      <c r="J13" s="116">
        <v>7.0175438596491224</v>
      </c>
    </row>
    <row r="14" spans="1:15" s="287" customFormat="1" ht="24.95" customHeight="1" x14ac:dyDescent="0.2">
      <c r="A14" s="193" t="s">
        <v>215</v>
      </c>
      <c r="B14" s="199" t="s">
        <v>137</v>
      </c>
      <c r="C14" s="113">
        <v>4.4326327595455206</v>
      </c>
      <c r="D14" s="115">
        <v>909</v>
      </c>
      <c r="E14" s="114">
        <v>928</v>
      </c>
      <c r="F14" s="114">
        <v>927</v>
      </c>
      <c r="G14" s="114">
        <v>960</v>
      </c>
      <c r="H14" s="140">
        <v>955</v>
      </c>
      <c r="I14" s="115">
        <v>-46</v>
      </c>
      <c r="J14" s="116">
        <v>-4.8167539267015709</v>
      </c>
      <c r="K14" s="110"/>
      <c r="L14" s="110"/>
      <c r="M14" s="110"/>
      <c r="N14" s="110"/>
      <c r="O14" s="110"/>
    </row>
    <row r="15" spans="1:15" s="110" customFormat="1" ht="24.95" customHeight="1" x14ac:dyDescent="0.2">
      <c r="A15" s="193" t="s">
        <v>216</v>
      </c>
      <c r="B15" s="199" t="s">
        <v>217</v>
      </c>
      <c r="C15" s="113">
        <v>2.2967767103915735</v>
      </c>
      <c r="D15" s="115">
        <v>471</v>
      </c>
      <c r="E15" s="114">
        <v>480</v>
      </c>
      <c r="F15" s="114">
        <v>485</v>
      </c>
      <c r="G15" s="114">
        <v>507</v>
      </c>
      <c r="H15" s="140">
        <v>490</v>
      </c>
      <c r="I15" s="115">
        <v>-19</v>
      </c>
      <c r="J15" s="116">
        <v>-3.8775510204081631</v>
      </c>
    </row>
    <row r="16" spans="1:15" s="287" customFormat="1" ht="24.95" customHeight="1" x14ac:dyDescent="0.2">
      <c r="A16" s="193" t="s">
        <v>218</v>
      </c>
      <c r="B16" s="199" t="s">
        <v>141</v>
      </c>
      <c r="C16" s="113">
        <v>1.8627785634173697</v>
      </c>
      <c r="D16" s="115">
        <v>382</v>
      </c>
      <c r="E16" s="114">
        <v>387</v>
      </c>
      <c r="F16" s="114">
        <v>385</v>
      </c>
      <c r="G16" s="114">
        <v>401</v>
      </c>
      <c r="H16" s="140">
        <v>406</v>
      </c>
      <c r="I16" s="115">
        <v>-24</v>
      </c>
      <c r="J16" s="116">
        <v>-5.9113300492610836</v>
      </c>
      <c r="K16" s="110"/>
      <c r="L16" s="110"/>
      <c r="M16" s="110"/>
      <c r="N16" s="110"/>
      <c r="O16" s="110"/>
    </row>
    <row r="17" spans="1:15" s="110" customFormat="1" ht="24.95" customHeight="1" x14ac:dyDescent="0.2">
      <c r="A17" s="193" t="s">
        <v>142</v>
      </c>
      <c r="B17" s="199" t="s">
        <v>220</v>
      </c>
      <c r="C17" s="113">
        <v>0.27307748573657775</v>
      </c>
      <c r="D17" s="115">
        <v>56</v>
      </c>
      <c r="E17" s="114">
        <v>61</v>
      </c>
      <c r="F17" s="114">
        <v>57</v>
      </c>
      <c r="G17" s="114">
        <v>52</v>
      </c>
      <c r="H17" s="140">
        <v>59</v>
      </c>
      <c r="I17" s="115">
        <v>-3</v>
      </c>
      <c r="J17" s="116">
        <v>-5.0847457627118642</v>
      </c>
    </row>
    <row r="18" spans="1:15" s="287" customFormat="1" ht="24.95" customHeight="1" x14ac:dyDescent="0.2">
      <c r="A18" s="201" t="s">
        <v>144</v>
      </c>
      <c r="B18" s="202" t="s">
        <v>145</v>
      </c>
      <c r="C18" s="113">
        <v>1.814014726678695</v>
      </c>
      <c r="D18" s="115">
        <v>372</v>
      </c>
      <c r="E18" s="114">
        <v>363</v>
      </c>
      <c r="F18" s="114">
        <v>373</v>
      </c>
      <c r="G18" s="114">
        <v>379</v>
      </c>
      <c r="H18" s="140">
        <v>371</v>
      </c>
      <c r="I18" s="115">
        <v>1</v>
      </c>
      <c r="J18" s="116">
        <v>0.26954177897574122</v>
      </c>
      <c r="K18" s="110"/>
      <c r="L18" s="110"/>
      <c r="M18" s="110"/>
      <c r="N18" s="110"/>
      <c r="O18" s="110"/>
    </row>
    <row r="19" spans="1:15" s="110" customFormat="1" ht="24.95" customHeight="1" x14ac:dyDescent="0.2">
      <c r="A19" s="193" t="s">
        <v>146</v>
      </c>
      <c r="B19" s="199" t="s">
        <v>147</v>
      </c>
      <c r="C19" s="113">
        <v>11.127907543765543</v>
      </c>
      <c r="D19" s="115">
        <v>2282</v>
      </c>
      <c r="E19" s="114">
        <v>2344</v>
      </c>
      <c r="F19" s="114">
        <v>2269</v>
      </c>
      <c r="G19" s="114">
        <v>2328</v>
      </c>
      <c r="H19" s="140">
        <v>2350</v>
      </c>
      <c r="I19" s="115">
        <v>-68</v>
      </c>
      <c r="J19" s="116">
        <v>-2.8936170212765959</v>
      </c>
    </row>
    <row r="20" spans="1:15" s="287" customFormat="1" ht="24.95" customHeight="1" x14ac:dyDescent="0.2">
      <c r="A20" s="193" t="s">
        <v>148</v>
      </c>
      <c r="B20" s="199" t="s">
        <v>149</v>
      </c>
      <c r="C20" s="113">
        <v>12.600575413273516</v>
      </c>
      <c r="D20" s="115">
        <v>2584</v>
      </c>
      <c r="E20" s="114">
        <v>2650</v>
      </c>
      <c r="F20" s="114">
        <v>2642</v>
      </c>
      <c r="G20" s="114">
        <v>2693</v>
      </c>
      <c r="H20" s="140">
        <v>2689</v>
      </c>
      <c r="I20" s="115">
        <v>-105</v>
      </c>
      <c r="J20" s="116">
        <v>-3.904797322424693</v>
      </c>
      <c r="K20" s="110"/>
      <c r="L20" s="110"/>
      <c r="M20" s="110"/>
      <c r="N20" s="110"/>
      <c r="O20" s="110"/>
    </row>
    <row r="21" spans="1:15" s="110" customFormat="1" ht="24.95" customHeight="1" x14ac:dyDescent="0.2">
      <c r="A21" s="201" t="s">
        <v>150</v>
      </c>
      <c r="B21" s="202" t="s">
        <v>151</v>
      </c>
      <c r="C21" s="113">
        <v>14.165894572584971</v>
      </c>
      <c r="D21" s="115">
        <v>2905</v>
      </c>
      <c r="E21" s="114">
        <v>3276</v>
      </c>
      <c r="F21" s="114">
        <v>3261</v>
      </c>
      <c r="G21" s="114">
        <v>3289</v>
      </c>
      <c r="H21" s="140">
        <v>3107</v>
      </c>
      <c r="I21" s="115">
        <v>-202</v>
      </c>
      <c r="J21" s="116">
        <v>-6.5014483424525267</v>
      </c>
    </row>
    <row r="22" spans="1:15" s="110" customFormat="1" ht="24.95" customHeight="1" x14ac:dyDescent="0.2">
      <c r="A22" s="201" t="s">
        <v>152</v>
      </c>
      <c r="B22" s="199" t="s">
        <v>153</v>
      </c>
      <c r="C22" s="113">
        <v>1.3946457307260935</v>
      </c>
      <c r="D22" s="115">
        <v>286</v>
      </c>
      <c r="E22" s="114">
        <v>304</v>
      </c>
      <c r="F22" s="114">
        <v>318</v>
      </c>
      <c r="G22" s="114">
        <v>323</v>
      </c>
      <c r="H22" s="140">
        <v>326</v>
      </c>
      <c r="I22" s="115">
        <v>-40</v>
      </c>
      <c r="J22" s="116">
        <v>-12.269938650306749</v>
      </c>
    </row>
    <row r="23" spans="1:15" s="110" customFormat="1" ht="24.95" customHeight="1" x14ac:dyDescent="0.2">
      <c r="A23" s="193" t="s">
        <v>154</v>
      </c>
      <c r="B23" s="199" t="s">
        <v>155</v>
      </c>
      <c r="C23" s="113">
        <v>0.42424537962646902</v>
      </c>
      <c r="D23" s="115">
        <v>87</v>
      </c>
      <c r="E23" s="114">
        <v>91</v>
      </c>
      <c r="F23" s="114">
        <v>97</v>
      </c>
      <c r="G23" s="114">
        <v>96</v>
      </c>
      <c r="H23" s="140">
        <v>88</v>
      </c>
      <c r="I23" s="115">
        <v>-1</v>
      </c>
      <c r="J23" s="116">
        <v>-1.1363636363636365</v>
      </c>
    </row>
    <row r="24" spans="1:15" s="110" customFormat="1" ht="24.95" customHeight="1" x14ac:dyDescent="0.2">
      <c r="A24" s="193" t="s">
        <v>156</v>
      </c>
      <c r="B24" s="199" t="s">
        <v>221</v>
      </c>
      <c r="C24" s="113">
        <v>10.659774711074267</v>
      </c>
      <c r="D24" s="115">
        <v>2186</v>
      </c>
      <c r="E24" s="114">
        <v>2292</v>
      </c>
      <c r="F24" s="114">
        <v>2272</v>
      </c>
      <c r="G24" s="114">
        <v>2305</v>
      </c>
      <c r="H24" s="140">
        <v>2304</v>
      </c>
      <c r="I24" s="115">
        <v>-118</v>
      </c>
      <c r="J24" s="116">
        <v>-5.1215277777777777</v>
      </c>
    </row>
    <row r="25" spans="1:15" s="110" customFormat="1" ht="24.95" customHeight="1" x14ac:dyDescent="0.2">
      <c r="A25" s="193" t="s">
        <v>222</v>
      </c>
      <c r="B25" s="204" t="s">
        <v>159</v>
      </c>
      <c r="C25" s="113">
        <v>16.43341298093334</v>
      </c>
      <c r="D25" s="115">
        <v>3370</v>
      </c>
      <c r="E25" s="114">
        <v>3392</v>
      </c>
      <c r="F25" s="114">
        <v>3441</v>
      </c>
      <c r="G25" s="114">
        <v>3330</v>
      </c>
      <c r="H25" s="140">
        <v>3197</v>
      </c>
      <c r="I25" s="115">
        <v>173</v>
      </c>
      <c r="J25" s="116">
        <v>5.4113231154207071</v>
      </c>
    </row>
    <row r="26" spans="1:15" s="110" customFormat="1" ht="24.95" customHeight="1" x14ac:dyDescent="0.2">
      <c r="A26" s="201">
        <v>782.78300000000002</v>
      </c>
      <c r="B26" s="203" t="s">
        <v>160</v>
      </c>
      <c r="C26" s="113">
        <v>0.7412103184278539</v>
      </c>
      <c r="D26" s="115">
        <v>152</v>
      </c>
      <c r="E26" s="114">
        <v>157</v>
      </c>
      <c r="F26" s="114">
        <v>152</v>
      </c>
      <c r="G26" s="114">
        <v>162</v>
      </c>
      <c r="H26" s="140">
        <v>187</v>
      </c>
      <c r="I26" s="115">
        <v>-35</v>
      </c>
      <c r="J26" s="116">
        <v>-18.71657754010695</v>
      </c>
    </row>
    <row r="27" spans="1:15" s="110" customFormat="1" ht="24.95" customHeight="1" x14ac:dyDescent="0.2">
      <c r="A27" s="193" t="s">
        <v>161</v>
      </c>
      <c r="B27" s="199" t="s">
        <v>162</v>
      </c>
      <c r="C27" s="113">
        <v>0.98502950212122686</v>
      </c>
      <c r="D27" s="115">
        <v>202</v>
      </c>
      <c r="E27" s="114">
        <v>189</v>
      </c>
      <c r="F27" s="114">
        <v>191</v>
      </c>
      <c r="G27" s="114">
        <v>195</v>
      </c>
      <c r="H27" s="140">
        <v>205</v>
      </c>
      <c r="I27" s="115">
        <v>-3</v>
      </c>
      <c r="J27" s="116">
        <v>-1.4634146341463414</v>
      </c>
    </row>
    <row r="28" spans="1:15" s="110" customFormat="1" ht="24.95" customHeight="1" x14ac:dyDescent="0.2">
      <c r="A28" s="193" t="s">
        <v>163</v>
      </c>
      <c r="B28" s="199" t="s">
        <v>164</v>
      </c>
      <c r="C28" s="113">
        <v>5.2908762861461938</v>
      </c>
      <c r="D28" s="115">
        <v>1085</v>
      </c>
      <c r="E28" s="114">
        <v>1513</v>
      </c>
      <c r="F28" s="114">
        <v>1018</v>
      </c>
      <c r="G28" s="114">
        <v>1432</v>
      </c>
      <c r="H28" s="140">
        <v>1107</v>
      </c>
      <c r="I28" s="115">
        <v>-22</v>
      </c>
      <c r="J28" s="116">
        <v>-1.9873532068654021</v>
      </c>
    </row>
    <row r="29" spans="1:15" s="110" customFormat="1" ht="24.95" customHeight="1" x14ac:dyDescent="0.2">
      <c r="A29" s="193">
        <v>86</v>
      </c>
      <c r="B29" s="199" t="s">
        <v>165</v>
      </c>
      <c r="C29" s="113">
        <v>7.3096991271273222</v>
      </c>
      <c r="D29" s="115">
        <v>1499</v>
      </c>
      <c r="E29" s="114">
        <v>1518</v>
      </c>
      <c r="F29" s="114">
        <v>1556</v>
      </c>
      <c r="G29" s="114">
        <v>1587</v>
      </c>
      <c r="H29" s="140">
        <v>1612</v>
      </c>
      <c r="I29" s="115">
        <v>-113</v>
      </c>
      <c r="J29" s="116">
        <v>-7.0099255583126547</v>
      </c>
    </row>
    <row r="30" spans="1:15" s="110" customFormat="1" ht="24.95" customHeight="1" x14ac:dyDescent="0.2">
      <c r="A30" s="193">
        <v>87.88</v>
      </c>
      <c r="B30" s="204" t="s">
        <v>166</v>
      </c>
      <c r="C30" s="113">
        <v>3.764568196225679</v>
      </c>
      <c r="D30" s="115">
        <v>772</v>
      </c>
      <c r="E30" s="114">
        <v>775</v>
      </c>
      <c r="F30" s="114">
        <v>775</v>
      </c>
      <c r="G30" s="114">
        <v>782</v>
      </c>
      <c r="H30" s="140">
        <v>764</v>
      </c>
      <c r="I30" s="115">
        <v>8</v>
      </c>
      <c r="J30" s="116">
        <v>1.0471204188481675</v>
      </c>
    </row>
    <row r="31" spans="1:15" s="110" customFormat="1" ht="24.95" customHeight="1" x14ac:dyDescent="0.2">
      <c r="A31" s="193" t="s">
        <v>167</v>
      </c>
      <c r="B31" s="199" t="s">
        <v>168</v>
      </c>
      <c r="C31" s="113">
        <v>8.0899205149461153</v>
      </c>
      <c r="D31" s="115">
        <v>1659</v>
      </c>
      <c r="E31" s="114">
        <v>1730</v>
      </c>
      <c r="F31" s="114">
        <v>1700</v>
      </c>
      <c r="G31" s="114">
        <v>1746</v>
      </c>
      <c r="H31" s="140">
        <v>1695</v>
      </c>
      <c r="I31" s="115">
        <v>-36</v>
      </c>
      <c r="J31" s="116">
        <v>-2.1238938053097347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0.46813283269127615</v>
      </c>
      <c r="D34" s="115">
        <v>96</v>
      </c>
      <c r="E34" s="114">
        <v>88</v>
      </c>
      <c r="F34" s="114">
        <v>101</v>
      </c>
      <c r="G34" s="114">
        <v>99</v>
      </c>
      <c r="H34" s="140">
        <v>98</v>
      </c>
      <c r="I34" s="115">
        <v>-2</v>
      </c>
      <c r="J34" s="116">
        <v>-2.0408163265306123</v>
      </c>
    </row>
    <row r="35" spans="1:10" s="110" customFormat="1" ht="24.95" customHeight="1" x14ac:dyDescent="0.2">
      <c r="A35" s="292" t="s">
        <v>171</v>
      </c>
      <c r="B35" s="293" t="s">
        <v>172</v>
      </c>
      <c r="C35" s="113">
        <v>6.5441068903301316</v>
      </c>
      <c r="D35" s="115">
        <v>1342</v>
      </c>
      <c r="E35" s="114">
        <v>1347</v>
      </c>
      <c r="F35" s="114">
        <v>1358</v>
      </c>
      <c r="G35" s="114">
        <v>1391</v>
      </c>
      <c r="H35" s="140">
        <v>1383</v>
      </c>
      <c r="I35" s="115">
        <v>-41</v>
      </c>
      <c r="J35" s="116">
        <v>-2.9645697758496024</v>
      </c>
    </row>
    <row r="36" spans="1:10" s="110" customFormat="1" ht="24.95" customHeight="1" x14ac:dyDescent="0.2">
      <c r="A36" s="294" t="s">
        <v>173</v>
      </c>
      <c r="B36" s="295" t="s">
        <v>174</v>
      </c>
      <c r="C36" s="125">
        <v>92.987760276978591</v>
      </c>
      <c r="D36" s="143">
        <v>19069</v>
      </c>
      <c r="E36" s="144">
        <v>20231</v>
      </c>
      <c r="F36" s="144">
        <v>19692</v>
      </c>
      <c r="G36" s="144">
        <v>20268</v>
      </c>
      <c r="H36" s="145">
        <v>19631</v>
      </c>
      <c r="I36" s="143">
        <v>-562</v>
      </c>
      <c r="J36" s="146">
        <v>-2.8628190107483062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20507</v>
      </c>
      <c r="F11" s="264">
        <v>21666</v>
      </c>
      <c r="G11" s="264">
        <v>21151</v>
      </c>
      <c r="H11" s="264">
        <v>21758</v>
      </c>
      <c r="I11" s="265">
        <v>21112</v>
      </c>
      <c r="J11" s="263">
        <v>-605</v>
      </c>
      <c r="K11" s="266">
        <v>-2.865668813944676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46.462183644609155</v>
      </c>
      <c r="E13" s="115">
        <v>9528</v>
      </c>
      <c r="F13" s="114">
        <v>9841</v>
      </c>
      <c r="G13" s="114">
        <v>9869</v>
      </c>
      <c r="H13" s="114">
        <v>10001</v>
      </c>
      <c r="I13" s="140">
        <v>9792</v>
      </c>
      <c r="J13" s="115">
        <v>-264</v>
      </c>
      <c r="K13" s="116">
        <v>-2.6960784313725492</v>
      </c>
    </row>
    <row r="14" spans="1:15" ht="15.95" customHeight="1" x14ac:dyDescent="0.2">
      <c r="A14" s="306" t="s">
        <v>230</v>
      </c>
      <c r="B14" s="307"/>
      <c r="C14" s="308"/>
      <c r="D14" s="113">
        <v>40.620276003315944</v>
      </c>
      <c r="E14" s="115">
        <v>8330</v>
      </c>
      <c r="F14" s="114">
        <v>8660</v>
      </c>
      <c r="G14" s="114">
        <v>8674</v>
      </c>
      <c r="H14" s="114">
        <v>8715</v>
      </c>
      <c r="I14" s="140">
        <v>8602</v>
      </c>
      <c r="J14" s="115">
        <v>-272</v>
      </c>
      <c r="K14" s="116">
        <v>-3.1620553359683794</v>
      </c>
    </row>
    <row r="15" spans="1:15" ht="15.95" customHeight="1" x14ac:dyDescent="0.2">
      <c r="A15" s="306" t="s">
        <v>231</v>
      </c>
      <c r="B15" s="307"/>
      <c r="C15" s="308"/>
      <c r="D15" s="113">
        <v>4.8422489881503878</v>
      </c>
      <c r="E15" s="115">
        <v>993</v>
      </c>
      <c r="F15" s="114">
        <v>1028</v>
      </c>
      <c r="G15" s="114">
        <v>1021</v>
      </c>
      <c r="H15" s="114">
        <v>1011</v>
      </c>
      <c r="I15" s="140">
        <v>1045</v>
      </c>
      <c r="J15" s="115">
        <v>-52</v>
      </c>
      <c r="K15" s="116">
        <v>-4.9760765550239237</v>
      </c>
    </row>
    <row r="16" spans="1:15" ht="15.95" customHeight="1" x14ac:dyDescent="0.2">
      <c r="A16" s="306" t="s">
        <v>232</v>
      </c>
      <c r="B16" s="307"/>
      <c r="C16" s="308"/>
      <c r="D16" s="113">
        <v>5.2664943677768568</v>
      </c>
      <c r="E16" s="115">
        <v>1080</v>
      </c>
      <c r="F16" s="114">
        <v>1523</v>
      </c>
      <c r="G16" s="114">
        <v>987</v>
      </c>
      <c r="H16" s="114">
        <v>1415</v>
      </c>
      <c r="I16" s="140">
        <v>1075</v>
      </c>
      <c r="J16" s="115">
        <v>5</v>
      </c>
      <c r="K16" s="116">
        <v>0.46511627906976744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0.36085239186619206</v>
      </c>
      <c r="E18" s="115">
        <v>74</v>
      </c>
      <c r="F18" s="114">
        <v>73</v>
      </c>
      <c r="G18" s="114">
        <v>75</v>
      </c>
      <c r="H18" s="114">
        <v>74</v>
      </c>
      <c r="I18" s="140">
        <v>72</v>
      </c>
      <c r="J18" s="115">
        <v>2</v>
      </c>
      <c r="K18" s="116">
        <v>2.7777777777777777</v>
      </c>
    </row>
    <row r="19" spans="1:11" ht="14.1" customHeight="1" x14ac:dyDescent="0.2">
      <c r="A19" s="306" t="s">
        <v>235</v>
      </c>
      <c r="B19" s="307" t="s">
        <v>236</v>
      </c>
      <c r="C19" s="308"/>
      <c r="D19" s="113">
        <v>0.26820110206271031</v>
      </c>
      <c r="E19" s="115">
        <v>55</v>
      </c>
      <c r="F19" s="114">
        <v>54</v>
      </c>
      <c r="G19" s="114">
        <v>56</v>
      </c>
      <c r="H19" s="114">
        <v>54</v>
      </c>
      <c r="I19" s="140">
        <v>54</v>
      </c>
      <c r="J19" s="115">
        <v>1</v>
      </c>
      <c r="K19" s="116">
        <v>1.8518518518518519</v>
      </c>
    </row>
    <row r="20" spans="1:11" ht="14.1" customHeight="1" x14ac:dyDescent="0.2">
      <c r="A20" s="306">
        <v>12</v>
      </c>
      <c r="B20" s="307" t="s">
        <v>237</v>
      </c>
      <c r="C20" s="308"/>
      <c r="D20" s="113">
        <v>0.59979519188569752</v>
      </c>
      <c r="E20" s="115">
        <v>123</v>
      </c>
      <c r="F20" s="114">
        <v>122</v>
      </c>
      <c r="G20" s="114">
        <v>124</v>
      </c>
      <c r="H20" s="114">
        <v>124</v>
      </c>
      <c r="I20" s="140">
        <v>115</v>
      </c>
      <c r="J20" s="115">
        <v>8</v>
      </c>
      <c r="K20" s="116">
        <v>6.9565217391304346</v>
      </c>
    </row>
    <row r="21" spans="1:11" ht="14.1" customHeight="1" x14ac:dyDescent="0.2">
      <c r="A21" s="306">
        <v>21</v>
      </c>
      <c r="B21" s="307" t="s">
        <v>238</v>
      </c>
      <c r="C21" s="308"/>
      <c r="D21" s="113">
        <v>7.8022138781879358E-2</v>
      </c>
      <c r="E21" s="115">
        <v>16</v>
      </c>
      <c r="F21" s="114">
        <v>15</v>
      </c>
      <c r="G21" s="114">
        <v>16</v>
      </c>
      <c r="H21" s="114">
        <v>13</v>
      </c>
      <c r="I21" s="140">
        <v>14</v>
      </c>
      <c r="J21" s="115">
        <v>2</v>
      </c>
      <c r="K21" s="116">
        <v>14.285714285714286</v>
      </c>
    </row>
    <row r="22" spans="1:11" ht="14.1" customHeight="1" x14ac:dyDescent="0.2">
      <c r="A22" s="306">
        <v>22</v>
      </c>
      <c r="B22" s="307" t="s">
        <v>239</v>
      </c>
      <c r="C22" s="308"/>
      <c r="D22" s="113">
        <v>0.20480811430243331</v>
      </c>
      <c r="E22" s="115">
        <v>42</v>
      </c>
      <c r="F22" s="114">
        <v>38</v>
      </c>
      <c r="G22" s="114">
        <v>41</v>
      </c>
      <c r="H22" s="114">
        <v>34</v>
      </c>
      <c r="I22" s="140">
        <v>38</v>
      </c>
      <c r="J22" s="115">
        <v>4</v>
      </c>
      <c r="K22" s="116">
        <v>10.526315789473685</v>
      </c>
    </row>
    <row r="23" spans="1:11" ht="14.1" customHeight="1" x14ac:dyDescent="0.2">
      <c r="A23" s="306">
        <v>23</v>
      </c>
      <c r="B23" s="307" t="s">
        <v>240</v>
      </c>
      <c r="C23" s="308"/>
      <c r="D23" s="113">
        <v>0.40473984493099918</v>
      </c>
      <c r="E23" s="115">
        <v>83</v>
      </c>
      <c r="F23" s="114">
        <v>89</v>
      </c>
      <c r="G23" s="114">
        <v>93</v>
      </c>
      <c r="H23" s="114">
        <v>98</v>
      </c>
      <c r="I23" s="140">
        <v>106</v>
      </c>
      <c r="J23" s="115">
        <v>-23</v>
      </c>
      <c r="K23" s="116">
        <v>-21.69811320754717</v>
      </c>
    </row>
    <row r="24" spans="1:11" ht="14.1" customHeight="1" x14ac:dyDescent="0.2">
      <c r="A24" s="306">
        <v>24</v>
      </c>
      <c r="B24" s="307" t="s">
        <v>241</v>
      </c>
      <c r="C24" s="308"/>
      <c r="D24" s="113">
        <v>0.5656605061686254</v>
      </c>
      <c r="E24" s="115">
        <v>116</v>
      </c>
      <c r="F24" s="114">
        <v>126</v>
      </c>
      <c r="G24" s="114">
        <v>150</v>
      </c>
      <c r="H24" s="114">
        <v>155</v>
      </c>
      <c r="I24" s="140">
        <v>164</v>
      </c>
      <c r="J24" s="115">
        <v>-48</v>
      </c>
      <c r="K24" s="116">
        <v>-29.26829268292683</v>
      </c>
    </row>
    <row r="25" spans="1:11" ht="14.1" customHeight="1" x14ac:dyDescent="0.2">
      <c r="A25" s="306">
        <v>25</v>
      </c>
      <c r="B25" s="307" t="s">
        <v>242</v>
      </c>
      <c r="C25" s="308"/>
      <c r="D25" s="113">
        <v>1.1313210123372508</v>
      </c>
      <c r="E25" s="115">
        <v>232</v>
      </c>
      <c r="F25" s="114">
        <v>216</v>
      </c>
      <c r="G25" s="114">
        <v>219</v>
      </c>
      <c r="H25" s="114">
        <v>218</v>
      </c>
      <c r="I25" s="140">
        <v>234</v>
      </c>
      <c r="J25" s="115">
        <v>-2</v>
      </c>
      <c r="K25" s="116">
        <v>-0.85470085470085466</v>
      </c>
    </row>
    <row r="26" spans="1:11" ht="14.1" customHeight="1" x14ac:dyDescent="0.2">
      <c r="A26" s="306">
        <v>26</v>
      </c>
      <c r="B26" s="307" t="s">
        <v>243</v>
      </c>
      <c r="C26" s="308"/>
      <c r="D26" s="113">
        <v>0.53152582045155317</v>
      </c>
      <c r="E26" s="115">
        <v>109</v>
      </c>
      <c r="F26" s="114">
        <v>109</v>
      </c>
      <c r="G26" s="114">
        <v>110</v>
      </c>
      <c r="H26" s="114">
        <v>117</v>
      </c>
      <c r="I26" s="140">
        <v>112</v>
      </c>
      <c r="J26" s="115">
        <v>-3</v>
      </c>
      <c r="K26" s="116">
        <v>-2.6785714285714284</v>
      </c>
    </row>
    <row r="27" spans="1:11" ht="14.1" customHeight="1" x14ac:dyDescent="0.2">
      <c r="A27" s="306">
        <v>27</v>
      </c>
      <c r="B27" s="307" t="s">
        <v>244</v>
      </c>
      <c r="C27" s="308"/>
      <c r="D27" s="113">
        <v>0.30721217145364998</v>
      </c>
      <c r="E27" s="115">
        <v>63</v>
      </c>
      <c r="F27" s="114">
        <v>62</v>
      </c>
      <c r="G27" s="114">
        <v>60</v>
      </c>
      <c r="H27" s="114">
        <v>64</v>
      </c>
      <c r="I27" s="140">
        <v>67</v>
      </c>
      <c r="J27" s="115">
        <v>-4</v>
      </c>
      <c r="K27" s="116">
        <v>-5.9701492537313436</v>
      </c>
    </row>
    <row r="28" spans="1:11" ht="14.1" customHeight="1" x14ac:dyDescent="0.2">
      <c r="A28" s="306">
        <v>28</v>
      </c>
      <c r="B28" s="307" t="s">
        <v>245</v>
      </c>
      <c r="C28" s="308"/>
      <c r="D28" s="113">
        <v>0.15604427756375872</v>
      </c>
      <c r="E28" s="115">
        <v>32</v>
      </c>
      <c r="F28" s="114">
        <v>34</v>
      </c>
      <c r="G28" s="114">
        <v>31</v>
      </c>
      <c r="H28" s="114">
        <v>34</v>
      </c>
      <c r="I28" s="140">
        <v>38</v>
      </c>
      <c r="J28" s="115">
        <v>-6</v>
      </c>
      <c r="K28" s="116">
        <v>-15.789473684210526</v>
      </c>
    </row>
    <row r="29" spans="1:11" ht="14.1" customHeight="1" x14ac:dyDescent="0.2">
      <c r="A29" s="306">
        <v>29</v>
      </c>
      <c r="B29" s="307" t="s">
        <v>246</v>
      </c>
      <c r="C29" s="308"/>
      <c r="D29" s="113">
        <v>2.862437216560199</v>
      </c>
      <c r="E29" s="115">
        <v>587</v>
      </c>
      <c r="F29" s="114">
        <v>651</v>
      </c>
      <c r="G29" s="114">
        <v>636</v>
      </c>
      <c r="H29" s="114">
        <v>617</v>
      </c>
      <c r="I29" s="140">
        <v>598</v>
      </c>
      <c r="J29" s="115">
        <v>-11</v>
      </c>
      <c r="K29" s="116">
        <v>-1.8394648829431439</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2.6283708002145607</v>
      </c>
      <c r="E31" s="115">
        <v>539</v>
      </c>
      <c r="F31" s="114">
        <v>594</v>
      </c>
      <c r="G31" s="114">
        <v>584</v>
      </c>
      <c r="H31" s="114">
        <v>564</v>
      </c>
      <c r="I31" s="140">
        <v>534</v>
      </c>
      <c r="J31" s="115">
        <v>5</v>
      </c>
      <c r="K31" s="116">
        <v>0.93632958801498123</v>
      </c>
    </row>
    <row r="32" spans="1:11" ht="14.1" customHeight="1" x14ac:dyDescent="0.2">
      <c r="A32" s="306">
        <v>31</v>
      </c>
      <c r="B32" s="307" t="s">
        <v>251</v>
      </c>
      <c r="C32" s="308"/>
      <c r="D32" s="113">
        <v>0.17554981225922855</v>
      </c>
      <c r="E32" s="115">
        <v>36</v>
      </c>
      <c r="F32" s="114">
        <v>34</v>
      </c>
      <c r="G32" s="114">
        <v>32</v>
      </c>
      <c r="H32" s="114">
        <v>39</v>
      </c>
      <c r="I32" s="140">
        <v>39</v>
      </c>
      <c r="J32" s="115">
        <v>-3</v>
      </c>
      <c r="K32" s="116">
        <v>-7.6923076923076925</v>
      </c>
    </row>
    <row r="33" spans="1:11" ht="14.1" customHeight="1" x14ac:dyDescent="0.2">
      <c r="A33" s="306">
        <v>32</v>
      </c>
      <c r="B33" s="307" t="s">
        <v>252</v>
      </c>
      <c r="C33" s="308"/>
      <c r="D33" s="113">
        <v>0.35109962451845711</v>
      </c>
      <c r="E33" s="115">
        <v>72</v>
      </c>
      <c r="F33" s="114">
        <v>81</v>
      </c>
      <c r="G33" s="114">
        <v>77</v>
      </c>
      <c r="H33" s="114">
        <v>84</v>
      </c>
      <c r="I33" s="140">
        <v>65</v>
      </c>
      <c r="J33" s="115">
        <v>7</v>
      </c>
      <c r="K33" s="116">
        <v>10.76923076923077</v>
      </c>
    </row>
    <row r="34" spans="1:11" ht="14.1" customHeight="1" x14ac:dyDescent="0.2">
      <c r="A34" s="306">
        <v>33</v>
      </c>
      <c r="B34" s="307" t="s">
        <v>253</v>
      </c>
      <c r="C34" s="308"/>
      <c r="D34" s="113">
        <v>0.18042619593309603</v>
      </c>
      <c r="E34" s="115">
        <v>37</v>
      </c>
      <c r="F34" s="114">
        <v>34</v>
      </c>
      <c r="G34" s="114">
        <v>42</v>
      </c>
      <c r="H34" s="114">
        <v>52</v>
      </c>
      <c r="I34" s="140">
        <v>50</v>
      </c>
      <c r="J34" s="115">
        <v>-13</v>
      </c>
      <c r="K34" s="116">
        <v>-26</v>
      </c>
    </row>
    <row r="35" spans="1:11" ht="14.1" customHeight="1" x14ac:dyDescent="0.2">
      <c r="A35" s="306">
        <v>34</v>
      </c>
      <c r="B35" s="307" t="s">
        <v>254</v>
      </c>
      <c r="C35" s="308"/>
      <c r="D35" s="113">
        <v>2.5649778124542837</v>
      </c>
      <c r="E35" s="115">
        <v>526</v>
      </c>
      <c r="F35" s="114">
        <v>513</v>
      </c>
      <c r="G35" s="114">
        <v>517</v>
      </c>
      <c r="H35" s="114">
        <v>523</v>
      </c>
      <c r="I35" s="140">
        <v>517</v>
      </c>
      <c r="J35" s="115">
        <v>9</v>
      </c>
      <c r="K35" s="116">
        <v>1.7408123791102514</v>
      </c>
    </row>
    <row r="36" spans="1:11" ht="14.1" customHeight="1" x14ac:dyDescent="0.2">
      <c r="A36" s="306">
        <v>41</v>
      </c>
      <c r="B36" s="307" t="s">
        <v>255</v>
      </c>
      <c r="C36" s="308"/>
      <c r="D36" s="113">
        <v>0.26820110206271031</v>
      </c>
      <c r="E36" s="115">
        <v>55</v>
      </c>
      <c r="F36" s="114">
        <v>58</v>
      </c>
      <c r="G36" s="114">
        <v>61</v>
      </c>
      <c r="H36" s="114">
        <v>59</v>
      </c>
      <c r="I36" s="140">
        <v>64</v>
      </c>
      <c r="J36" s="115">
        <v>-9</v>
      </c>
      <c r="K36" s="116">
        <v>-14.0625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0.5559077388208904</v>
      </c>
      <c r="E38" s="115">
        <v>114</v>
      </c>
      <c r="F38" s="114">
        <v>117</v>
      </c>
      <c r="G38" s="114">
        <v>112</v>
      </c>
      <c r="H38" s="114">
        <v>117</v>
      </c>
      <c r="I38" s="140">
        <v>108</v>
      </c>
      <c r="J38" s="115">
        <v>6</v>
      </c>
      <c r="K38" s="116">
        <v>5.5555555555555554</v>
      </c>
    </row>
    <row r="39" spans="1:11" ht="14.1" customHeight="1" x14ac:dyDescent="0.2">
      <c r="A39" s="306">
        <v>51</v>
      </c>
      <c r="B39" s="307" t="s">
        <v>258</v>
      </c>
      <c r="C39" s="308"/>
      <c r="D39" s="113">
        <v>13.868435168479056</v>
      </c>
      <c r="E39" s="115">
        <v>2844</v>
      </c>
      <c r="F39" s="114">
        <v>2886</v>
      </c>
      <c r="G39" s="114">
        <v>2844</v>
      </c>
      <c r="H39" s="114">
        <v>2903</v>
      </c>
      <c r="I39" s="140">
        <v>2956</v>
      </c>
      <c r="J39" s="115">
        <v>-112</v>
      </c>
      <c r="K39" s="116">
        <v>-3.7889039242219216</v>
      </c>
    </row>
    <row r="40" spans="1:11" ht="14.1" customHeight="1" x14ac:dyDescent="0.2">
      <c r="A40" s="306" t="s">
        <v>259</v>
      </c>
      <c r="B40" s="307" t="s">
        <v>260</v>
      </c>
      <c r="C40" s="308"/>
      <c r="D40" s="113">
        <v>13.722143658263033</v>
      </c>
      <c r="E40" s="115">
        <v>2814</v>
      </c>
      <c r="F40" s="114">
        <v>2854</v>
      </c>
      <c r="G40" s="114">
        <v>2811</v>
      </c>
      <c r="H40" s="114">
        <v>2871</v>
      </c>
      <c r="I40" s="140">
        <v>2923</v>
      </c>
      <c r="J40" s="115">
        <v>-109</v>
      </c>
      <c r="K40" s="116">
        <v>-3.7290455011973997</v>
      </c>
    </row>
    <row r="41" spans="1:11" ht="14.1" customHeight="1" x14ac:dyDescent="0.2">
      <c r="A41" s="306"/>
      <c r="B41" s="307" t="s">
        <v>261</v>
      </c>
      <c r="C41" s="308"/>
      <c r="D41" s="113">
        <v>6.7928024576973716</v>
      </c>
      <c r="E41" s="115">
        <v>1393</v>
      </c>
      <c r="F41" s="114">
        <v>1428</v>
      </c>
      <c r="G41" s="114">
        <v>1361</v>
      </c>
      <c r="H41" s="114">
        <v>1404</v>
      </c>
      <c r="I41" s="140">
        <v>1453</v>
      </c>
      <c r="J41" s="115">
        <v>-60</v>
      </c>
      <c r="K41" s="116">
        <v>-4.1293874741913283</v>
      </c>
    </row>
    <row r="42" spans="1:11" ht="14.1" customHeight="1" x14ac:dyDescent="0.2">
      <c r="A42" s="306">
        <v>52</v>
      </c>
      <c r="B42" s="307" t="s">
        <v>262</v>
      </c>
      <c r="C42" s="308"/>
      <c r="D42" s="113">
        <v>3.7840737309211487</v>
      </c>
      <c r="E42" s="115">
        <v>776</v>
      </c>
      <c r="F42" s="114">
        <v>799</v>
      </c>
      <c r="G42" s="114">
        <v>800</v>
      </c>
      <c r="H42" s="114">
        <v>796</v>
      </c>
      <c r="I42" s="140">
        <v>779</v>
      </c>
      <c r="J42" s="115">
        <v>-3</v>
      </c>
      <c r="K42" s="116">
        <v>-0.38510911424903721</v>
      </c>
    </row>
    <row r="43" spans="1:11" ht="14.1" customHeight="1" x14ac:dyDescent="0.2">
      <c r="A43" s="306" t="s">
        <v>263</v>
      </c>
      <c r="B43" s="307" t="s">
        <v>264</v>
      </c>
      <c r="C43" s="308"/>
      <c r="D43" s="113">
        <v>3.7255571268347394</v>
      </c>
      <c r="E43" s="115">
        <v>764</v>
      </c>
      <c r="F43" s="114">
        <v>787</v>
      </c>
      <c r="G43" s="114">
        <v>787</v>
      </c>
      <c r="H43" s="114">
        <v>781</v>
      </c>
      <c r="I43" s="140">
        <v>762</v>
      </c>
      <c r="J43" s="115">
        <v>2</v>
      </c>
      <c r="K43" s="116">
        <v>0.26246719160104987</v>
      </c>
    </row>
    <row r="44" spans="1:11" ht="14.1" customHeight="1" x14ac:dyDescent="0.2">
      <c r="A44" s="306">
        <v>53</v>
      </c>
      <c r="B44" s="307" t="s">
        <v>265</v>
      </c>
      <c r="C44" s="308"/>
      <c r="D44" s="113">
        <v>1.8286438777002973</v>
      </c>
      <c r="E44" s="115">
        <v>375</v>
      </c>
      <c r="F44" s="114">
        <v>358</v>
      </c>
      <c r="G44" s="114">
        <v>350</v>
      </c>
      <c r="H44" s="114">
        <v>344</v>
      </c>
      <c r="I44" s="140">
        <v>334</v>
      </c>
      <c r="J44" s="115">
        <v>41</v>
      </c>
      <c r="K44" s="116">
        <v>12.275449101796408</v>
      </c>
    </row>
    <row r="45" spans="1:11" ht="14.1" customHeight="1" x14ac:dyDescent="0.2">
      <c r="A45" s="306" t="s">
        <v>266</v>
      </c>
      <c r="B45" s="307" t="s">
        <v>267</v>
      </c>
      <c r="C45" s="308"/>
      <c r="D45" s="113">
        <v>1.750621738918418</v>
      </c>
      <c r="E45" s="115">
        <v>359</v>
      </c>
      <c r="F45" s="114">
        <v>343</v>
      </c>
      <c r="G45" s="114">
        <v>335</v>
      </c>
      <c r="H45" s="114">
        <v>328</v>
      </c>
      <c r="I45" s="140">
        <v>318</v>
      </c>
      <c r="J45" s="115">
        <v>41</v>
      </c>
      <c r="K45" s="116">
        <v>12.89308176100629</v>
      </c>
    </row>
    <row r="46" spans="1:11" ht="14.1" customHeight="1" x14ac:dyDescent="0.2">
      <c r="A46" s="306">
        <v>54</v>
      </c>
      <c r="B46" s="307" t="s">
        <v>268</v>
      </c>
      <c r="C46" s="308"/>
      <c r="D46" s="113">
        <v>19.500658311795974</v>
      </c>
      <c r="E46" s="115">
        <v>3999</v>
      </c>
      <c r="F46" s="114">
        <v>4093</v>
      </c>
      <c r="G46" s="114">
        <v>4184</v>
      </c>
      <c r="H46" s="114">
        <v>4076</v>
      </c>
      <c r="I46" s="140">
        <v>3946</v>
      </c>
      <c r="J46" s="115">
        <v>53</v>
      </c>
      <c r="K46" s="116">
        <v>1.3431322858590977</v>
      </c>
    </row>
    <row r="47" spans="1:11" ht="14.1" customHeight="1" x14ac:dyDescent="0.2">
      <c r="A47" s="306">
        <v>61</v>
      </c>
      <c r="B47" s="307" t="s">
        <v>269</v>
      </c>
      <c r="C47" s="308"/>
      <c r="D47" s="113">
        <v>0.51202028575608327</v>
      </c>
      <c r="E47" s="115">
        <v>105</v>
      </c>
      <c r="F47" s="114">
        <v>112</v>
      </c>
      <c r="G47" s="114">
        <v>97</v>
      </c>
      <c r="H47" s="114">
        <v>95</v>
      </c>
      <c r="I47" s="140">
        <v>98</v>
      </c>
      <c r="J47" s="115">
        <v>7</v>
      </c>
      <c r="K47" s="116">
        <v>7.1428571428571432</v>
      </c>
    </row>
    <row r="48" spans="1:11" ht="14.1" customHeight="1" x14ac:dyDescent="0.2">
      <c r="A48" s="306">
        <v>62</v>
      </c>
      <c r="B48" s="307" t="s">
        <v>270</v>
      </c>
      <c r="C48" s="308"/>
      <c r="D48" s="113">
        <v>8.3044813965962838</v>
      </c>
      <c r="E48" s="115">
        <v>1703</v>
      </c>
      <c r="F48" s="114">
        <v>1789</v>
      </c>
      <c r="G48" s="114">
        <v>1675</v>
      </c>
      <c r="H48" s="114">
        <v>1724</v>
      </c>
      <c r="I48" s="140">
        <v>1711</v>
      </c>
      <c r="J48" s="115">
        <v>-8</v>
      </c>
      <c r="K48" s="116">
        <v>-0.46756282875511396</v>
      </c>
    </row>
    <row r="49" spans="1:11" ht="14.1" customHeight="1" x14ac:dyDescent="0.2">
      <c r="A49" s="306">
        <v>63</v>
      </c>
      <c r="B49" s="307" t="s">
        <v>271</v>
      </c>
      <c r="C49" s="308"/>
      <c r="D49" s="113">
        <v>13.375920417418442</v>
      </c>
      <c r="E49" s="115">
        <v>2743</v>
      </c>
      <c r="F49" s="114">
        <v>3101</v>
      </c>
      <c r="G49" s="114">
        <v>3090</v>
      </c>
      <c r="H49" s="114">
        <v>3183</v>
      </c>
      <c r="I49" s="140">
        <v>3023</v>
      </c>
      <c r="J49" s="115">
        <v>-280</v>
      </c>
      <c r="K49" s="116">
        <v>-9.2623221964935496</v>
      </c>
    </row>
    <row r="50" spans="1:11" ht="14.1" customHeight="1" x14ac:dyDescent="0.2">
      <c r="A50" s="306" t="s">
        <v>272</v>
      </c>
      <c r="B50" s="307" t="s">
        <v>273</v>
      </c>
      <c r="C50" s="308"/>
      <c r="D50" s="113">
        <v>0.58516604086409518</v>
      </c>
      <c r="E50" s="115">
        <v>120</v>
      </c>
      <c r="F50" s="114">
        <v>172</v>
      </c>
      <c r="G50" s="114">
        <v>178</v>
      </c>
      <c r="H50" s="114">
        <v>174</v>
      </c>
      <c r="I50" s="140">
        <v>175</v>
      </c>
      <c r="J50" s="115">
        <v>-55</v>
      </c>
      <c r="K50" s="116">
        <v>-31.428571428571427</v>
      </c>
    </row>
    <row r="51" spans="1:11" ht="14.1" customHeight="1" x14ac:dyDescent="0.2">
      <c r="A51" s="306" t="s">
        <v>274</v>
      </c>
      <c r="B51" s="307" t="s">
        <v>275</v>
      </c>
      <c r="C51" s="308"/>
      <c r="D51" s="113">
        <v>10.781684302920954</v>
      </c>
      <c r="E51" s="115">
        <v>2211</v>
      </c>
      <c r="F51" s="114">
        <v>2509</v>
      </c>
      <c r="G51" s="114">
        <v>2496</v>
      </c>
      <c r="H51" s="114">
        <v>2587</v>
      </c>
      <c r="I51" s="140">
        <v>2419</v>
      </c>
      <c r="J51" s="115">
        <v>-208</v>
      </c>
      <c r="K51" s="116">
        <v>-8.5985944605208768</v>
      </c>
    </row>
    <row r="52" spans="1:11" ht="14.1" customHeight="1" x14ac:dyDescent="0.2">
      <c r="A52" s="306">
        <v>71</v>
      </c>
      <c r="B52" s="307" t="s">
        <v>276</v>
      </c>
      <c r="C52" s="308"/>
      <c r="D52" s="113">
        <v>7.8802360169698149</v>
      </c>
      <c r="E52" s="115">
        <v>1616</v>
      </c>
      <c r="F52" s="114">
        <v>1660</v>
      </c>
      <c r="G52" s="114">
        <v>1687</v>
      </c>
      <c r="H52" s="114">
        <v>1713</v>
      </c>
      <c r="I52" s="140">
        <v>1706</v>
      </c>
      <c r="J52" s="115">
        <v>-90</v>
      </c>
      <c r="K52" s="116">
        <v>-5.2754982415005864</v>
      </c>
    </row>
    <row r="53" spans="1:11" ht="14.1" customHeight="1" x14ac:dyDescent="0.2">
      <c r="A53" s="306" t="s">
        <v>277</v>
      </c>
      <c r="B53" s="307" t="s">
        <v>278</v>
      </c>
      <c r="C53" s="308"/>
      <c r="D53" s="113">
        <v>0.93626566538255229</v>
      </c>
      <c r="E53" s="115">
        <v>192</v>
      </c>
      <c r="F53" s="114">
        <v>208</v>
      </c>
      <c r="G53" s="114">
        <v>206</v>
      </c>
      <c r="H53" s="114">
        <v>208</v>
      </c>
      <c r="I53" s="140">
        <v>199</v>
      </c>
      <c r="J53" s="115">
        <v>-7</v>
      </c>
      <c r="K53" s="116">
        <v>-3.5175879396984926</v>
      </c>
    </row>
    <row r="54" spans="1:11" ht="14.1" customHeight="1" x14ac:dyDescent="0.2">
      <c r="A54" s="306" t="s">
        <v>279</v>
      </c>
      <c r="B54" s="307" t="s">
        <v>280</v>
      </c>
      <c r="C54" s="308"/>
      <c r="D54" s="113">
        <v>6.602623494416541</v>
      </c>
      <c r="E54" s="115">
        <v>1354</v>
      </c>
      <c r="F54" s="114">
        <v>1377</v>
      </c>
      <c r="G54" s="114">
        <v>1407</v>
      </c>
      <c r="H54" s="114">
        <v>1434</v>
      </c>
      <c r="I54" s="140">
        <v>1437</v>
      </c>
      <c r="J54" s="115">
        <v>-83</v>
      </c>
      <c r="K54" s="116">
        <v>-5.775922059846903</v>
      </c>
    </row>
    <row r="55" spans="1:11" ht="14.1" customHeight="1" x14ac:dyDescent="0.2">
      <c r="A55" s="306">
        <v>72</v>
      </c>
      <c r="B55" s="307" t="s">
        <v>281</v>
      </c>
      <c r="C55" s="308"/>
      <c r="D55" s="113">
        <v>1.0191641878382991</v>
      </c>
      <c r="E55" s="115">
        <v>209</v>
      </c>
      <c r="F55" s="114">
        <v>200</v>
      </c>
      <c r="G55" s="114">
        <v>205</v>
      </c>
      <c r="H55" s="114">
        <v>208</v>
      </c>
      <c r="I55" s="140">
        <v>208</v>
      </c>
      <c r="J55" s="115">
        <v>1</v>
      </c>
      <c r="K55" s="116">
        <v>0.48076923076923078</v>
      </c>
    </row>
    <row r="56" spans="1:11" ht="14.1" customHeight="1" x14ac:dyDescent="0.2">
      <c r="A56" s="306" t="s">
        <v>282</v>
      </c>
      <c r="B56" s="307" t="s">
        <v>283</v>
      </c>
      <c r="C56" s="308"/>
      <c r="D56" s="113">
        <v>0.10728044082508412</v>
      </c>
      <c r="E56" s="115">
        <v>22</v>
      </c>
      <c r="F56" s="114">
        <v>20</v>
      </c>
      <c r="G56" s="114">
        <v>23</v>
      </c>
      <c r="H56" s="114">
        <v>23</v>
      </c>
      <c r="I56" s="140">
        <v>23</v>
      </c>
      <c r="J56" s="115">
        <v>-1</v>
      </c>
      <c r="K56" s="116">
        <v>-4.3478260869565215</v>
      </c>
    </row>
    <row r="57" spans="1:11" ht="14.1" customHeight="1" x14ac:dyDescent="0.2">
      <c r="A57" s="306" t="s">
        <v>284</v>
      </c>
      <c r="B57" s="307" t="s">
        <v>285</v>
      </c>
      <c r="C57" s="308"/>
      <c r="D57" s="113">
        <v>0.72658116740625156</v>
      </c>
      <c r="E57" s="115">
        <v>149</v>
      </c>
      <c r="F57" s="114">
        <v>147</v>
      </c>
      <c r="G57" s="114">
        <v>153</v>
      </c>
      <c r="H57" s="114">
        <v>152</v>
      </c>
      <c r="I57" s="140">
        <v>150</v>
      </c>
      <c r="J57" s="115">
        <v>-1</v>
      </c>
      <c r="K57" s="116">
        <v>-0.66666666666666663</v>
      </c>
    </row>
    <row r="58" spans="1:11" ht="14.1" customHeight="1" x14ac:dyDescent="0.2">
      <c r="A58" s="306">
        <v>73</v>
      </c>
      <c r="B58" s="307" t="s">
        <v>286</v>
      </c>
      <c r="C58" s="308"/>
      <c r="D58" s="113">
        <v>1.1264446286633831</v>
      </c>
      <c r="E58" s="115">
        <v>231</v>
      </c>
      <c r="F58" s="114">
        <v>211</v>
      </c>
      <c r="G58" s="114">
        <v>207</v>
      </c>
      <c r="H58" s="114">
        <v>204</v>
      </c>
      <c r="I58" s="140">
        <v>214</v>
      </c>
      <c r="J58" s="115">
        <v>17</v>
      </c>
      <c r="K58" s="116">
        <v>7.94392523364486</v>
      </c>
    </row>
    <row r="59" spans="1:11" ht="14.1" customHeight="1" x14ac:dyDescent="0.2">
      <c r="A59" s="306" t="s">
        <v>287</v>
      </c>
      <c r="B59" s="307" t="s">
        <v>288</v>
      </c>
      <c r="C59" s="308"/>
      <c r="D59" s="113">
        <v>0.77046862047105868</v>
      </c>
      <c r="E59" s="115">
        <v>158</v>
      </c>
      <c r="F59" s="114">
        <v>138</v>
      </c>
      <c r="G59" s="114">
        <v>135</v>
      </c>
      <c r="H59" s="114">
        <v>135</v>
      </c>
      <c r="I59" s="140">
        <v>142</v>
      </c>
      <c r="J59" s="115">
        <v>16</v>
      </c>
      <c r="K59" s="116">
        <v>11.267605633802816</v>
      </c>
    </row>
    <row r="60" spans="1:11" ht="14.1" customHeight="1" x14ac:dyDescent="0.2">
      <c r="A60" s="306">
        <v>81</v>
      </c>
      <c r="B60" s="307" t="s">
        <v>289</v>
      </c>
      <c r="C60" s="308"/>
      <c r="D60" s="113">
        <v>5.6273467596430491</v>
      </c>
      <c r="E60" s="115">
        <v>1154</v>
      </c>
      <c r="F60" s="114">
        <v>1152</v>
      </c>
      <c r="G60" s="114">
        <v>1197</v>
      </c>
      <c r="H60" s="114">
        <v>1214</v>
      </c>
      <c r="I60" s="140">
        <v>1251</v>
      </c>
      <c r="J60" s="115">
        <v>-97</v>
      </c>
      <c r="K60" s="116">
        <v>-7.753796962430056</v>
      </c>
    </row>
    <row r="61" spans="1:11" ht="14.1" customHeight="1" x14ac:dyDescent="0.2">
      <c r="A61" s="306" t="s">
        <v>290</v>
      </c>
      <c r="B61" s="307" t="s">
        <v>291</v>
      </c>
      <c r="C61" s="308"/>
      <c r="D61" s="113">
        <v>1.4677914858341055</v>
      </c>
      <c r="E61" s="115">
        <v>301</v>
      </c>
      <c r="F61" s="114">
        <v>301</v>
      </c>
      <c r="G61" s="114">
        <v>298</v>
      </c>
      <c r="H61" s="114">
        <v>297</v>
      </c>
      <c r="I61" s="140">
        <v>302</v>
      </c>
      <c r="J61" s="115">
        <v>-1</v>
      </c>
      <c r="K61" s="116">
        <v>-0.33112582781456956</v>
      </c>
    </row>
    <row r="62" spans="1:11" ht="14.1" customHeight="1" x14ac:dyDescent="0.2">
      <c r="A62" s="306" t="s">
        <v>292</v>
      </c>
      <c r="B62" s="307" t="s">
        <v>293</v>
      </c>
      <c r="C62" s="308"/>
      <c r="D62" s="113">
        <v>2.9112010532988735</v>
      </c>
      <c r="E62" s="115">
        <v>597</v>
      </c>
      <c r="F62" s="114">
        <v>581</v>
      </c>
      <c r="G62" s="114">
        <v>627</v>
      </c>
      <c r="H62" s="114">
        <v>647</v>
      </c>
      <c r="I62" s="140">
        <v>666</v>
      </c>
      <c r="J62" s="115">
        <v>-69</v>
      </c>
      <c r="K62" s="116">
        <v>-10.36036036036036</v>
      </c>
    </row>
    <row r="63" spans="1:11" ht="14.1" customHeight="1" x14ac:dyDescent="0.2">
      <c r="A63" s="306"/>
      <c r="B63" s="307" t="s">
        <v>294</v>
      </c>
      <c r="C63" s="308"/>
      <c r="D63" s="113">
        <v>2.1456088165016824</v>
      </c>
      <c r="E63" s="115">
        <v>440</v>
      </c>
      <c r="F63" s="114">
        <v>424</v>
      </c>
      <c r="G63" s="114">
        <v>471</v>
      </c>
      <c r="H63" s="114">
        <v>501</v>
      </c>
      <c r="I63" s="140">
        <v>522</v>
      </c>
      <c r="J63" s="115">
        <v>-82</v>
      </c>
      <c r="K63" s="116">
        <v>-15.708812260536398</v>
      </c>
    </row>
    <row r="64" spans="1:11" ht="14.1" customHeight="1" x14ac:dyDescent="0.2">
      <c r="A64" s="306" t="s">
        <v>295</v>
      </c>
      <c r="B64" s="307" t="s">
        <v>296</v>
      </c>
      <c r="C64" s="308"/>
      <c r="D64" s="113">
        <v>0.16579704491149364</v>
      </c>
      <c r="E64" s="115">
        <v>34</v>
      </c>
      <c r="F64" s="114">
        <v>36</v>
      </c>
      <c r="G64" s="114">
        <v>32</v>
      </c>
      <c r="H64" s="114">
        <v>28</v>
      </c>
      <c r="I64" s="140">
        <v>29</v>
      </c>
      <c r="J64" s="115">
        <v>5</v>
      </c>
      <c r="K64" s="116">
        <v>17.241379310344829</v>
      </c>
    </row>
    <row r="65" spans="1:11" ht="14.1" customHeight="1" x14ac:dyDescent="0.2">
      <c r="A65" s="306" t="s">
        <v>297</v>
      </c>
      <c r="B65" s="307" t="s">
        <v>298</v>
      </c>
      <c r="C65" s="308"/>
      <c r="D65" s="113">
        <v>0.44862729799580631</v>
      </c>
      <c r="E65" s="115">
        <v>92</v>
      </c>
      <c r="F65" s="114">
        <v>104</v>
      </c>
      <c r="G65" s="114">
        <v>105</v>
      </c>
      <c r="H65" s="114">
        <v>106</v>
      </c>
      <c r="I65" s="140">
        <v>125</v>
      </c>
      <c r="J65" s="115">
        <v>-33</v>
      </c>
      <c r="K65" s="116">
        <v>-26.4</v>
      </c>
    </row>
    <row r="66" spans="1:11" ht="14.1" customHeight="1" x14ac:dyDescent="0.2">
      <c r="A66" s="306">
        <v>82</v>
      </c>
      <c r="B66" s="307" t="s">
        <v>299</v>
      </c>
      <c r="C66" s="308"/>
      <c r="D66" s="113">
        <v>1.3458818939874189</v>
      </c>
      <c r="E66" s="115">
        <v>276</v>
      </c>
      <c r="F66" s="114">
        <v>268</v>
      </c>
      <c r="G66" s="114">
        <v>280</v>
      </c>
      <c r="H66" s="114">
        <v>287</v>
      </c>
      <c r="I66" s="140">
        <v>279</v>
      </c>
      <c r="J66" s="115">
        <v>-3</v>
      </c>
      <c r="K66" s="116">
        <v>-1.075268817204301</v>
      </c>
    </row>
    <row r="67" spans="1:11" ht="14.1" customHeight="1" x14ac:dyDescent="0.2">
      <c r="A67" s="306" t="s">
        <v>300</v>
      </c>
      <c r="B67" s="307" t="s">
        <v>301</v>
      </c>
      <c r="C67" s="308"/>
      <c r="D67" s="113">
        <v>0.65831179597210709</v>
      </c>
      <c r="E67" s="115">
        <v>135</v>
      </c>
      <c r="F67" s="114">
        <v>128</v>
      </c>
      <c r="G67" s="114">
        <v>129</v>
      </c>
      <c r="H67" s="114">
        <v>130</v>
      </c>
      <c r="I67" s="140">
        <v>124</v>
      </c>
      <c r="J67" s="115">
        <v>11</v>
      </c>
      <c r="K67" s="116">
        <v>8.870967741935484</v>
      </c>
    </row>
    <row r="68" spans="1:11" ht="14.1" customHeight="1" x14ac:dyDescent="0.2">
      <c r="A68" s="306" t="s">
        <v>302</v>
      </c>
      <c r="B68" s="307" t="s">
        <v>303</v>
      </c>
      <c r="C68" s="308"/>
      <c r="D68" s="113">
        <v>0.50226751840834838</v>
      </c>
      <c r="E68" s="115">
        <v>103</v>
      </c>
      <c r="F68" s="114">
        <v>105</v>
      </c>
      <c r="G68" s="114">
        <v>112</v>
      </c>
      <c r="H68" s="114">
        <v>114</v>
      </c>
      <c r="I68" s="140">
        <v>112</v>
      </c>
      <c r="J68" s="115">
        <v>-9</v>
      </c>
      <c r="K68" s="116">
        <v>-8.0357142857142865</v>
      </c>
    </row>
    <row r="69" spans="1:11" ht="14.1" customHeight="1" x14ac:dyDescent="0.2">
      <c r="A69" s="306">
        <v>83</v>
      </c>
      <c r="B69" s="307" t="s">
        <v>304</v>
      </c>
      <c r="C69" s="308"/>
      <c r="D69" s="113">
        <v>2.1992490369142246</v>
      </c>
      <c r="E69" s="115">
        <v>451</v>
      </c>
      <c r="F69" s="114">
        <v>461</v>
      </c>
      <c r="G69" s="114">
        <v>471</v>
      </c>
      <c r="H69" s="114">
        <v>478</v>
      </c>
      <c r="I69" s="140">
        <v>463</v>
      </c>
      <c r="J69" s="115">
        <v>-12</v>
      </c>
      <c r="K69" s="116">
        <v>-2.5917926565874732</v>
      </c>
    </row>
    <row r="70" spans="1:11" ht="14.1" customHeight="1" x14ac:dyDescent="0.2">
      <c r="A70" s="306" t="s">
        <v>305</v>
      </c>
      <c r="B70" s="307" t="s">
        <v>306</v>
      </c>
      <c r="C70" s="308"/>
      <c r="D70" s="113">
        <v>1.7847564246354903</v>
      </c>
      <c r="E70" s="115">
        <v>366</v>
      </c>
      <c r="F70" s="114">
        <v>374</v>
      </c>
      <c r="G70" s="114">
        <v>375</v>
      </c>
      <c r="H70" s="114">
        <v>390</v>
      </c>
      <c r="I70" s="140">
        <v>376</v>
      </c>
      <c r="J70" s="115">
        <v>-10</v>
      </c>
      <c r="K70" s="116">
        <v>-2.6595744680851063</v>
      </c>
    </row>
    <row r="71" spans="1:11" ht="14.1" customHeight="1" x14ac:dyDescent="0.2">
      <c r="A71" s="306"/>
      <c r="B71" s="307" t="s">
        <v>307</v>
      </c>
      <c r="C71" s="308"/>
      <c r="D71" s="113">
        <v>0.52664943677768572</v>
      </c>
      <c r="E71" s="115">
        <v>108</v>
      </c>
      <c r="F71" s="114">
        <v>117</v>
      </c>
      <c r="G71" s="114">
        <v>114</v>
      </c>
      <c r="H71" s="114">
        <v>127</v>
      </c>
      <c r="I71" s="140">
        <v>130</v>
      </c>
      <c r="J71" s="115">
        <v>-22</v>
      </c>
      <c r="K71" s="116">
        <v>-16.923076923076923</v>
      </c>
    </row>
    <row r="72" spans="1:11" ht="14.1" customHeight="1" x14ac:dyDescent="0.2">
      <c r="A72" s="306">
        <v>84</v>
      </c>
      <c r="B72" s="307" t="s">
        <v>308</v>
      </c>
      <c r="C72" s="308"/>
      <c r="D72" s="113">
        <v>4.4326327595455206</v>
      </c>
      <c r="E72" s="115">
        <v>909</v>
      </c>
      <c r="F72" s="114">
        <v>1362</v>
      </c>
      <c r="G72" s="114">
        <v>834</v>
      </c>
      <c r="H72" s="114">
        <v>1268</v>
      </c>
      <c r="I72" s="140">
        <v>933</v>
      </c>
      <c r="J72" s="115">
        <v>-24</v>
      </c>
      <c r="K72" s="116">
        <v>-2.572347266881029</v>
      </c>
    </row>
    <row r="73" spans="1:11" ht="14.1" customHeight="1" x14ac:dyDescent="0.2">
      <c r="A73" s="306" t="s">
        <v>309</v>
      </c>
      <c r="B73" s="307" t="s">
        <v>310</v>
      </c>
      <c r="C73" s="308"/>
      <c r="D73" s="113">
        <v>7.8022138781879358E-2</v>
      </c>
      <c r="E73" s="115">
        <v>16</v>
      </c>
      <c r="F73" s="114">
        <v>14</v>
      </c>
      <c r="G73" s="114">
        <v>12</v>
      </c>
      <c r="H73" s="114">
        <v>10</v>
      </c>
      <c r="I73" s="140">
        <v>10</v>
      </c>
      <c r="J73" s="115">
        <v>6</v>
      </c>
      <c r="K73" s="116">
        <v>60</v>
      </c>
    </row>
    <row r="74" spans="1:11" ht="14.1" customHeight="1" x14ac:dyDescent="0.2">
      <c r="A74" s="306" t="s">
        <v>311</v>
      </c>
      <c r="B74" s="307" t="s">
        <v>312</v>
      </c>
      <c r="C74" s="308"/>
      <c r="D74" s="113">
        <v>0.10240405715121666</v>
      </c>
      <c r="E74" s="115">
        <v>21</v>
      </c>
      <c r="F74" s="114">
        <v>24</v>
      </c>
      <c r="G74" s="114">
        <v>23</v>
      </c>
      <c r="H74" s="114">
        <v>23</v>
      </c>
      <c r="I74" s="140">
        <v>21</v>
      </c>
      <c r="J74" s="115">
        <v>0</v>
      </c>
      <c r="K74" s="116">
        <v>0</v>
      </c>
    </row>
    <row r="75" spans="1:11" ht="14.1" customHeight="1" x14ac:dyDescent="0.2">
      <c r="A75" s="306" t="s">
        <v>313</v>
      </c>
      <c r="B75" s="307" t="s">
        <v>314</v>
      </c>
      <c r="C75" s="308"/>
      <c r="D75" s="113">
        <v>2.7844150777783194</v>
      </c>
      <c r="E75" s="115">
        <v>571</v>
      </c>
      <c r="F75" s="114">
        <v>974</v>
      </c>
      <c r="G75" s="114">
        <v>527</v>
      </c>
      <c r="H75" s="114">
        <v>871</v>
      </c>
      <c r="I75" s="140">
        <v>569</v>
      </c>
      <c r="J75" s="115">
        <v>2</v>
      </c>
      <c r="K75" s="116">
        <v>0.35149384885764501</v>
      </c>
    </row>
    <row r="76" spans="1:11" ht="14.1" customHeight="1" x14ac:dyDescent="0.2">
      <c r="A76" s="306">
        <v>91</v>
      </c>
      <c r="B76" s="307" t="s">
        <v>315</v>
      </c>
      <c r="C76" s="308"/>
      <c r="D76" s="113">
        <v>0.1462915102160238</v>
      </c>
      <c r="E76" s="115">
        <v>30</v>
      </c>
      <c r="F76" s="114">
        <v>30</v>
      </c>
      <c r="G76" s="114">
        <v>31</v>
      </c>
      <c r="H76" s="114">
        <v>31</v>
      </c>
      <c r="I76" s="140">
        <v>15</v>
      </c>
      <c r="J76" s="115">
        <v>15</v>
      </c>
      <c r="K76" s="116">
        <v>100</v>
      </c>
    </row>
    <row r="77" spans="1:11" ht="14.1" customHeight="1" x14ac:dyDescent="0.2">
      <c r="A77" s="306">
        <v>92</v>
      </c>
      <c r="B77" s="307" t="s">
        <v>316</v>
      </c>
      <c r="C77" s="308"/>
      <c r="D77" s="113">
        <v>0.49251475106061343</v>
      </c>
      <c r="E77" s="115">
        <v>101</v>
      </c>
      <c r="F77" s="114">
        <v>101</v>
      </c>
      <c r="G77" s="114">
        <v>102</v>
      </c>
      <c r="H77" s="114">
        <v>104</v>
      </c>
      <c r="I77" s="140">
        <v>94</v>
      </c>
      <c r="J77" s="115">
        <v>7</v>
      </c>
      <c r="K77" s="116">
        <v>7.4468085106382977</v>
      </c>
    </row>
    <row r="78" spans="1:11" ht="14.1" customHeight="1" x14ac:dyDescent="0.2">
      <c r="A78" s="306">
        <v>93</v>
      </c>
      <c r="B78" s="307" t="s">
        <v>317</v>
      </c>
      <c r="C78" s="308"/>
      <c r="D78" s="113">
        <v>8.7774906129614277E-2</v>
      </c>
      <c r="E78" s="115">
        <v>18</v>
      </c>
      <c r="F78" s="114">
        <v>19</v>
      </c>
      <c r="G78" s="114">
        <v>20</v>
      </c>
      <c r="H78" s="114">
        <v>21</v>
      </c>
      <c r="I78" s="140">
        <v>21</v>
      </c>
      <c r="J78" s="115">
        <v>-3</v>
      </c>
      <c r="K78" s="116">
        <v>-14.285714285714286</v>
      </c>
    </row>
    <row r="79" spans="1:11" ht="14.1" customHeight="1" x14ac:dyDescent="0.2">
      <c r="A79" s="306">
        <v>94</v>
      </c>
      <c r="B79" s="307" t="s">
        <v>318</v>
      </c>
      <c r="C79" s="308"/>
      <c r="D79" s="113">
        <v>0.32671770614911982</v>
      </c>
      <c r="E79" s="115">
        <v>67</v>
      </c>
      <c r="F79" s="114">
        <v>73</v>
      </c>
      <c r="G79" s="114">
        <v>75</v>
      </c>
      <c r="H79" s="114">
        <v>65</v>
      </c>
      <c r="I79" s="140">
        <v>74</v>
      </c>
      <c r="J79" s="115">
        <v>-7</v>
      </c>
      <c r="K79" s="116">
        <v>-9.4594594594594597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2.8087969961476569</v>
      </c>
      <c r="E81" s="143">
        <v>576</v>
      </c>
      <c r="F81" s="144">
        <v>614</v>
      </c>
      <c r="G81" s="144">
        <v>600</v>
      </c>
      <c r="H81" s="144">
        <v>616</v>
      </c>
      <c r="I81" s="145">
        <v>598</v>
      </c>
      <c r="J81" s="143">
        <v>-22</v>
      </c>
      <c r="K81" s="146">
        <v>-3.6789297658862878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7075</v>
      </c>
      <c r="G12" s="536">
        <v>7182</v>
      </c>
      <c r="H12" s="536">
        <v>10307</v>
      </c>
      <c r="I12" s="536">
        <v>6739</v>
      </c>
      <c r="J12" s="537">
        <v>8479</v>
      </c>
      <c r="K12" s="538">
        <v>-1404</v>
      </c>
      <c r="L12" s="349">
        <v>-16.558556433541693</v>
      </c>
    </row>
    <row r="13" spans="1:17" s="110" customFormat="1" ht="15" customHeight="1" x14ac:dyDescent="0.2">
      <c r="A13" s="350" t="s">
        <v>344</v>
      </c>
      <c r="B13" s="351" t="s">
        <v>345</v>
      </c>
      <c r="C13" s="347"/>
      <c r="D13" s="347"/>
      <c r="E13" s="348"/>
      <c r="F13" s="536">
        <v>3867</v>
      </c>
      <c r="G13" s="536">
        <v>3704</v>
      </c>
      <c r="H13" s="536">
        <v>5558</v>
      </c>
      <c r="I13" s="536">
        <v>3857</v>
      </c>
      <c r="J13" s="537">
        <v>4757</v>
      </c>
      <c r="K13" s="538">
        <v>-890</v>
      </c>
      <c r="L13" s="349">
        <v>-18.709270548665124</v>
      </c>
    </row>
    <row r="14" spans="1:17" s="110" customFormat="1" ht="22.5" customHeight="1" x14ac:dyDescent="0.2">
      <c r="A14" s="350"/>
      <c r="B14" s="351" t="s">
        <v>346</v>
      </c>
      <c r="C14" s="347"/>
      <c r="D14" s="347"/>
      <c r="E14" s="348"/>
      <c r="F14" s="536">
        <v>3208</v>
      </c>
      <c r="G14" s="536">
        <v>3478</v>
      </c>
      <c r="H14" s="536">
        <v>4749</v>
      </c>
      <c r="I14" s="536">
        <v>2882</v>
      </c>
      <c r="J14" s="537">
        <v>3722</v>
      </c>
      <c r="K14" s="538">
        <v>-514</v>
      </c>
      <c r="L14" s="349">
        <v>-13.809779688339603</v>
      </c>
    </row>
    <row r="15" spans="1:17" s="110" customFormat="1" ht="15" customHeight="1" x14ac:dyDescent="0.2">
      <c r="A15" s="350" t="s">
        <v>347</v>
      </c>
      <c r="B15" s="351" t="s">
        <v>108</v>
      </c>
      <c r="C15" s="347"/>
      <c r="D15" s="347"/>
      <c r="E15" s="348"/>
      <c r="F15" s="536">
        <v>1824</v>
      </c>
      <c r="G15" s="536">
        <v>2175</v>
      </c>
      <c r="H15" s="536">
        <v>4145</v>
      </c>
      <c r="I15" s="536">
        <v>1638</v>
      </c>
      <c r="J15" s="537">
        <v>2161</v>
      </c>
      <c r="K15" s="538">
        <v>-337</v>
      </c>
      <c r="L15" s="349">
        <v>-15.594632114761684</v>
      </c>
    </row>
    <row r="16" spans="1:17" s="110" customFormat="1" ht="15" customHeight="1" x14ac:dyDescent="0.2">
      <c r="A16" s="350"/>
      <c r="B16" s="351" t="s">
        <v>109</v>
      </c>
      <c r="C16" s="347"/>
      <c r="D16" s="347"/>
      <c r="E16" s="348"/>
      <c r="F16" s="536">
        <v>4767</v>
      </c>
      <c r="G16" s="536">
        <v>4478</v>
      </c>
      <c r="H16" s="536">
        <v>5574</v>
      </c>
      <c r="I16" s="536">
        <v>4604</v>
      </c>
      <c r="J16" s="537">
        <v>5560</v>
      </c>
      <c r="K16" s="538">
        <v>-793</v>
      </c>
      <c r="L16" s="349">
        <v>-14.262589928057555</v>
      </c>
    </row>
    <row r="17" spans="1:12" s="110" customFormat="1" ht="15" customHeight="1" x14ac:dyDescent="0.2">
      <c r="A17" s="350"/>
      <c r="B17" s="351" t="s">
        <v>110</v>
      </c>
      <c r="C17" s="347"/>
      <c r="D17" s="347"/>
      <c r="E17" s="348"/>
      <c r="F17" s="536">
        <v>417</v>
      </c>
      <c r="G17" s="536">
        <v>456</v>
      </c>
      <c r="H17" s="536">
        <v>509</v>
      </c>
      <c r="I17" s="536">
        <v>449</v>
      </c>
      <c r="J17" s="537">
        <v>706</v>
      </c>
      <c r="K17" s="538">
        <v>-289</v>
      </c>
      <c r="L17" s="349">
        <v>-40.934844192634564</v>
      </c>
    </row>
    <row r="18" spans="1:12" s="110" customFormat="1" ht="15" customHeight="1" x14ac:dyDescent="0.2">
      <c r="A18" s="350"/>
      <c r="B18" s="351" t="s">
        <v>111</v>
      </c>
      <c r="C18" s="347"/>
      <c r="D18" s="347"/>
      <c r="E18" s="348"/>
      <c r="F18" s="536">
        <v>67</v>
      </c>
      <c r="G18" s="536">
        <v>73</v>
      </c>
      <c r="H18" s="536">
        <v>79</v>
      </c>
      <c r="I18" s="536">
        <v>48</v>
      </c>
      <c r="J18" s="537">
        <v>52</v>
      </c>
      <c r="K18" s="538">
        <v>15</v>
      </c>
      <c r="L18" s="349">
        <v>28.846153846153847</v>
      </c>
    </row>
    <row r="19" spans="1:12" s="110" customFormat="1" ht="15" customHeight="1" x14ac:dyDescent="0.2">
      <c r="A19" s="118" t="s">
        <v>113</v>
      </c>
      <c r="B19" s="119" t="s">
        <v>181</v>
      </c>
      <c r="C19" s="347"/>
      <c r="D19" s="347"/>
      <c r="E19" s="348"/>
      <c r="F19" s="536">
        <v>4907</v>
      </c>
      <c r="G19" s="536">
        <v>4822</v>
      </c>
      <c r="H19" s="536">
        <v>7683</v>
      </c>
      <c r="I19" s="536">
        <v>4716</v>
      </c>
      <c r="J19" s="537">
        <v>6246</v>
      </c>
      <c r="K19" s="538">
        <v>-1339</v>
      </c>
      <c r="L19" s="349">
        <v>-21.437720140890171</v>
      </c>
    </row>
    <row r="20" spans="1:12" s="110" customFormat="1" ht="15" customHeight="1" x14ac:dyDescent="0.2">
      <c r="A20" s="118"/>
      <c r="B20" s="119" t="s">
        <v>182</v>
      </c>
      <c r="C20" s="347"/>
      <c r="D20" s="347"/>
      <c r="E20" s="348"/>
      <c r="F20" s="536">
        <v>2168</v>
      </c>
      <c r="G20" s="536">
        <v>2360</v>
      </c>
      <c r="H20" s="536">
        <v>2624</v>
      </c>
      <c r="I20" s="536">
        <v>2023</v>
      </c>
      <c r="J20" s="537">
        <v>2233</v>
      </c>
      <c r="K20" s="538">
        <v>-65</v>
      </c>
      <c r="L20" s="349">
        <v>-2.9108822212270486</v>
      </c>
    </row>
    <row r="21" spans="1:12" s="110" customFormat="1" ht="15" customHeight="1" x14ac:dyDescent="0.2">
      <c r="A21" s="118" t="s">
        <v>113</v>
      </c>
      <c r="B21" s="119" t="s">
        <v>116</v>
      </c>
      <c r="C21" s="347"/>
      <c r="D21" s="347"/>
      <c r="E21" s="348"/>
      <c r="F21" s="536">
        <v>4587</v>
      </c>
      <c r="G21" s="536">
        <v>4815</v>
      </c>
      <c r="H21" s="536">
        <v>7123</v>
      </c>
      <c r="I21" s="536">
        <v>4357</v>
      </c>
      <c r="J21" s="537">
        <v>5757</v>
      </c>
      <c r="K21" s="538">
        <v>-1170</v>
      </c>
      <c r="L21" s="349">
        <v>-20.323084940072956</v>
      </c>
    </row>
    <row r="22" spans="1:12" s="110" customFormat="1" ht="15" customHeight="1" x14ac:dyDescent="0.2">
      <c r="A22" s="118"/>
      <c r="B22" s="119" t="s">
        <v>117</v>
      </c>
      <c r="C22" s="347"/>
      <c r="D22" s="347"/>
      <c r="E22" s="348"/>
      <c r="F22" s="536">
        <v>2463</v>
      </c>
      <c r="G22" s="536">
        <v>2356</v>
      </c>
      <c r="H22" s="536">
        <v>3169</v>
      </c>
      <c r="I22" s="536">
        <v>2377</v>
      </c>
      <c r="J22" s="537">
        <v>2716</v>
      </c>
      <c r="K22" s="538">
        <v>-253</v>
      </c>
      <c r="L22" s="349">
        <v>-9.3151693667157591</v>
      </c>
    </row>
    <row r="23" spans="1:12" s="110" customFormat="1" ht="15" customHeight="1" x14ac:dyDescent="0.2">
      <c r="A23" s="352" t="s">
        <v>347</v>
      </c>
      <c r="B23" s="353" t="s">
        <v>193</v>
      </c>
      <c r="C23" s="354"/>
      <c r="D23" s="354"/>
      <c r="E23" s="355"/>
      <c r="F23" s="539">
        <v>113</v>
      </c>
      <c r="G23" s="539">
        <v>437</v>
      </c>
      <c r="H23" s="539">
        <v>1587</v>
      </c>
      <c r="I23" s="539">
        <v>166</v>
      </c>
      <c r="J23" s="540">
        <v>450</v>
      </c>
      <c r="K23" s="541">
        <v>-337</v>
      </c>
      <c r="L23" s="356">
        <v>-74.888888888888886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37.5</v>
      </c>
      <c r="G25" s="542">
        <v>40.1</v>
      </c>
      <c r="H25" s="542">
        <v>37.299999999999997</v>
      </c>
      <c r="I25" s="542">
        <v>36</v>
      </c>
      <c r="J25" s="542">
        <v>32.200000000000003</v>
      </c>
      <c r="K25" s="543" t="s">
        <v>349</v>
      </c>
      <c r="L25" s="364">
        <v>5.2999999999999972</v>
      </c>
    </row>
    <row r="26" spans="1:12" s="110" customFormat="1" ht="15" customHeight="1" x14ac:dyDescent="0.2">
      <c r="A26" s="365" t="s">
        <v>105</v>
      </c>
      <c r="B26" s="366" t="s">
        <v>345</v>
      </c>
      <c r="C26" s="362"/>
      <c r="D26" s="362"/>
      <c r="E26" s="363"/>
      <c r="F26" s="542">
        <v>34.200000000000003</v>
      </c>
      <c r="G26" s="542">
        <v>36.6</v>
      </c>
      <c r="H26" s="542">
        <v>32.200000000000003</v>
      </c>
      <c r="I26" s="542">
        <v>31.5</v>
      </c>
      <c r="J26" s="544">
        <v>28.5</v>
      </c>
      <c r="K26" s="543" t="s">
        <v>349</v>
      </c>
      <c r="L26" s="364">
        <v>5.7000000000000028</v>
      </c>
    </row>
    <row r="27" spans="1:12" s="110" customFormat="1" ht="15" customHeight="1" x14ac:dyDescent="0.2">
      <c r="A27" s="365"/>
      <c r="B27" s="366" t="s">
        <v>346</v>
      </c>
      <c r="C27" s="362"/>
      <c r="D27" s="362"/>
      <c r="E27" s="363"/>
      <c r="F27" s="542">
        <v>41.5</v>
      </c>
      <c r="G27" s="542">
        <v>44.1</v>
      </c>
      <c r="H27" s="542">
        <v>43.5</v>
      </c>
      <c r="I27" s="542">
        <v>42.2</v>
      </c>
      <c r="J27" s="542">
        <v>37.4</v>
      </c>
      <c r="K27" s="543" t="s">
        <v>349</v>
      </c>
      <c r="L27" s="364">
        <v>4.1000000000000014</v>
      </c>
    </row>
    <row r="28" spans="1:12" s="110" customFormat="1" ht="15" customHeight="1" x14ac:dyDescent="0.2">
      <c r="A28" s="365" t="s">
        <v>113</v>
      </c>
      <c r="B28" s="366" t="s">
        <v>108</v>
      </c>
      <c r="C28" s="362"/>
      <c r="D28" s="362"/>
      <c r="E28" s="363"/>
      <c r="F28" s="542">
        <v>49.4</v>
      </c>
      <c r="G28" s="542">
        <v>53</v>
      </c>
      <c r="H28" s="542">
        <v>51.5</v>
      </c>
      <c r="I28" s="542">
        <v>49.4</v>
      </c>
      <c r="J28" s="542">
        <v>47</v>
      </c>
      <c r="K28" s="543" t="s">
        <v>349</v>
      </c>
      <c r="L28" s="364">
        <v>2.3999999999999986</v>
      </c>
    </row>
    <row r="29" spans="1:12" s="110" customFormat="1" ht="11.25" x14ac:dyDescent="0.2">
      <c r="A29" s="365"/>
      <c r="B29" s="366" t="s">
        <v>109</v>
      </c>
      <c r="C29" s="362"/>
      <c r="D29" s="362"/>
      <c r="E29" s="363"/>
      <c r="F29" s="542">
        <v>34.1</v>
      </c>
      <c r="G29" s="542">
        <v>36.5</v>
      </c>
      <c r="H29" s="542">
        <v>32</v>
      </c>
      <c r="I29" s="542">
        <v>32.6</v>
      </c>
      <c r="J29" s="544">
        <v>29.6</v>
      </c>
      <c r="K29" s="543" t="s">
        <v>349</v>
      </c>
      <c r="L29" s="364">
        <v>4.5</v>
      </c>
    </row>
    <row r="30" spans="1:12" s="110" customFormat="1" ht="15" customHeight="1" x14ac:dyDescent="0.2">
      <c r="A30" s="365"/>
      <c r="B30" s="366" t="s">
        <v>110</v>
      </c>
      <c r="C30" s="362"/>
      <c r="D30" s="362"/>
      <c r="E30" s="363"/>
      <c r="F30" s="542">
        <v>29.3</v>
      </c>
      <c r="G30" s="542">
        <v>26.2</v>
      </c>
      <c r="H30" s="542">
        <v>25.8</v>
      </c>
      <c r="I30" s="542">
        <v>25.7</v>
      </c>
      <c r="J30" s="542">
        <v>17.7</v>
      </c>
      <c r="K30" s="543" t="s">
        <v>349</v>
      </c>
      <c r="L30" s="364">
        <v>11.600000000000001</v>
      </c>
    </row>
    <row r="31" spans="1:12" s="110" customFormat="1" ht="15" customHeight="1" x14ac:dyDescent="0.2">
      <c r="A31" s="365"/>
      <c r="B31" s="366" t="s">
        <v>111</v>
      </c>
      <c r="C31" s="362"/>
      <c r="D31" s="362"/>
      <c r="E31" s="363"/>
      <c r="F31" s="542">
        <v>34.299999999999997</v>
      </c>
      <c r="G31" s="542">
        <v>50.7</v>
      </c>
      <c r="H31" s="542">
        <v>46.8</v>
      </c>
      <c r="I31" s="542">
        <v>39.6</v>
      </c>
      <c r="J31" s="542">
        <v>25</v>
      </c>
      <c r="K31" s="543" t="s">
        <v>349</v>
      </c>
      <c r="L31" s="364">
        <v>9.2999999999999972</v>
      </c>
    </row>
    <row r="32" spans="1:12" s="110" customFormat="1" ht="15" customHeight="1" x14ac:dyDescent="0.2">
      <c r="A32" s="367" t="s">
        <v>113</v>
      </c>
      <c r="B32" s="368" t="s">
        <v>181</v>
      </c>
      <c r="C32" s="362"/>
      <c r="D32" s="362"/>
      <c r="E32" s="363"/>
      <c r="F32" s="542">
        <v>30.5</v>
      </c>
      <c r="G32" s="542">
        <v>30.6</v>
      </c>
      <c r="H32" s="542">
        <v>31</v>
      </c>
      <c r="I32" s="542">
        <v>28.6</v>
      </c>
      <c r="J32" s="544">
        <v>26.5</v>
      </c>
      <c r="K32" s="543" t="s">
        <v>349</v>
      </c>
      <c r="L32" s="364">
        <v>4</v>
      </c>
    </row>
    <row r="33" spans="1:12" s="110" customFormat="1" ht="15" customHeight="1" x14ac:dyDescent="0.2">
      <c r="A33" s="367"/>
      <c r="B33" s="368" t="s">
        <v>182</v>
      </c>
      <c r="C33" s="362"/>
      <c r="D33" s="362"/>
      <c r="E33" s="363"/>
      <c r="F33" s="542">
        <v>52.8</v>
      </c>
      <c r="G33" s="542">
        <v>57.6</v>
      </c>
      <c r="H33" s="542">
        <v>51.1</v>
      </c>
      <c r="I33" s="542">
        <v>52.5</v>
      </c>
      <c r="J33" s="542">
        <v>46.9</v>
      </c>
      <c r="K33" s="543" t="s">
        <v>349</v>
      </c>
      <c r="L33" s="364">
        <v>5.8999999999999986</v>
      </c>
    </row>
    <row r="34" spans="1:12" s="369" customFormat="1" ht="15" customHeight="1" x14ac:dyDescent="0.2">
      <c r="A34" s="367" t="s">
        <v>113</v>
      </c>
      <c r="B34" s="368" t="s">
        <v>116</v>
      </c>
      <c r="C34" s="362"/>
      <c r="D34" s="362"/>
      <c r="E34" s="363"/>
      <c r="F34" s="542">
        <v>35.4</v>
      </c>
      <c r="G34" s="542">
        <v>39.1</v>
      </c>
      <c r="H34" s="542">
        <v>35.299999999999997</v>
      </c>
      <c r="I34" s="542">
        <v>34.299999999999997</v>
      </c>
      <c r="J34" s="542">
        <v>28.9</v>
      </c>
      <c r="K34" s="543" t="s">
        <v>349</v>
      </c>
      <c r="L34" s="364">
        <v>6.5</v>
      </c>
    </row>
    <row r="35" spans="1:12" s="369" customFormat="1" ht="11.25" x14ac:dyDescent="0.2">
      <c r="A35" s="370"/>
      <c r="B35" s="371" t="s">
        <v>117</v>
      </c>
      <c r="C35" s="372"/>
      <c r="D35" s="372"/>
      <c r="E35" s="373"/>
      <c r="F35" s="545">
        <v>41.6</v>
      </c>
      <c r="G35" s="545">
        <v>42.2</v>
      </c>
      <c r="H35" s="545">
        <v>41.2</v>
      </c>
      <c r="I35" s="545">
        <v>39.200000000000003</v>
      </c>
      <c r="J35" s="546">
        <v>39</v>
      </c>
      <c r="K35" s="547" t="s">
        <v>349</v>
      </c>
      <c r="L35" s="374">
        <v>2.6000000000000014</v>
      </c>
    </row>
    <row r="36" spans="1:12" s="369" customFormat="1" ht="15.95" customHeight="1" x14ac:dyDescent="0.2">
      <c r="A36" s="375" t="s">
        <v>350</v>
      </c>
      <c r="B36" s="376"/>
      <c r="C36" s="377"/>
      <c r="D36" s="376"/>
      <c r="E36" s="378"/>
      <c r="F36" s="548">
        <v>6879</v>
      </c>
      <c r="G36" s="548">
        <v>6593</v>
      </c>
      <c r="H36" s="548">
        <v>8285</v>
      </c>
      <c r="I36" s="548">
        <v>6518</v>
      </c>
      <c r="J36" s="548">
        <v>7942</v>
      </c>
      <c r="K36" s="549">
        <v>-1063</v>
      </c>
      <c r="L36" s="380">
        <v>-13.384537899773356</v>
      </c>
    </row>
    <row r="37" spans="1:12" s="369" customFormat="1" ht="15.95" customHeight="1" x14ac:dyDescent="0.2">
      <c r="A37" s="381"/>
      <c r="B37" s="382" t="s">
        <v>113</v>
      </c>
      <c r="C37" s="382" t="s">
        <v>351</v>
      </c>
      <c r="D37" s="382"/>
      <c r="E37" s="383"/>
      <c r="F37" s="548">
        <v>2578</v>
      </c>
      <c r="G37" s="548">
        <v>2647</v>
      </c>
      <c r="H37" s="548">
        <v>3087</v>
      </c>
      <c r="I37" s="548">
        <v>2347</v>
      </c>
      <c r="J37" s="548">
        <v>2560</v>
      </c>
      <c r="K37" s="549">
        <v>18</v>
      </c>
      <c r="L37" s="380">
        <v>0.703125</v>
      </c>
    </row>
    <row r="38" spans="1:12" s="369" customFormat="1" ht="15.95" customHeight="1" x14ac:dyDescent="0.2">
      <c r="A38" s="381"/>
      <c r="B38" s="384" t="s">
        <v>105</v>
      </c>
      <c r="C38" s="384" t="s">
        <v>106</v>
      </c>
      <c r="D38" s="385"/>
      <c r="E38" s="383"/>
      <c r="F38" s="548">
        <v>3800</v>
      </c>
      <c r="G38" s="548">
        <v>3502</v>
      </c>
      <c r="H38" s="548">
        <v>4573</v>
      </c>
      <c r="I38" s="548">
        <v>3792</v>
      </c>
      <c r="J38" s="550">
        <v>4632</v>
      </c>
      <c r="K38" s="549">
        <v>-832</v>
      </c>
      <c r="L38" s="380">
        <v>-17.962003454231432</v>
      </c>
    </row>
    <row r="39" spans="1:12" s="369" customFormat="1" ht="15.95" customHeight="1" x14ac:dyDescent="0.2">
      <c r="A39" s="381"/>
      <c r="B39" s="385"/>
      <c r="C39" s="382" t="s">
        <v>352</v>
      </c>
      <c r="D39" s="385"/>
      <c r="E39" s="383"/>
      <c r="F39" s="548">
        <v>1301</v>
      </c>
      <c r="G39" s="548">
        <v>1283</v>
      </c>
      <c r="H39" s="548">
        <v>1471</v>
      </c>
      <c r="I39" s="548">
        <v>1196</v>
      </c>
      <c r="J39" s="548">
        <v>1322</v>
      </c>
      <c r="K39" s="549">
        <v>-21</v>
      </c>
      <c r="L39" s="380">
        <v>-1.5885022692889561</v>
      </c>
    </row>
    <row r="40" spans="1:12" s="369" customFormat="1" ht="15.95" customHeight="1" x14ac:dyDescent="0.2">
      <c r="A40" s="381"/>
      <c r="B40" s="384"/>
      <c r="C40" s="384" t="s">
        <v>107</v>
      </c>
      <c r="D40" s="385"/>
      <c r="E40" s="383"/>
      <c r="F40" s="548">
        <v>3079</v>
      </c>
      <c r="G40" s="548">
        <v>3091</v>
      </c>
      <c r="H40" s="548">
        <v>3712</v>
      </c>
      <c r="I40" s="548">
        <v>2726</v>
      </c>
      <c r="J40" s="548">
        <v>3310</v>
      </c>
      <c r="K40" s="549">
        <v>-231</v>
      </c>
      <c r="L40" s="380">
        <v>-6.9788519637462239</v>
      </c>
    </row>
    <row r="41" spans="1:12" s="369" customFormat="1" ht="24" customHeight="1" x14ac:dyDescent="0.2">
      <c r="A41" s="381"/>
      <c r="B41" s="385"/>
      <c r="C41" s="382" t="s">
        <v>352</v>
      </c>
      <c r="D41" s="385"/>
      <c r="E41" s="383"/>
      <c r="F41" s="548">
        <v>1277</v>
      </c>
      <c r="G41" s="548">
        <v>1364</v>
      </c>
      <c r="H41" s="548">
        <v>1616</v>
      </c>
      <c r="I41" s="548">
        <v>1151</v>
      </c>
      <c r="J41" s="550">
        <v>1238</v>
      </c>
      <c r="K41" s="549">
        <v>39</v>
      </c>
      <c r="L41" s="380">
        <v>3.150242326332795</v>
      </c>
    </row>
    <row r="42" spans="1:12" s="110" customFormat="1" ht="15" customHeight="1" x14ac:dyDescent="0.2">
      <c r="A42" s="381"/>
      <c r="B42" s="384" t="s">
        <v>113</v>
      </c>
      <c r="C42" s="384" t="s">
        <v>353</v>
      </c>
      <c r="D42" s="385"/>
      <c r="E42" s="383"/>
      <c r="F42" s="548">
        <v>1661</v>
      </c>
      <c r="G42" s="548">
        <v>1669</v>
      </c>
      <c r="H42" s="548">
        <v>2340</v>
      </c>
      <c r="I42" s="548">
        <v>1482</v>
      </c>
      <c r="J42" s="548">
        <v>1693</v>
      </c>
      <c r="K42" s="549">
        <v>-32</v>
      </c>
      <c r="L42" s="380">
        <v>-1.8901358535144714</v>
      </c>
    </row>
    <row r="43" spans="1:12" s="110" customFormat="1" ht="15" customHeight="1" x14ac:dyDescent="0.2">
      <c r="A43" s="381"/>
      <c r="B43" s="385"/>
      <c r="C43" s="382" t="s">
        <v>352</v>
      </c>
      <c r="D43" s="385"/>
      <c r="E43" s="383"/>
      <c r="F43" s="548">
        <v>821</v>
      </c>
      <c r="G43" s="548">
        <v>885</v>
      </c>
      <c r="H43" s="548">
        <v>1205</v>
      </c>
      <c r="I43" s="548">
        <v>732</v>
      </c>
      <c r="J43" s="548">
        <v>795</v>
      </c>
      <c r="K43" s="549">
        <v>26</v>
      </c>
      <c r="L43" s="380">
        <v>3.2704402515723272</v>
      </c>
    </row>
    <row r="44" spans="1:12" s="110" customFormat="1" ht="15" customHeight="1" x14ac:dyDescent="0.2">
      <c r="A44" s="381"/>
      <c r="B44" s="384"/>
      <c r="C44" s="366" t="s">
        <v>109</v>
      </c>
      <c r="D44" s="385"/>
      <c r="E44" s="383"/>
      <c r="F44" s="548">
        <v>4734</v>
      </c>
      <c r="G44" s="548">
        <v>4396</v>
      </c>
      <c r="H44" s="548">
        <v>5358</v>
      </c>
      <c r="I44" s="548">
        <v>4541</v>
      </c>
      <c r="J44" s="550">
        <v>5492</v>
      </c>
      <c r="K44" s="549">
        <v>-758</v>
      </c>
      <c r="L44" s="380">
        <v>-13.80189366351056</v>
      </c>
    </row>
    <row r="45" spans="1:12" s="110" customFormat="1" ht="15" customHeight="1" x14ac:dyDescent="0.2">
      <c r="A45" s="381"/>
      <c r="B45" s="385"/>
      <c r="C45" s="382" t="s">
        <v>352</v>
      </c>
      <c r="D45" s="385"/>
      <c r="E45" s="383"/>
      <c r="F45" s="548">
        <v>1612</v>
      </c>
      <c r="G45" s="548">
        <v>1606</v>
      </c>
      <c r="H45" s="548">
        <v>1714</v>
      </c>
      <c r="I45" s="548">
        <v>1481</v>
      </c>
      <c r="J45" s="548">
        <v>1627</v>
      </c>
      <c r="K45" s="549">
        <v>-15</v>
      </c>
      <c r="L45" s="380">
        <v>-0.92194222495390288</v>
      </c>
    </row>
    <row r="46" spans="1:12" s="110" customFormat="1" ht="15" customHeight="1" x14ac:dyDescent="0.2">
      <c r="A46" s="381"/>
      <c r="B46" s="384"/>
      <c r="C46" s="366" t="s">
        <v>110</v>
      </c>
      <c r="D46" s="385"/>
      <c r="E46" s="383"/>
      <c r="F46" s="548">
        <v>417</v>
      </c>
      <c r="G46" s="548">
        <v>455</v>
      </c>
      <c r="H46" s="548">
        <v>508</v>
      </c>
      <c r="I46" s="548">
        <v>447</v>
      </c>
      <c r="J46" s="548">
        <v>705</v>
      </c>
      <c r="K46" s="549">
        <v>-288</v>
      </c>
      <c r="L46" s="380">
        <v>-40.851063829787236</v>
      </c>
    </row>
    <row r="47" spans="1:12" s="110" customFormat="1" ht="15" customHeight="1" x14ac:dyDescent="0.2">
      <c r="A47" s="381"/>
      <c r="B47" s="385"/>
      <c r="C47" s="382" t="s">
        <v>352</v>
      </c>
      <c r="D47" s="385"/>
      <c r="E47" s="383"/>
      <c r="F47" s="548">
        <v>122</v>
      </c>
      <c r="G47" s="548">
        <v>119</v>
      </c>
      <c r="H47" s="548">
        <v>131</v>
      </c>
      <c r="I47" s="548">
        <v>115</v>
      </c>
      <c r="J47" s="550">
        <v>125</v>
      </c>
      <c r="K47" s="549">
        <v>-3</v>
      </c>
      <c r="L47" s="380">
        <v>-2.4</v>
      </c>
    </row>
    <row r="48" spans="1:12" s="110" customFormat="1" ht="15" customHeight="1" x14ac:dyDescent="0.2">
      <c r="A48" s="381"/>
      <c r="B48" s="385"/>
      <c r="C48" s="366" t="s">
        <v>111</v>
      </c>
      <c r="D48" s="386"/>
      <c r="E48" s="387"/>
      <c r="F48" s="548">
        <v>67</v>
      </c>
      <c r="G48" s="548">
        <v>73</v>
      </c>
      <c r="H48" s="548">
        <v>79</v>
      </c>
      <c r="I48" s="548">
        <v>48</v>
      </c>
      <c r="J48" s="548">
        <v>52</v>
      </c>
      <c r="K48" s="549">
        <v>15</v>
      </c>
      <c r="L48" s="380">
        <v>28.846153846153847</v>
      </c>
    </row>
    <row r="49" spans="1:12" s="110" customFormat="1" ht="15" customHeight="1" x14ac:dyDescent="0.2">
      <c r="A49" s="381"/>
      <c r="B49" s="385"/>
      <c r="C49" s="382" t="s">
        <v>352</v>
      </c>
      <c r="D49" s="385"/>
      <c r="E49" s="383"/>
      <c r="F49" s="548">
        <v>23</v>
      </c>
      <c r="G49" s="548">
        <v>37</v>
      </c>
      <c r="H49" s="548">
        <v>37</v>
      </c>
      <c r="I49" s="548">
        <v>19</v>
      </c>
      <c r="J49" s="548">
        <v>13</v>
      </c>
      <c r="K49" s="549">
        <v>10</v>
      </c>
      <c r="L49" s="380">
        <v>76.92307692307692</v>
      </c>
    </row>
    <row r="50" spans="1:12" s="110" customFormat="1" ht="15" customHeight="1" x14ac:dyDescent="0.2">
      <c r="A50" s="381"/>
      <c r="B50" s="384" t="s">
        <v>113</v>
      </c>
      <c r="C50" s="382" t="s">
        <v>181</v>
      </c>
      <c r="D50" s="385"/>
      <c r="E50" s="383"/>
      <c r="F50" s="548">
        <v>4719</v>
      </c>
      <c r="G50" s="548">
        <v>4260</v>
      </c>
      <c r="H50" s="548">
        <v>5704</v>
      </c>
      <c r="I50" s="548">
        <v>4501</v>
      </c>
      <c r="J50" s="550">
        <v>5722</v>
      </c>
      <c r="K50" s="549">
        <v>-1003</v>
      </c>
      <c r="L50" s="380">
        <v>-17.52883607130374</v>
      </c>
    </row>
    <row r="51" spans="1:12" s="110" customFormat="1" ht="15" customHeight="1" x14ac:dyDescent="0.2">
      <c r="A51" s="381"/>
      <c r="B51" s="385"/>
      <c r="C51" s="382" t="s">
        <v>352</v>
      </c>
      <c r="D51" s="385"/>
      <c r="E51" s="383"/>
      <c r="F51" s="548">
        <v>1437</v>
      </c>
      <c r="G51" s="548">
        <v>1303</v>
      </c>
      <c r="H51" s="548">
        <v>1767</v>
      </c>
      <c r="I51" s="548">
        <v>1288</v>
      </c>
      <c r="J51" s="548">
        <v>1519</v>
      </c>
      <c r="K51" s="549">
        <v>-82</v>
      </c>
      <c r="L51" s="380">
        <v>-5.3982883475971031</v>
      </c>
    </row>
    <row r="52" spans="1:12" s="110" customFormat="1" ht="15" customHeight="1" x14ac:dyDescent="0.2">
      <c r="A52" s="381"/>
      <c r="B52" s="384"/>
      <c r="C52" s="382" t="s">
        <v>182</v>
      </c>
      <c r="D52" s="385"/>
      <c r="E52" s="383"/>
      <c r="F52" s="548">
        <v>2160</v>
      </c>
      <c r="G52" s="548">
        <v>2333</v>
      </c>
      <c r="H52" s="548">
        <v>2581</v>
      </c>
      <c r="I52" s="548">
        <v>2017</v>
      </c>
      <c r="J52" s="548">
        <v>2220</v>
      </c>
      <c r="K52" s="549">
        <v>-60</v>
      </c>
      <c r="L52" s="380">
        <v>-2.7027027027027026</v>
      </c>
    </row>
    <row r="53" spans="1:12" s="269" customFormat="1" ht="11.25" customHeight="1" x14ac:dyDescent="0.2">
      <c r="A53" s="381"/>
      <c r="B53" s="385"/>
      <c r="C53" s="382" t="s">
        <v>352</v>
      </c>
      <c r="D53" s="385"/>
      <c r="E53" s="383"/>
      <c r="F53" s="548">
        <v>1141</v>
      </c>
      <c r="G53" s="548">
        <v>1344</v>
      </c>
      <c r="H53" s="548">
        <v>1320</v>
      </c>
      <c r="I53" s="548">
        <v>1059</v>
      </c>
      <c r="J53" s="550">
        <v>1041</v>
      </c>
      <c r="K53" s="549">
        <v>100</v>
      </c>
      <c r="L53" s="380">
        <v>9.6061479346781944</v>
      </c>
    </row>
    <row r="54" spans="1:12" s="151" customFormat="1" ht="12.75" customHeight="1" x14ac:dyDescent="0.2">
      <c r="A54" s="381"/>
      <c r="B54" s="384" t="s">
        <v>113</v>
      </c>
      <c r="C54" s="384" t="s">
        <v>116</v>
      </c>
      <c r="D54" s="385"/>
      <c r="E54" s="383"/>
      <c r="F54" s="548">
        <v>4421</v>
      </c>
      <c r="G54" s="548">
        <v>4306</v>
      </c>
      <c r="H54" s="548">
        <v>5414</v>
      </c>
      <c r="I54" s="548">
        <v>4174</v>
      </c>
      <c r="J54" s="548">
        <v>5285</v>
      </c>
      <c r="K54" s="549">
        <v>-864</v>
      </c>
      <c r="L54" s="380">
        <v>-16.348155156102177</v>
      </c>
    </row>
    <row r="55" spans="1:12" ht="11.25" x14ac:dyDescent="0.2">
      <c r="A55" s="381"/>
      <c r="B55" s="385"/>
      <c r="C55" s="382" t="s">
        <v>352</v>
      </c>
      <c r="D55" s="385"/>
      <c r="E55" s="383"/>
      <c r="F55" s="548">
        <v>1564</v>
      </c>
      <c r="G55" s="548">
        <v>1683</v>
      </c>
      <c r="H55" s="548">
        <v>1910</v>
      </c>
      <c r="I55" s="548">
        <v>1430</v>
      </c>
      <c r="J55" s="548">
        <v>1526</v>
      </c>
      <c r="K55" s="549">
        <v>38</v>
      </c>
      <c r="L55" s="380">
        <v>2.490170380078637</v>
      </c>
    </row>
    <row r="56" spans="1:12" ht="14.25" customHeight="1" x14ac:dyDescent="0.2">
      <c r="A56" s="381"/>
      <c r="B56" s="385"/>
      <c r="C56" s="384" t="s">
        <v>117</v>
      </c>
      <c r="D56" s="385"/>
      <c r="E56" s="383"/>
      <c r="F56" s="548">
        <v>2433</v>
      </c>
      <c r="G56" s="548">
        <v>2276</v>
      </c>
      <c r="H56" s="548">
        <v>2857</v>
      </c>
      <c r="I56" s="548">
        <v>2339</v>
      </c>
      <c r="J56" s="548">
        <v>2651</v>
      </c>
      <c r="K56" s="549">
        <v>-218</v>
      </c>
      <c r="L56" s="380">
        <v>-8.2233119577517915</v>
      </c>
    </row>
    <row r="57" spans="1:12" ht="18.75" customHeight="1" x14ac:dyDescent="0.2">
      <c r="A57" s="388"/>
      <c r="B57" s="389"/>
      <c r="C57" s="390" t="s">
        <v>352</v>
      </c>
      <c r="D57" s="389"/>
      <c r="E57" s="391"/>
      <c r="F57" s="551">
        <v>1012</v>
      </c>
      <c r="G57" s="552">
        <v>960</v>
      </c>
      <c r="H57" s="552">
        <v>1176</v>
      </c>
      <c r="I57" s="552">
        <v>916</v>
      </c>
      <c r="J57" s="552">
        <v>1033</v>
      </c>
      <c r="K57" s="553">
        <f t="shared" ref="K57" si="0">IF(OR(F57=".",J57=".")=TRUE,".",IF(OR(F57="*",J57="*")=TRUE,"*",IF(AND(F57="-",J57="-")=TRUE,"-",IF(AND(ISNUMBER(J57),ISNUMBER(F57))=TRUE,IF(F57-J57=0,0,F57-J57),IF(ISNUMBER(F57)=TRUE,F57,-J57)))))</f>
        <v>-21</v>
      </c>
      <c r="L57" s="392">
        <f t="shared" ref="L57" si="1">IF(K57 =".",".",IF(K57 ="*","*",IF(K57="-","-",IF(K57=0,0,IF(OR(J57="-",J57=".",F57="-",F57=".")=TRUE,"X",IF(J57=0,"0,0",IF(ABS(K57*100/J57)&gt;250,".X",(K57*100/J57))))))))</f>
        <v>-2.0329138431752178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7075</v>
      </c>
      <c r="E11" s="114">
        <v>7182</v>
      </c>
      <c r="F11" s="114">
        <v>10307</v>
      </c>
      <c r="G11" s="114">
        <v>6739</v>
      </c>
      <c r="H11" s="140">
        <v>8479</v>
      </c>
      <c r="I11" s="115">
        <v>-1404</v>
      </c>
      <c r="J11" s="116">
        <v>-16.558556433541693</v>
      </c>
    </row>
    <row r="12" spans="1:15" s="110" customFormat="1" ht="24.95" customHeight="1" x14ac:dyDescent="0.2">
      <c r="A12" s="193" t="s">
        <v>132</v>
      </c>
      <c r="B12" s="194" t="s">
        <v>133</v>
      </c>
      <c r="C12" s="113">
        <v>0.33922261484098942</v>
      </c>
      <c r="D12" s="115">
        <v>24</v>
      </c>
      <c r="E12" s="114">
        <v>5</v>
      </c>
      <c r="F12" s="114">
        <v>6</v>
      </c>
      <c r="G12" s="114">
        <v>13</v>
      </c>
      <c r="H12" s="140">
        <v>22</v>
      </c>
      <c r="I12" s="115">
        <v>2</v>
      </c>
      <c r="J12" s="116">
        <v>9.0909090909090917</v>
      </c>
    </row>
    <row r="13" spans="1:15" s="110" customFormat="1" ht="24.95" customHeight="1" x14ac:dyDescent="0.2">
      <c r="A13" s="193" t="s">
        <v>134</v>
      </c>
      <c r="B13" s="199" t="s">
        <v>214</v>
      </c>
      <c r="C13" s="113">
        <v>0.43816254416961131</v>
      </c>
      <c r="D13" s="115">
        <v>31</v>
      </c>
      <c r="E13" s="114">
        <v>22</v>
      </c>
      <c r="F13" s="114">
        <v>26</v>
      </c>
      <c r="G13" s="114">
        <v>31</v>
      </c>
      <c r="H13" s="140">
        <v>28</v>
      </c>
      <c r="I13" s="115">
        <v>3</v>
      </c>
      <c r="J13" s="116">
        <v>10.714285714285714</v>
      </c>
    </row>
    <row r="14" spans="1:15" s="287" customFormat="1" ht="24.95" customHeight="1" x14ac:dyDescent="0.2">
      <c r="A14" s="193" t="s">
        <v>215</v>
      </c>
      <c r="B14" s="199" t="s">
        <v>137</v>
      </c>
      <c r="C14" s="113">
        <v>10.346289752650177</v>
      </c>
      <c r="D14" s="115">
        <v>732</v>
      </c>
      <c r="E14" s="114">
        <v>773</v>
      </c>
      <c r="F14" s="114">
        <v>1092</v>
      </c>
      <c r="G14" s="114">
        <v>800</v>
      </c>
      <c r="H14" s="140">
        <v>876</v>
      </c>
      <c r="I14" s="115">
        <v>-144</v>
      </c>
      <c r="J14" s="116">
        <v>-16.438356164383563</v>
      </c>
      <c r="K14" s="110"/>
      <c r="L14" s="110"/>
      <c r="M14" s="110"/>
      <c r="N14" s="110"/>
      <c r="O14" s="110"/>
    </row>
    <row r="15" spans="1:15" s="110" customFormat="1" ht="24.95" customHeight="1" x14ac:dyDescent="0.2">
      <c r="A15" s="193" t="s">
        <v>216</v>
      </c>
      <c r="B15" s="199" t="s">
        <v>217</v>
      </c>
      <c r="C15" s="113">
        <v>2.7420494699646643</v>
      </c>
      <c r="D15" s="115">
        <v>194</v>
      </c>
      <c r="E15" s="114">
        <v>171</v>
      </c>
      <c r="F15" s="114">
        <v>326</v>
      </c>
      <c r="G15" s="114">
        <v>304</v>
      </c>
      <c r="H15" s="140">
        <v>248</v>
      </c>
      <c r="I15" s="115">
        <v>-54</v>
      </c>
      <c r="J15" s="116">
        <v>-21.774193548387096</v>
      </c>
    </row>
    <row r="16" spans="1:15" s="287" customFormat="1" ht="24.95" customHeight="1" x14ac:dyDescent="0.2">
      <c r="A16" s="193" t="s">
        <v>218</v>
      </c>
      <c r="B16" s="199" t="s">
        <v>141</v>
      </c>
      <c r="C16" s="113">
        <v>6.4028268551236751</v>
      </c>
      <c r="D16" s="115">
        <v>453</v>
      </c>
      <c r="E16" s="114">
        <v>552</v>
      </c>
      <c r="F16" s="114">
        <v>671</v>
      </c>
      <c r="G16" s="114">
        <v>449</v>
      </c>
      <c r="H16" s="140">
        <v>542</v>
      </c>
      <c r="I16" s="115">
        <v>-89</v>
      </c>
      <c r="J16" s="116">
        <v>-16.420664206642066</v>
      </c>
      <c r="K16" s="110"/>
      <c r="L16" s="110"/>
      <c r="M16" s="110"/>
      <c r="N16" s="110"/>
      <c r="O16" s="110"/>
    </row>
    <row r="17" spans="1:15" s="110" customFormat="1" ht="24.95" customHeight="1" x14ac:dyDescent="0.2">
      <c r="A17" s="193" t="s">
        <v>142</v>
      </c>
      <c r="B17" s="199" t="s">
        <v>220</v>
      </c>
      <c r="C17" s="113">
        <v>1.2014134275618376</v>
      </c>
      <c r="D17" s="115">
        <v>85</v>
      </c>
      <c r="E17" s="114">
        <v>50</v>
      </c>
      <c r="F17" s="114">
        <v>95</v>
      </c>
      <c r="G17" s="114">
        <v>47</v>
      </c>
      <c r="H17" s="140">
        <v>86</v>
      </c>
      <c r="I17" s="115">
        <v>-1</v>
      </c>
      <c r="J17" s="116">
        <v>-1.1627906976744187</v>
      </c>
    </row>
    <row r="18" spans="1:15" s="287" customFormat="1" ht="24.95" customHeight="1" x14ac:dyDescent="0.2">
      <c r="A18" s="201" t="s">
        <v>144</v>
      </c>
      <c r="B18" s="202" t="s">
        <v>145</v>
      </c>
      <c r="C18" s="113">
        <v>3.4911660777385158</v>
      </c>
      <c r="D18" s="115">
        <v>247</v>
      </c>
      <c r="E18" s="114">
        <v>195</v>
      </c>
      <c r="F18" s="114">
        <v>366</v>
      </c>
      <c r="G18" s="114">
        <v>229</v>
      </c>
      <c r="H18" s="140">
        <v>214</v>
      </c>
      <c r="I18" s="115">
        <v>33</v>
      </c>
      <c r="J18" s="116">
        <v>15.420560747663551</v>
      </c>
      <c r="K18" s="110"/>
      <c r="L18" s="110"/>
      <c r="M18" s="110"/>
      <c r="N18" s="110"/>
      <c r="O18" s="110"/>
    </row>
    <row r="19" spans="1:15" s="110" customFormat="1" ht="24.95" customHeight="1" x14ac:dyDescent="0.2">
      <c r="A19" s="193" t="s">
        <v>146</v>
      </c>
      <c r="B19" s="199" t="s">
        <v>147</v>
      </c>
      <c r="C19" s="113">
        <v>9.3568904593639584</v>
      </c>
      <c r="D19" s="115">
        <v>662</v>
      </c>
      <c r="E19" s="114">
        <v>695</v>
      </c>
      <c r="F19" s="114">
        <v>1037</v>
      </c>
      <c r="G19" s="114">
        <v>612</v>
      </c>
      <c r="H19" s="140">
        <v>686</v>
      </c>
      <c r="I19" s="115">
        <v>-24</v>
      </c>
      <c r="J19" s="116">
        <v>-3.4985422740524781</v>
      </c>
    </row>
    <row r="20" spans="1:15" s="287" customFormat="1" ht="24.95" customHeight="1" x14ac:dyDescent="0.2">
      <c r="A20" s="193" t="s">
        <v>148</v>
      </c>
      <c r="B20" s="199" t="s">
        <v>149</v>
      </c>
      <c r="C20" s="113">
        <v>9.0176678445229683</v>
      </c>
      <c r="D20" s="115">
        <v>638</v>
      </c>
      <c r="E20" s="114">
        <v>592</v>
      </c>
      <c r="F20" s="114">
        <v>724</v>
      </c>
      <c r="G20" s="114">
        <v>404</v>
      </c>
      <c r="H20" s="140">
        <v>650</v>
      </c>
      <c r="I20" s="115">
        <v>-12</v>
      </c>
      <c r="J20" s="116">
        <v>-1.8461538461538463</v>
      </c>
      <c r="K20" s="110"/>
      <c r="L20" s="110"/>
      <c r="M20" s="110"/>
      <c r="N20" s="110"/>
      <c r="O20" s="110"/>
    </row>
    <row r="21" spans="1:15" s="110" customFormat="1" ht="24.95" customHeight="1" x14ac:dyDescent="0.2">
      <c r="A21" s="201" t="s">
        <v>150</v>
      </c>
      <c r="B21" s="202" t="s">
        <v>151</v>
      </c>
      <c r="C21" s="113">
        <v>7.0671378091872787</v>
      </c>
      <c r="D21" s="115">
        <v>500</v>
      </c>
      <c r="E21" s="114">
        <v>553</v>
      </c>
      <c r="F21" s="114">
        <v>730</v>
      </c>
      <c r="G21" s="114">
        <v>520</v>
      </c>
      <c r="H21" s="140">
        <v>522</v>
      </c>
      <c r="I21" s="115">
        <v>-22</v>
      </c>
      <c r="J21" s="116">
        <v>-4.2145593869731801</v>
      </c>
    </row>
    <row r="22" spans="1:15" s="110" customFormat="1" ht="24.95" customHeight="1" x14ac:dyDescent="0.2">
      <c r="A22" s="201" t="s">
        <v>152</v>
      </c>
      <c r="B22" s="199" t="s">
        <v>153</v>
      </c>
      <c r="C22" s="113">
        <v>4.4098939929328624</v>
      </c>
      <c r="D22" s="115">
        <v>312</v>
      </c>
      <c r="E22" s="114">
        <v>310</v>
      </c>
      <c r="F22" s="114">
        <v>1009</v>
      </c>
      <c r="G22" s="114">
        <v>374</v>
      </c>
      <c r="H22" s="140">
        <v>1110</v>
      </c>
      <c r="I22" s="115">
        <v>-798</v>
      </c>
      <c r="J22" s="116">
        <v>-71.891891891891888</v>
      </c>
    </row>
    <row r="23" spans="1:15" s="110" customFormat="1" ht="24.95" customHeight="1" x14ac:dyDescent="0.2">
      <c r="A23" s="193" t="s">
        <v>154</v>
      </c>
      <c r="B23" s="199" t="s">
        <v>155</v>
      </c>
      <c r="C23" s="113">
        <v>1.5406360424028269</v>
      </c>
      <c r="D23" s="115">
        <v>109</v>
      </c>
      <c r="E23" s="114">
        <v>60</v>
      </c>
      <c r="F23" s="114">
        <v>105</v>
      </c>
      <c r="G23" s="114">
        <v>31</v>
      </c>
      <c r="H23" s="140">
        <v>56</v>
      </c>
      <c r="I23" s="115">
        <v>53</v>
      </c>
      <c r="J23" s="116">
        <v>94.642857142857139</v>
      </c>
    </row>
    <row r="24" spans="1:15" s="110" customFormat="1" ht="24.95" customHeight="1" x14ac:dyDescent="0.2">
      <c r="A24" s="193" t="s">
        <v>156</v>
      </c>
      <c r="B24" s="199" t="s">
        <v>221</v>
      </c>
      <c r="C24" s="113">
        <v>7.9151943462897529</v>
      </c>
      <c r="D24" s="115">
        <v>560</v>
      </c>
      <c r="E24" s="114">
        <v>492</v>
      </c>
      <c r="F24" s="114">
        <v>732</v>
      </c>
      <c r="G24" s="114">
        <v>526</v>
      </c>
      <c r="H24" s="140">
        <v>569</v>
      </c>
      <c r="I24" s="115">
        <v>-9</v>
      </c>
      <c r="J24" s="116">
        <v>-1.5817223198594024</v>
      </c>
    </row>
    <row r="25" spans="1:15" s="110" customFormat="1" ht="24.95" customHeight="1" x14ac:dyDescent="0.2">
      <c r="A25" s="193" t="s">
        <v>222</v>
      </c>
      <c r="B25" s="204" t="s">
        <v>159</v>
      </c>
      <c r="C25" s="113">
        <v>6.4593639575971729</v>
      </c>
      <c r="D25" s="115">
        <v>457</v>
      </c>
      <c r="E25" s="114">
        <v>414</v>
      </c>
      <c r="F25" s="114">
        <v>647</v>
      </c>
      <c r="G25" s="114">
        <v>438</v>
      </c>
      <c r="H25" s="140">
        <v>445</v>
      </c>
      <c r="I25" s="115">
        <v>12</v>
      </c>
      <c r="J25" s="116">
        <v>2.696629213483146</v>
      </c>
    </row>
    <row r="26" spans="1:15" s="110" customFormat="1" ht="24.95" customHeight="1" x14ac:dyDescent="0.2">
      <c r="A26" s="201">
        <v>782.78300000000002</v>
      </c>
      <c r="B26" s="203" t="s">
        <v>160</v>
      </c>
      <c r="C26" s="113">
        <v>19.166077738515902</v>
      </c>
      <c r="D26" s="115">
        <v>1356</v>
      </c>
      <c r="E26" s="114">
        <v>1219</v>
      </c>
      <c r="F26" s="114">
        <v>1426</v>
      </c>
      <c r="G26" s="114">
        <v>1370</v>
      </c>
      <c r="H26" s="140">
        <v>1407</v>
      </c>
      <c r="I26" s="115">
        <v>-51</v>
      </c>
      <c r="J26" s="116">
        <v>-3.624733475479744</v>
      </c>
    </row>
    <row r="27" spans="1:15" s="110" customFormat="1" ht="24.95" customHeight="1" x14ac:dyDescent="0.2">
      <c r="A27" s="193" t="s">
        <v>161</v>
      </c>
      <c r="B27" s="199" t="s">
        <v>162</v>
      </c>
      <c r="C27" s="113">
        <v>2.9823321554770317</v>
      </c>
      <c r="D27" s="115">
        <v>211</v>
      </c>
      <c r="E27" s="114">
        <v>238</v>
      </c>
      <c r="F27" s="114">
        <v>386</v>
      </c>
      <c r="G27" s="114">
        <v>185</v>
      </c>
      <c r="H27" s="140">
        <v>219</v>
      </c>
      <c r="I27" s="115">
        <v>-8</v>
      </c>
      <c r="J27" s="116">
        <v>-3.6529680365296802</v>
      </c>
    </row>
    <row r="28" spans="1:15" s="110" customFormat="1" ht="24.95" customHeight="1" x14ac:dyDescent="0.2">
      <c r="A28" s="193" t="s">
        <v>163</v>
      </c>
      <c r="B28" s="199" t="s">
        <v>164</v>
      </c>
      <c r="C28" s="113">
        <v>4.6360424028268552</v>
      </c>
      <c r="D28" s="115">
        <v>328</v>
      </c>
      <c r="E28" s="114">
        <v>407</v>
      </c>
      <c r="F28" s="114">
        <v>530</v>
      </c>
      <c r="G28" s="114">
        <v>312</v>
      </c>
      <c r="H28" s="140">
        <v>354</v>
      </c>
      <c r="I28" s="115">
        <v>-26</v>
      </c>
      <c r="J28" s="116">
        <v>-7.3446327683615822</v>
      </c>
    </row>
    <row r="29" spans="1:15" s="110" customFormat="1" ht="24.95" customHeight="1" x14ac:dyDescent="0.2">
      <c r="A29" s="193">
        <v>86</v>
      </c>
      <c r="B29" s="199" t="s">
        <v>165</v>
      </c>
      <c r="C29" s="113">
        <v>6.6289752650176679</v>
      </c>
      <c r="D29" s="115">
        <v>469</v>
      </c>
      <c r="E29" s="114">
        <v>654</v>
      </c>
      <c r="F29" s="114">
        <v>704</v>
      </c>
      <c r="G29" s="114">
        <v>501</v>
      </c>
      <c r="H29" s="140">
        <v>886</v>
      </c>
      <c r="I29" s="115">
        <v>-417</v>
      </c>
      <c r="J29" s="116">
        <v>-47.065462753950335</v>
      </c>
    </row>
    <row r="30" spans="1:15" s="110" customFormat="1" ht="24.95" customHeight="1" x14ac:dyDescent="0.2">
      <c r="A30" s="193">
        <v>87.88</v>
      </c>
      <c r="B30" s="204" t="s">
        <v>166</v>
      </c>
      <c r="C30" s="113">
        <v>3.6042402826855122</v>
      </c>
      <c r="D30" s="115">
        <v>255</v>
      </c>
      <c r="E30" s="114">
        <v>364</v>
      </c>
      <c r="F30" s="114">
        <v>534</v>
      </c>
      <c r="G30" s="114">
        <v>241</v>
      </c>
      <c r="H30" s="140">
        <v>276</v>
      </c>
      <c r="I30" s="115">
        <v>-21</v>
      </c>
      <c r="J30" s="116">
        <v>-7.6086956521739131</v>
      </c>
    </row>
    <row r="31" spans="1:15" s="110" customFormat="1" ht="24.95" customHeight="1" x14ac:dyDescent="0.2">
      <c r="A31" s="193" t="s">
        <v>167</v>
      </c>
      <c r="B31" s="199" t="s">
        <v>168</v>
      </c>
      <c r="C31" s="113">
        <v>2.6007067137809186</v>
      </c>
      <c r="D31" s="115">
        <v>184</v>
      </c>
      <c r="E31" s="114">
        <v>189</v>
      </c>
      <c r="F31" s="114">
        <v>253</v>
      </c>
      <c r="G31" s="114">
        <v>152</v>
      </c>
      <c r="H31" s="140">
        <v>159</v>
      </c>
      <c r="I31" s="115">
        <v>25</v>
      </c>
      <c r="J31" s="116">
        <v>15.723270440251572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0.33922261484098942</v>
      </c>
      <c r="D34" s="115">
        <v>24</v>
      </c>
      <c r="E34" s="114">
        <v>5</v>
      </c>
      <c r="F34" s="114">
        <v>6</v>
      </c>
      <c r="G34" s="114">
        <v>13</v>
      </c>
      <c r="H34" s="140">
        <v>22</v>
      </c>
      <c r="I34" s="115">
        <v>2</v>
      </c>
      <c r="J34" s="116">
        <v>9.0909090909090917</v>
      </c>
    </row>
    <row r="35" spans="1:10" s="110" customFormat="1" ht="24.95" customHeight="1" x14ac:dyDescent="0.2">
      <c r="A35" s="292" t="s">
        <v>171</v>
      </c>
      <c r="B35" s="293" t="s">
        <v>172</v>
      </c>
      <c r="C35" s="113">
        <v>14.275618374558304</v>
      </c>
      <c r="D35" s="115">
        <v>1010</v>
      </c>
      <c r="E35" s="114">
        <v>990</v>
      </c>
      <c r="F35" s="114">
        <v>1484</v>
      </c>
      <c r="G35" s="114">
        <v>1060</v>
      </c>
      <c r="H35" s="140">
        <v>1118</v>
      </c>
      <c r="I35" s="115">
        <v>-108</v>
      </c>
      <c r="J35" s="116">
        <v>-9.6601073345259394</v>
      </c>
    </row>
    <row r="36" spans="1:10" s="110" customFormat="1" ht="24.95" customHeight="1" x14ac:dyDescent="0.2">
      <c r="A36" s="294" t="s">
        <v>173</v>
      </c>
      <c r="B36" s="295" t="s">
        <v>174</v>
      </c>
      <c r="C36" s="125">
        <v>85.385159010600702</v>
      </c>
      <c r="D36" s="143">
        <v>6041</v>
      </c>
      <c r="E36" s="144">
        <v>6187</v>
      </c>
      <c r="F36" s="144">
        <v>8817</v>
      </c>
      <c r="G36" s="144">
        <v>5666</v>
      </c>
      <c r="H36" s="145">
        <v>7339</v>
      </c>
      <c r="I36" s="143">
        <v>-1298</v>
      </c>
      <c r="J36" s="146">
        <v>-17.686333287913886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7075</v>
      </c>
      <c r="F11" s="264">
        <v>7182</v>
      </c>
      <c r="G11" s="264">
        <v>10307</v>
      </c>
      <c r="H11" s="264">
        <v>6739</v>
      </c>
      <c r="I11" s="265">
        <v>8479</v>
      </c>
      <c r="J11" s="263">
        <v>-1404</v>
      </c>
      <c r="K11" s="266">
        <v>-16.558556433541693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33.526501766784449</v>
      </c>
      <c r="E13" s="115">
        <v>2372</v>
      </c>
      <c r="F13" s="114">
        <v>2251</v>
      </c>
      <c r="G13" s="114">
        <v>3024</v>
      </c>
      <c r="H13" s="114">
        <v>2308</v>
      </c>
      <c r="I13" s="140">
        <v>2429</v>
      </c>
      <c r="J13" s="115">
        <v>-57</v>
      </c>
      <c r="K13" s="116">
        <v>-2.3466447097571015</v>
      </c>
    </row>
    <row r="14" spans="1:15" ht="15.95" customHeight="1" x14ac:dyDescent="0.2">
      <c r="A14" s="306" t="s">
        <v>230</v>
      </c>
      <c r="B14" s="307"/>
      <c r="C14" s="308"/>
      <c r="D14" s="113">
        <v>42.756183745583037</v>
      </c>
      <c r="E14" s="115">
        <v>3025</v>
      </c>
      <c r="F14" s="114">
        <v>2991</v>
      </c>
      <c r="G14" s="114">
        <v>5049</v>
      </c>
      <c r="H14" s="114">
        <v>2710</v>
      </c>
      <c r="I14" s="140">
        <v>3350</v>
      </c>
      <c r="J14" s="115">
        <v>-325</v>
      </c>
      <c r="K14" s="116">
        <v>-9.7014925373134329</v>
      </c>
    </row>
    <row r="15" spans="1:15" ht="15.95" customHeight="1" x14ac:dyDescent="0.2">
      <c r="A15" s="306" t="s">
        <v>231</v>
      </c>
      <c r="B15" s="307"/>
      <c r="C15" s="308"/>
      <c r="D15" s="113">
        <v>9.3851590106007059</v>
      </c>
      <c r="E15" s="115">
        <v>664</v>
      </c>
      <c r="F15" s="114">
        <v>783</v>
      </c>
      <c r="G15" s="114">
        <v>1009</v>
      </c>
      <c r="H15" s="114">
        <v>676</v>
      </c>
      <c r="I15" s="140">
        <v>951</v>
      </c>
      <c r="J15" s="115">
        <v>-287</v>
      </c>
      <c r="K15" s="116">
        <v>-30.17875920084122</v>
      </c>
    </row>
    <row r="16" spans="1:15" ht="15.95" customHeight="1" x14ac:dyDescent="0.2">
      <c r="A16" s="306" t="s">
        <v>232</v>
      </c>
      <c r="B16" s="307"/>
      <c r="C16" s="308"/>
      <c r="D16" s="113">
        <v>14.148409893992932</v>
      </c>
      <c r="E16" s="115">
        <v>1001</v>
      </c>
      <c r="F16" s="114">
        <v>1134</v>
      </c>
      <c r="G16" s="114">
        <v>1171</v>
      </c>
      <c r="H16" s="114">
        <v>1032</v>
      </c>
      <c r="I16" s="140">
        <v>1727</v>
      </c>
      <c r="J16" s="115">
        <v>-726</v>
      </c>
      <c r="K16" s="116">
        <v>-42.038216560509554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t="s">
        <v>513</v>
      </c>
      <c r="E18" s="115" t="s">
        <v>513</v>
      </c>
      <c r="F18" s="114">
        <v>12</v>
      </c>
      <c r="G18" s="114">
        <v>23</v>
      </c>
      <c r="H18" s="114">
        <v>11</v>
      </c>
      <c r="I18" s="140">
        <v>12</v>
      </c>
      <c r="J18" s="115" t="s">
        <v>513</v>
      </c>
      <c r="K18" s="116" t="s">
        <v>513</v>
      </c>
    </row>
    <row r="19" spans="1:11" ht="14.1" customHeight="1" x14ac:dyDescent="0.2">
      <c r="A19" s="306" t="s">
        <v>235</v>
      </c>
      <c r="B19" s="307" t="s">
        <v>236</v>
      </c>
      <c r="C19" s="308"/>
      <c r="D19" s="113">
        <v>5.6537102473498232E-2</v>
      </c>
      <c r="E19" s="115">
        <v>4</v>
      </c>
      <c r="F19" s="114">
        <v>4</v>
      </c>
      <c r="G19" s="114">
        <v>5</v>
      </c>
      <c r="H19" s="114">
        <v>7</v>
      </c>
      <c r="I19" s="140">
        <v>8</v>
      </c>
      <c r="J19" s="115">
        <v>-4</v>
      </c>
      <c r="K19" s="116">
        <v>-50</v>
      </c>
    </row>
    <row r="20" spans="1:11" ht="14.1" customHeight="1" x14ac:dyDescent="0.2">
      <c r="A20" s="306">
        <v>12</v>
      </c>
      <c r="B20" s="307" t="s">
        <v>237</v>
      </c>
      <c r="C20" s="308"/>
      <c r="D20" s="113">
        <v>0.74911660777385158</v>
      </c>
      <c r="E20" s="115">
        <v>53</v>
      </c>
      <c r="F20" s="114">
        <v>14</v>
      </c>
      <c r="G20" s="114">
        <v>42</v>
      </c>
      <c r="H20" s="114">
        <v>42</v>
      </c>
      <c r="I20" s="140">
        <v>53</v>
      </c>
      <c r="J20" s="115">
        <v>0</v>
      </c>
      <c r="K20" s="116">
        <v>0</v>
      </c>
    </row>
    <row r="21" spans="1:11" ht="14.1" customHeight="1" x14ac:dyDescent="0.2">
      <c r="A21" s="306">
        <v>21</v>
      </c>
      <c r="B21" s="307" t="s">
        <v>238</v>
      </c>
      <c r="C21" s="308"/>
      <c r="D21" s="113">
        <v>0.11307420494699646</v>
      </c>
      <c r="E21" s="115">
        <v>8</v>
      </c>
      <c r="F21" s="114" t="s">
        <v>513</v>
      </c>
      <c r="G21" s="114">
        <v>13</v>
      </c>
      <c r="H21" s="114">
        <v>12</v>
      </c>
      <c r="I21" s="140">
        <v>15</v>
      </c>
      <c r="J21" s="115">
        <v>-7</v>
      </c>
      <c r="K21" s="116">
        <v>-46.666666666666664</v>
      </c>
    </row>
    <row r="22" spans="1:11" ht="14.1" customHeight="1" x14ac:dyDescent="0.2">
      <c r="A22" s="306">
        <v>22</v>
      </c>
      <c r="B22" s="307" t="s">
        <v>239</v>
      </c>
      <c r="C22" s="308"/>
      <c r="D22" s="113">
        <v>1.1448763250883391</v>
      </c>
      <c r="E22" s="115">
        <v>81</v>
      </c>
      <c r="F22" s="114">
        <v>83</v>
      </c>
      <c r="G22" s="114">
        <v>110</v>
      </c>
      <c r="H22" s="114">
        <v>85</v>
      </c>
      <c r="I22" s="140">
        <v>102</v>
      </c>
      <c r="J22" s="115">
        <v>-21</v>
      </c>
      <c r="K22" s="116">
        <v>-20.588235294117649</v>
      </c>
    </row>
    <row r="23" spans="1:11" ht="14.1" customHeight="1" x14ac:dyDescent="0.2">
      <c r="A23" s="306">
        <v>23</v>
      </c>
      <c r="B23" s="307" t="s">
        <v>240</v>
      </c>
      <c r="C23" s="308"/>
      <c r="D23" s="113">
        <v>0.62190812720848054</v>
      </c>
      <c r="E23" s="115">
        <v>44</v>
      </c>
      <c r="F23" s="114">
        <v>35</v>
      </c>
      <c r="G23" s="114">
        <v>71</v>
      </c>
      <c r="H23" s="114">
        <v>84</v>
      </c>
      <c r="I23" s="140">
        <v>28</v>
      </c>
      <c r="J23" s="115">
        <v>16</v>
      </c>
      <c r="K23" s="116">
        <v>57.142857142857146</v>
      </c>
    </row>
    <row r="24" spans="1:11" ht="14.1" customHeight="1" x14ac:dyDescent="0.2">
      <c r="A24" s="306">
        <v>24</v>
      </c>
      <c r="B24" s="307" t="s">
        <v>241</v>
      </c>
      <c r="C24" s="308"/>
      <c r="D24" s="113">
        <v>4</v>
      </c>
      <c r="E24" s="115">
        <v>283</v>
      </c>
      <c r="F24" s="114">
        <v>179</v>
      </c>
      <c r="G24" s="114">
        <v>364</v>
      </c>
      <c r="H24" s="114">
        <v>263</v>
      </c>
      <c r="I24" s="140">
        <v>343</v>
      </c>
      <c r="J24" s="115">
        <v>-60</v>
      </c>
      <c r="K24" s="116">
        <v>-17.492711370262391</v>
      </c>
    </row>
    <row r="25" spans="1:11" ht="14.1" customHeight="1" x14ac:dyDescent="0.2">
      <c r="A25" s="306">
        <v>25</v>
      </c>
      <c r="B25" s="307" t="s">
        <v>242</v>
      </c>
      <c r="C25" s="308"/>
      <c r="D25" s="113">
        <v>4.3674911660777385</v>
      </c>
      <c r="E25" s="115">
        <v>309</v>
      </c>
      <c r="F25" s="114">
        <v>250</v>
      </c>
      <c r="G25" s="114">
        <v>375</v>
      </c>
      <c r="H25" s="114">
        <v>243</v>
      </c>
      <c r="I25" s="140">
        <v>360</v>
      </c>
      <c r="J25" s="115">
        <v>-51</v>
      </c>
      <c r="K25" s="116">
        <v>-14.166666666666666</v>
      </c>
    </row>
    <row r="26" spans="1:11" ht="14.1" customHeight="1" x14ac:dyDescent="0.2">
      <c r="A26" s="306">
        <v>26</v>
      </c>
      <c r="B26" s="307" t="s">
        <v>243</v>
      </c>
      <c r="C26" s="308"/>
      <c r="D26" s="113">
        <v>2.3462897526501765</v>
      </c>
      <c r="E26" s="115">
        <v>166</v>
      </c>
      <c r="F26" s="114">
        <v>149</v>
      </c>
      <c r="G26" s="114">
        <v>317</v>
      </c>
      <c r="H26" s="114">
        <v>194</v>
      </c>
      <c r="I26" s="140">
        <v>194</v>
      </c>
      <c r="J26" s="115">
        <v>-28</v>
      </c>
      <c r="K26" s="116">
        <v>-14.43298969072165</v>
      </c>
    </row>
    <row r="27" spans="1:11" ht="14.1" customHeight="1" x14ac:dyDescent="0.2">
      <c r="A27" s="306">
        <v>27</v>
      </c>
      <c r="B27" s="307" t="s">
        <v>244</v>
      </c>
      <c r="C27" s="308"/>
      <c r="D27" s="113">
        <v>2.4593639575971733</v>
      </c>
      <c r="E27" s="115">
        <v>174</v>
      </c>
      <c r="F27" s="114">
        <v>265</v>
      </c>
      <c r="G27" s="114">
        <v>213</v>
      </c>
      <c r="H27" s="114">
        <v>184</v>
      </c>
      <c r="I27" s="140">
        <v>746</v>
      </c>
      <c r="J27" s="115">
        <v>-572</v>
      </c>
      <c r="K27" s="116">
        <v>-76.675603217158184</v>
      </c>
    </row>
    <row r="28" spans="1:11" ht="14.1" customHeight="1" x14ac:dyDescent="0.2">
      <c r="A28" s="306">
        <v>28</v>
      </c>
      <c r="B28" s="307" t="s">
        <v>245</v>
      </c>
      <c r="C28" s="308"/>
      <c r="D28" s="113">
        <v>0.5795053003533569</v>
      </c>
      <c r="E28" s="115">
        <v>41</v>
      </c>
      <c r="F28" s="114">
        <v>25</v>
      </c>
      <c r="G28" s="114">
        <v>32</v>
      </c>
      <c r="H28" s="114">
        <v>53</v>
      </c>
      <c r="I28" s="140">
        <v>26</v>
      </c>
      <c r="J28" s="115">
        <v>15</v>
      </c>
      <c r="K28" s="116">
        <v>57.692307692307693</v>
      </c>
    </row>
    <row r="29" spans="1:11" ht="14.1" customHeight="1" x14ac:dyDescent="0.2">
      <c r="A29" s="306">
        <v>29</v>
      </c>
      <c r="B29" s="307" t="s">
        <v>246</v>
      </c>
      <c r="C29" s="308"/>
      <c r="D29" s="113">
        <v>4.989399293286219</v>
      </c>
      <c r="E29" s="115">
        <v>353</v>
      </c>
      <c r="F29" s="114">
        <v>365</v>
      </c>
      <c r="G29" s="114">
        <v>497</v>
      </c>
      <c r="H29" s="114">
        <v>317</v>
      </c>
      <c r="I29" s="140">
        <v>325</v>
      </c>
      <c r="J29" s="115">
        <v>28</v>
      </c>
      <c r="K29" s="116">
        <v>8.615384615384615</v>
      </c>
    </row>
    <row r="30" spans="1:11" ht="14.1" customHeight="1" x14ac:dyDescent="0.2">
      <c r="A30" s="306" t="s">
        <v>247</v>
      </c>
      <c r="B30" s="307" t="s">
        <v>248</v>
      </c>
      <c r="C30" s="308"/>
      <c r="D30" s="113">
        <v>2.2190812720848054</v>
      </c>
      <c r="E30" s="115">
        <v>157</v>
      </c>
      <c r="F30" s="114" t="s">
        <v>513</v>
      </c>
      <c r="G30" s="114">
        <v>197</v>
      </c>
      <c r="H30" s="114" t="s">
        <v>513</v>
      </c>
      <c r="I30" s="140" t="s">
        <v>513</v>
      </c>
      <c r="J30" s="115" t="s">
        <v>513</v>
      </c>
      <c r="K30" s="116" t="s">
        <v>513</v>
      </c>
    </row>
    <row r="31" spans="1:11" ht="14.1" customHeight="1" x14ac:dyDescent="0.2">
      <c r="A31" s="306" t="s">
        <v>249</v>
      </c>
      <c r="B31" s="307" t="s">
        <v>250</v>
      </c>
      <c r="C31" s="308"/>
      <c r="D31" s="113">
        <v>2.7703180212014136</v>
      </c>
      <c r="E31" s="115">
        <v>196</v>
      </c>
      <c r="F31" s="114">
        <v>213</v>
      </c>
      <c r="G31" s="114">
        <v>296</v>
      </c>
      <c r="H31" s="114">
        <v>185</v>
      </c>
      <c r="I31" s="140">
        <v>198</v>
      </c>
      <c r="J31" s="115">
        <v>-2</v>
      </c>
      <c r="K31" s="116">
        <v>-1.0101010101010102</v>
      </c>
    </row>
    <row r="32" spans="1:11" ht="14.1" customHeight="1" x14ac:dyDescent="0.2">
      <c r="A32" s="306">
        <v>31</v>
      </c>
      <c r="B32" s="307" t="s">
        <v>251</v>
      </c>
      <c r="C32" s="308"/>
      <c r="D32" s="113">
        <v>0.67844522968197885</v>
      </c>
      <c r="E32" s="115">
        <v>48</v>
      </c>
      <c r="F32" s="114">
        <v>33</v>
      </c>
      <c r="G32" s="114">
        <v>68</v>
      </c>
      <c r="H32" s="114">
        <v>29</v>
      </c>
      <c r="I32" s="140">
        <v>48</v>
      </c>
      <c r="J32" s="115">
        <v>0</v>
      </c>
      <c r="K32" s="116">
        <v>0</v>
      </c>
    </row>
    <row r="33" spans="1:11" ht="14.1" customHeight="1" x14ac:dyDescent="0.2">
      <c r="A33" s="306">
        <v>32</v>
      </c>
      <c r="B33" s="307" t="s">
        <v>252</v>
      </c>
      <c r="C33" s="308"/>
      <c r="D33" s="113">
        <v>1.3992932862190812</v>
      </c>
      <c r="E33" s="115">
        <v>99</v>
      </c>
      <c r="F33" s="114">
        <v>71</v>
      </c>
      <c r="G33" s="114">
        <v>113</v>
      </c>
      <c r="H33" s="114">
        <v>79</v>
      </c>
      <c r="I33" s="140">
        <v>61</v>
      </c>
      <c r="J33" s="115">
        <v>38</v>
      </c>
      <c r="K33" s="116">
        <v>62.295081967213115</v>
      </c>
    </row>
    <row r="34" spans="1:11" ht="14.1" customHeight="1" x14ac:dyDescent="0.2">
      <c r="A34" s="306">
        <v>33</v>
      </c>
      <c r="B34" s="307" t="s">
        <v>253</v>
      </c>
      <c r="C34" s="308"/>
      <c r="D34" s="113">
        <v>0.86219081272084808</v>
      </c>
      <c r="E34" s="115">
        <v>61</v>
      </c>
      <c r="F34" s="114">
        <v>34</v>
      </c>
      <c r="G34" s="114">
        <v>81</v>
      </c>
      <c r="H34" s="114">
        <v>69</v>
      </c>
      <c r="I34" s="140">
        <v>58</v>
      </c>
      <c r="J34" s="115">
        <v>3</v>
      </c>
      <c r="K34" s="116">
        <v>5.1724137931034484</v>
      </c>
    </row>
    <row r="35" spans="1:11" ht="14.1" customHeight="1" x14ac:dyDescent="0.2">
      <c r="A35" s="306">
        <v>34</v>
      </c>
      <c r="B35" s="307" t="s">
        <v>254</v>
      </c>
      <c r="C35" s="308"/>
      <c r="D35" s="113">
        <v>0.97526501766784457</v>
      </c>
      <c r="E35" s="115">
        <v>69</v>
      </c>
      <c r="F35" s="114">
        <v>60</v>
      </c>
      <c r="G35" s="114">
        <v>111</v>
      </c>
      <c r="H35" s="114">
        <v>67</v>
      </c>
      <c r="I35" s="140">
        <v>80</v>
      </c>
      <c r="J35" s="115">
        <v>-11</v>
      </c>
      <c r="K35" s="116">
        <v>-13.75</v>
      </c>
    </row>
    <row r="36" spans="1:11" ht="14.1" customHeight="1" x14ac:dyDescent="0.2">
      <c r="A36" s="306">
        <v>41</v>
      </c>
      <c r="B36" s="307" t="s">
        <v>255</v>
      </c>
      <c r="C36" s="308"/>
      <c r="D36" s="113">
        <v>0.67844522968197885</v>
      </c>
      <c r="E36" s="115">
        <v>48</v>
      </c>
      <c r="F36" s="114">
        <v>37</v>
      </c>
      <c r="G36" s="114">
        <v>98</v>
      </c>
      <c r="H36" s="114">
        <v>65</v>
      </c>
      <c r="I36" s="140">
        <v>53</v>
      </c>
      <c r="J36" s="115">
        <v>-5</v>
      </c>
      <c r="K36" s="116">
        <v>-9.433962264150944</v>
      </c>
    </row>
    <row r="37" spans="1:11" ht="14.1" customHeight="1" x14ac:dyDescent="0.2">
      <c r="A37" s="306">
        <v>42</v>
      </c>
      <c r="B37" s="307" t="s">
        <v>256</v>
      </c>
      <c r="C37" s="308"/>
      <c r="D37" s="113">
        <v>9.8939929328621903E-2</v>
      </c>
      <c r="E37" s="115">
        <v>7</v>
      </c>
      <c r="F37" s="114">
        <v>3</v>
      </c>
      <c r="G37" s="114" t="s">
        <v>513</v>
      </c>
      <c r="H37" s="114" t="s">
        <v>513</v>
      </c>
      <c r="I37" s="140">
        <v>4</v>
      </c>
      <c r="J37" s="115">
        <v>3</v>
      </c>
      <c r="K37" s="116">
        <v>75</v>
      </c>
    </row>
    <row r="38" spans="1:11" ht="14.1" customHeight="1" x14ac:dyDescent="0.2">
      <c r="A38" s="306">
        <v>43</v>
      </c>
      <c r="B38" s="307" t="s">
        <v>257</v>
      </c>
      <c r="C38" s="308"/>
      <c r="D38" s="113">
        <v>2.7561837455830389</v>
      </c>
      <c r="E38" s="115">
        <v>195</v>
      </c>
      <c r="F38" s="114">
        <v>266</v>
      </c>
      <c r="G38" s="114">
        <v>760</v>
      </c>
      <c r="H38" s="114">
        <v>246</v>
      </c>
      <c r="I38" s="140">
        <v>287</v>
      </c>
      <c r="J38" s="115">
        <v>-92</v>
      </c>
      <c r="K38" s="116">
        <v>-32.055749128919864</v>
      </c>
    </row>
    <row r="39" spans="1:11" ht="14.1" customHeight="1" x14ac:dyDescent="0.2">
      <c r="A39" s="306">
        <v>51</v>
      </c>
      <c r="B39" s="307" t="s">
        <v>258</v>
      </c>
      <c r="C39" s="308"/>
      <c r="D39" s="113">
        <v>14.643109540636042</v>
      </c>
      <c r="E39" s="115">
        <v>1036</v>
      </c>
      <c r="F39" s="114">
        <v>1030</v>
      </c>
      <c r="G39" s="114">
        <v>1359</v>
      </c>
      <c r="H39" s="114">
        <v>994</v>
      </c>
      <c r="I39" s="140">
        <v>1145</v>
      </c>
      <c r="J39" s="115">
        <v>-109</v>
      </c>
      <c r="K39" s="116">
        <v>-9.5196506550218345</v>
      </c>
    </row>
    <row r="40" spans="1:11" ht="14.1" customHeight="1" x14ac:dyDescent="0.2">
      <c r="A40" s="306" t="s">
        <v>259</v>
      </c>
      <c r="B40" s="307" t="s">
        <v>260</v>
      </c>
      <c r="C40" s="308"/>
      <c r="D40" s="113">
        <v>14.077738515901061</v>
      </c>
      <c r="E40" s="115">
        <v>996</v>
      </c>
      <c r="F40" s="114">
        <v>982</v>
      </c>
      <c r="G40" s="114">
        <v>1261</v>
      </c>
      <c r="H40" s="114">
        <v>960</v>
      </c>
      <c r="I40" s="140">
        <v>1085</v>
      </c>
      <c r="J40" s="115">
        <v>-89</v>
      </c>
      <c r="K40" s="116">
        <v>-8.2027649769585249</v>
      </c>
    </row>
    <row r="41" spans="1:11" ht="14.1" customHeight="1" x14ac:dyDescent="0.2">
      <c r="A41" s="306"/>
      <c r="B41" s="307" t="s">
        <v>261</v>
      </c>
      <c r="C41" s="308"/>
      <c r="D41" s="113">
        <v>13.498233215547703</v>
      </c>
      <c r="E41" s="115">
        <v>955</v>
      </c>
      <c r="F41" s="114">
        <v>903</v>
      </c>
      <c r="G41" s="114">
        <v>1230</v>
      </c>
      <c r="H41" s="114">
        <v>934</v>
      </c>
      <c r="I41" s="140">
        <v>1041</v>
      </c>
      <c r="J41" s="115">
        <v>-86</v>
      </c>
      <c r="K41" s="116">
        <v>-8.2612872238232473</v>
      </c>
    </row>
    <row r="42" spans="1:11" ht="14.1" customHeight="1" x14ac:dyDescent="0.2">
      <c r="A42" s="306">
        <v>52</v>
      </c>
      <c r="B42" s="307" t="s">
        <v>262</v>
      </c>
      <c r="C42" s="308"/>
      <c r="D42" s="113">
        <v>4.7915194346289756</v>
      </c>
      <c r="E42" s="115">
        <v>339</v>
      </c>
      <c r="F42" s="114">
        <v>258</v>
      </c>
      <c r="G42" s="114">
        <v>267</v>
      </c>
      <c r="H42" s="114">
        <v>263</v>
      </c>
      <c r="I42" s="140">
        <v>249</v>
      </c>
      <c r="J42" s="115">
        <v>90</v>
      </c>
      <c r="K42" s="116">
        <v>36.144578313253014</v>
      </c>
    </row>
    <row r="43" spans="1:11" ht="14.1" customHeight="1" x14ac:dyDescent="0.2">
      <c r="A43" s="306" t="s">
        <v>263</v>
      </c>
      <c r="B43" s="307" t="s">
        <v>264</v>
      </c>
      <c r="C43" s="308"/>
      <c r="D43" s="113">
        <v>3.4911660777385158</v>
      </c>
      <c r="E43" s="115">
        <v>247</v>
      </c>
      <c r="F43" s="114">
        <v>202</v>
      </c>
      <c r="G43" s="114">
        <v>198</v>
      </c>
      <c r="H43" s="114">
        <v>179</v>
      </c>
      <c r="I43" s="140">
        <v>167</v>
      </c>
      <c r="J43" s="115">
        <v>80</v>
      </c>
      <c r="K43" s="116">
        <v>47.904191616766468</v>
      </c>
    </row>
    <row r="44" spans="1:11" ht="14.1" customHeight="1" x14ac:dyDescent="0.2">
      <c r="A44" s="306">
        <v>53</v>
      </c>
      <c r="B44" s="307" t="s">
        <v>265</v>
      </c>
      <c r="C44" s="308"/>
      <c r="D44" s="113">
        <v>1.0459363957597174</v>
      </c>
      <c r="E44" s="115">
        <v>74</v>
      </c>
      <c r="F44" s="114">
        <v>78</v>
      </c>
      <c r="G44" s="114">
        <v>102</v>
      </c>
      <c r="H44" s="114">
        <v>57</v>
      </c>
      <c r="I44" s="140">
        <v>87</v>
      </c>
      <c r="J44" s="115">
        <v>-13</v>
      </c>
      <c r="K44" s="116">
        <v>-14.942528735632184</v>
      </c>
    </row>
    <row r="45" spans="1:11" ht="14.1" customHeight="1" x14ac:dyDescent="0.2">
      <c r="A45" s="306" t="s">
        <v>266</v>
      </c>
      <c r="B45" s="307" t="s">
        <v>267</v>
      </c>
      <c r="C45" s="308"/>
      <c r="D45" s="113">
        <v>0.90459363957597172</v>
      </c>
      <c r="E45" s="115">
        <v>64</v>
      </c>
      <c r="F45" s="114">
        <v>75</v>
      </c>
      <c r="G45" s="114">
        <v>96</v>
      </c>
      <c r="H45" s="114">
        <v>49</v>
      </c>
      <c r="I45" s="140">
        <v>79</v>
      </c>
      <c r="J45" s="115">
        <v>-15</v>
      </c>
      <c r="K45" s="116">
        <v>-18.9873417721519</v>
      </c>
    </row>
    <row r="46" spans="1:11" ht="14.1" customHeight="1" x14ac:dyDescent="0.2">
      <c r="A46" s="306">
        <v>54</v>
      </c>
      <c r="B46" s="307" t="s">
        <v>268</v>
      </c>
      <c r="C46" s="308"/>
      <c r="D46" s="113">
        <v>4.2544169611307421</v>
      </c>
      <c r="E46" s="115">
        <v>301</v>
      </c>
      <c r="F46" s="114">
        <v>346</v>
      </c>
      <c r="G46" s="114">
        <v>520</v>
      </c>
      <c r="H46" s="114">
        <v>368</v>
      </c>
      <c r="I46" s="140">
        <v>304</v>
      </c>
      <c r="J46" s="115">
        <v>-3</v>
      </c>
      <c r="K46" s="116">
        <v>-0.98684210526315785</v>
      </c>
    </row>
    <row r="47" spans="1:11" ht="14.1" customHeight="1" x14ac:dyDescent="0.2">
      <c r="A47" s="306">
        <v>61</v>
      </c>
      <c r="B47" s="307" t="s">
        <v>269</v>
      </c>
      <c r="C47" s="308"/>
      <c r="D47" s="113">
        <v>2.4876325088339222</v>
      </c>
      <c r="E47" s="115">
        <v>176</v>
      </c>
      <c r="F47" s="114">
        <v>158</v>
      </c>
      <c r="G47" s="114">
        <v>257</v>
      </c>
      <c r="H47" s="114">
        <v>206</v>
      </c>
      <c r="I47" s="140">
        <v>225</v>
      </c>
      <c r="J47" s="115">
        <v>-49</v>
      </c>
      <c r="K47" s="116">
        <v>-21.777777777777779</v>
      </c>
    </row>
    <row r="48" spans="1:11" ht="14.1" customHeight="1" x14ac:dyDescent="0.2">
      <c r="A48" s="306">
        <v>62</v>
      </c>
      <c r="B48" s="307" t="s">
        <v>270</v>
      </c>
      <c r="C48" s="308"/>
      <c r="D48" s="113">
        <v>4.8904593639575973</v>
      </c>
      <c r="E48" s="115">
        <v>346</v>
      </c>
      <c r="F48" s="114">
        <v>368</v>
      </c>
      <c r="G48" s="114">
        <v>510</v>
      </c>
      <c r="H48" s="114">
        <v>309</v>
      </c>
      <c r="I48" s="140">
        <v>351</v>
      </c>
      <c r="J48" s="115">
        <v>-5</v>
      </c>
      <c r="K48" s="116">
        <v>-1.4245014245014245</v>
      </c>
    </row>
    <row r="49" spans="1:11" ht="14.1" customHeight="1" x14ac:dyDescent="0.2">
      <c r="A49" s="306">
        <v>63</v>
      </c>
      <c r="B49" s="307" t="s">
        <v>271</v>
      </c>
      <c r="C49" s="308"/>
      <c r="D49" s="113">
        <v>5.0035335689045937</v>
      </c>
      <c r="E49" s="115">
        <v>354</v>
      </c>
      <c r="F49" s="114">
        <v>405</v>
      </c>
      <c r="G49" s="114">
        <v>526</v>
      </c>
      <c r="H49" s="114">
        <v>387</v>
      </c>
      <c r="I49" s="140">
        <v>365</v>
      </c>
      <c r="J49" s="115">
        <v>-11</v>
      </c>
      <c r="K49" s="116">
        <v>-3.0136986301369864</v>
      </c>
    </row>
    <row r="50" spans="1:11" ht="14.1" customHeight="1" x14ac:dyDescent="0.2">
      <c r="A50" s="306" t="s">
        <v>272</v>
      </c>
      <c r="B50" s="307" t="s">
        <v>273</v>
      </c>
      <c r="C50" s="308"/>
      <c r="D50" s="113">
        <v>0.86219081272084808</v>
      </c>
      <c r="E50" s="115">
        <v>61</v>
      </c>
      <c r="F50" s="114">
        <v>54</v>
      </c>
      <c r="G50" s="114">
        <v>105</v>
      </c>
      <c r="H50" s="114">
        <v>70</v>
      </c>
      <c r="I50" s="140">
        <v>62</v>
      </c>
      <c r="J50" s="115">
        <v>-1</v>
      </c>
      <c r="K50" s="116">
        <v>-1.6129032258064515</v>
      </c>
    </row>
    <row r="51" spans="1:11" ht="14.1" customHeight="1" x14ac:dyDescent="0.2">
      <c r="A51" s="306" t="s">
        <v>274</v>
      </c>
      <c r="B51" s="307" t="s">
        <v>275</v>
      </c>
      <c r="C51" s="308"/>
      <c r="D51" s="113">
        <v>3.6325088339222615</v>
      </c>
      <c r="E51" s="115">
        <v>257</v>
      </c>
      <c r="F51" s="114">
        <v>326</v>
      </c>
      <c r="G51" s="114">
        <v>387</v>
      </c>
      <c r="H51" s="114">
        <v>276</v>
      </c>
      <c r="I51" s="140">
        <v>280</v>
      </c>
      <c r="J51" s="115">
        <v>-23</v>
      </c>
      <c r="K51" s="116">
        <v>-8.2142857142857135</v>
      </c>
    </row>
    <row r="52" spans="1:11" ht="14.1" customHeight="1" x14ac:dyDescent="0.2">
      <c r="A52" s="306">
        <v>71</v>
      </c>
      <c r="B52" s="307" t="s">
        <v>276</v>
      </c>
      <c r="C52" s="308"/>
      <c r="D52" s="113">
        <v>9.936395759717314</v>
      </c>
      <c r="E52" s="115">
        <v>703</v>
      </c>
      <c r="F52" s="114">
        <v>670</v>
      </c>
      <c r="G52" s="114">
        <v>907</v>
      </c>
      <c r="H52" s="114">
        <v>605</v>
      </c>
      <c r="I52" s="140">
        <v>834</v>
      </c>
      <c r="J52" s="115">
        <v>-131</v>
      </c>
      <c r="K52" s="116">
        <v>-15.707434052757794</v>
      </c>
    </row>
    <row r="53" spans="1:11" ht="14.1" customHeight="1" x14ac:dyDescent="0.2">
      <c r="A53" s="306" t="s">
        <v>277</v>
      </c>
      <c r="B53" s="307" t="s">
        <v>278</v>
      </c>
      <c r="C53" s="308"/>
      <c r="D53" s="113">
        <v>3.9151943462897525</v>
      </c>
      <c r="E53" s="115">
        <v>277</v>
      </c>
      <c r="F53" s="114">
        <v>301</v>
      </c>
      <c r="G53" s="114">
        <v>361</v>
      </c>
      <c r="H53" s="114">
        <v>254</v>
      </c>
      <c r="I53" s="140">
        <v>332</v>
      </c>
      <c r="J53" s="115">
        <v>-55</v>
      </c>
      <c r="K53" s="116">
        <v>-16.566265060240966</v>
      </c>
    </row>
    <row r="54" spans="1:11" ht="14.1" customHeight="1" x14ac:dyDescent="0.2">
      <c r="A54" s="306" t="s">
        <v>279</v>
      </c>
      <c r="B54" s="307" t="s">
        <v>280</v>
      </c>
      <c r="C54" s="308"/>
      <c r="D54" s="113">
        <v>4.6643109540636045</v>
      </c>
      <c r="E54" s="115">
        <v>330</v>
      </c>
      <c r="F54" s="114">
        <v>294</v>
      </c>
      <c r="G54" s="114">
        <v>454</v>
      </c>
      <c r="H54" s="114">
        <v>279</v>
      </c>
      <c r="I54" s="140">
        <v>394</v>
      </c>
      <c r="J54" s="115">
        <v>-64</v>
      </c>
      <c r="K54" s="116">
        <v>-16.243654822335024</v>
      </c>
    </row>
    <row r="55" spans="1:11" ht="14.1" customHeight="1" x14ac:dyDescent="0.2">
      <c r="A55" s="306">
        <v>72</v>
      </c>
      <c r="B55" s="307" t="s">
        <v>281</v>
      </c>
      <c r="C55" s="308"/>
      <c r="D55" s="113">
        <v>2.4028268551236751</v>
      </c>
      <c r="E55" s="115">
        <v>170</v>
      </c>
      <c r="F55" s="114">
        <v>114</v>
      </c>
      <c r="G55" s="114">
        <v>221</v>
      </c>
      <c r="H55" s="114">
        <v>93</v>
      </c>
      <c r="I55" s="140">
        <v>139</v>
      </c>
      <c r="J55" s="115">
        <v>31</v>
      </c>
      <c r="K55" s="116">
        <v>22.302158273381295</v>
      </c>
    </row>
    <row r="56" spans="1:11" ht="14.1" customHeight="1" x14ac:dyDescent="0.2">
      <c r="A56" s="306" t="s">
        <v>282</v>
      </c>
      <c r="B56" s="307" t="s">
        <v>283</v>
      </c>
      <c r="C56" s="308"/>
      <c r="D56" s="113">
        <v>1.1024734982332156</v>
      </c>
      <c r="E56" s="115">
        <v>78</v>
      </c>
      <c r="F56" s="114">
        <v>42</v>
      </c>
      <c r="G56" s="114">
        <v>91</v>
      </c>
      <c r="H56" s="114">
        <v>30</v>
      </c>
      <c r="I56" s="140">
        <v>44</v>
      </c>
      <c r="J56" s="115">
        <v>34</v>
      </c>
      <c r="K56" s="116">
        <v>77.272727272727266</v>
      </c>
    </row>
    <row r="57" spans="1:11" ht="14.1" customHeight="1" x14ac:dyDescent="0.2">
      <c r="A57" s="306" t="s">
        <v>284</v>
      </c>
      <c r="B57" s="307" t="s">
        <v>285</v>
      </c>
      <c r="C57" s="308"/>
      <c r="D57" s="113">
        <v>1.0176678445229681</v>
      </c>
      <c r="E57" s="115">
        <v>72</v>
      </c>
      <c r="F57" s="114">
        <v>57</v>
      </c>
      <c r="G57" s="114">
        <v>83</v>
      </c>
      <c r="H57" s="114">
        <v>48</v>
      </c>
      <c r="I57" s="140">
        <v>70</v>
      </c>
      <c r="J57" s="115">
        <v>2</v>
      </c>
      <c r="K57" s="116">
        <v>2.8571428571428572</v>
      </c>
    </row>
    <row r="58" spans="1:11" ht="14.1" customHeight="1" x14ac:dyDescent="0.2">
      <c r="A58" s="306">
        <v>73</v>
      </c>
      <c r="B58" s="307" t="s">
        <v>286</v>
      </c>
      <c r="C58" s="308"/>
      <c r="D58" s="113">
        <v>2.7420494699646643</v>
      </c>
      <c r="E58" s="115">
        <v>194</v>
      </c>
      <c r="F58" s="114">
        <v>182</v>
      </c>
      <c r="G58" s="114">
        <v>221</v>
      </c>
      <c r="H58" s="114">
        <v>138</v>
      </c>
      <c r="I58" s="140">
        <v>175</v>
      </c>
      <c r="J58" s="115">
        <v>19</v>
      </c>
      <c r="K58" s="116">
        <v>10.857142857142858</v>
      </c>
    </row>
    <row r="59" spans="1:11" ht="14.1" customHeight="1" x14ac:dyDescent="0.2">
      <c r="A59" s="306" t="s">
        <v>287</v>
      </c>
      <c r="B59" s="307" t="s">
        <v>288</v>
      </c>
      <c r="C59" s="308"/>
      <c r="D59" s="113">
        <v>1.795053003533569</v>
      </c>
      <c r="E59" s="115">
        <v>127</v>
      </c>
      <c r="F59" s="114">
        <v>102</v>
      </c>
      <c r="G59" s="114">
        <v>165</v>
      </c>
      <c r="H59" s="114">
        <v>75</v>
      </c>
      <c r="I59" s="140">
        <v>130</v>
      </c>
      <c r="J59" s="115">
        <v>-3</v>
      </c>
      <c r="K59" s="116">
        <v>-2.3076923076923075</v>
      </c>
    </row>
    <row r="60" spans="1:11" ht="14.1" customHeight="1" x14ac:dyDescent="0.2">
      <c r="A60" s="306">
        <v>81</v>
      </c>
      <c r="B60" s="307" t="s">
        <v>289</v>
      </c>
      <c r="C60" s="308"/>
      <c r="D60" s="113">
        <v>8.8056537102473502</v>
      </c>
      <c r="E60" s="115">
        <v>623</v>
      </c>
      <c r="F60" s="114">
        <v>811</v>
      </c>
      <c r="G60" s="114">
        <v>907</v>
      </c>
      <c r="H60" s="114">
        <v>606</v>
      </c>
      <c r="I60" s="140">
        <v>1017</v>
      </c>
      <c r="J60" s="115">
        <v>-394</v>
      </c>
      <c r="K60" s="116">
        <v>-38.741396263520159</v>
      </c>
    </row>
    <row r="61" spans="1:11" ht="14.1" customHeight="1" x14ac:dyDescent="0.2">
      <c r="A61" s="306" t="s">
        <v>290</v>
      </c>
      <c r="B61" s="307" t="s">
        <v>291</v>
      </c>
      <c r="C61" s="308"/>
      <c r="D61" s="113">
        <v>2.0918727915194348</v>
      </c>
      <c r="E61" s="115">
        <v>148</v>
      </c>
      <c r="F61" s="114">
        <v>100</v>
      </c>
      <c r="G61" s="114">
        <v>295</v>
      </c>
      <c r="H61" s="114">
        <v>125</v>
      </c>
      <c r="I61" s="140">
        <v>255</v>
      </c>
      <c r="J61" s="115">
        <v>-107</v>
      </c>
      <c r="K61" s="116">
        <v>-41.96078431372549</v>
      </c>
    </row>
    <row r="62" spans="1:11" ht="14.1" customHeight="1" x14ac:dyDescent="0.2">
      <c r="A62" s="306" t="s">
        <v>292</v>
      </c>
      <c r="B62" s="307" t="s">
        <v>293</v>
      </c>
      <c r="C62" s="308"/>
      <c r="D62" s="113">
        <v>3.1519434628975267</v>
      </c>
      <c r="E62" s="115">
        <v>223</v>
      </c>
      <c r="F62" s="114">
        <v>449</v>
      </c>
      <c r="G62" s="114">
        <v>367</v>
      </c>
      <c r="H62" s="114">
        <v>223</v>
      </c>
      <c r="I62" s="140">
        <v>171</v>
      </c>
      <c r="J62" s="115">
        <v>52</v>
      </c>
      <c r="K62" s="116">
        <v>30.4093567251462</v>
      </c>
    </row>
    <row r="63" spans="1:11" ht="14.1" customHeight="1" x14ac:dyDescent="0.2">
      <c r="A63" s="306"/>
      <c r="B63" s="307" t="s">
        <v>294</v>
      </c>
      <c r="C63" s="308"/>
      <c r="D63" s="113">
        <v>2.7279151943462896</v>
      </c>
      <c r="E63" s="115">
        <v>193</v>
      </c>
      <c r="F63" s="114">
        <v>352</v>
      </c>
      <c r="G63" s="114">
        <v>340</v>
      </c>
      <c r="H63" s="114">
        <v>195</v>
      </c>
      <c r="I63" s="140">
        <v>153</v>
      </c>
      <c r="J63" s="115">
        <v>40</v>
      </c>
      <c r="K63" s="116">
        <v>26.143790849673202</v>
      </c>
    </row>
    <row r="64" spans="1:11" ht="14.1" customHeight="1" x14ac:dyDescent="0.2">
      <c r="A64" s="306" t="s">
        <v>295</v>
      </c>
      <c r="B64" s="307" t="s">
        <v>296</v>
      </c>
      <c r="C64" s="308"/>
      <c r="D64" s="113">
        <v>1.3992932862190812</v>
      </c>
      <c r="E64" s="115">
        <v>99</v>
      </c>
      <c r="F64" s="114">
        <v>73</v>
      </c>
      <c r="G64" s="114">
        <v>69</v>
      </c>
      <c r="H64" s="114">
        <v>95</v>
      </c>
      <c r="I64" s="140">
        <v>136</v>
      </c>
      <c r="J64" s="115">
        <v>-37</v>
      </c>
      <c r="K64" s="116">
        <v>-27.205882352941178</v>
      </c>
    </row>
    <row r="65" spans="1:11" ht="14.1" customHeight="1" x14ac:dyDescent="0.2">
      <c r="A65" s="306" t="s">
        <v>297</v>
      </c>
      <c r="B65" s="307" t="s">
        <v>298</v>
      </c>
      <c r="C65" s="308"/>
      <c r="D65" s="113">
        <v>0.36749116607773852</v>
      </c>
      <c r="E65" s="115">
        <v>26</v>
      </c>
      <c r="F65" s="114">
        <v>49</v>
      </c>
      <c r="G65" s="114">
        <v>25</v>
      </c>
      <c r="H65" s="114">
        <v>21</v>
      </c>
      <c r="I65" s="140">
        <v>151</v>
      </c>
      <c r="J65" s="115">
        <v>-125</v>
      </c>
      <c r="K65" s="116">
        <v>-82.78145695364239</v>
      </c>
    </row>
    <row r="66" spans="1:11" ht="14.1" customHeight="1" x14ac:dyDescent="0.2">
      <c r="A66" s="306">
        <v>82</v>
      </c>
      <c r="B66" s="307" t="s">
        <v>299</v>
      </c>
      <c r="C66" s="308"/>
      <c r="D66" s="113">
        <v>2.4593639575971733</v>
      </c>
      <c r="E66" s="115">
        <v>174</v>
      </c>
      <c r="F66" s="114">
        <v>171</v>
      </c>
      <c r="G66" s="114">
        <v>284</v>
      </c>
      <c r="H66" s="114">
        <v>133</v>
      </c>
      <c r="I66" s="140">
        <v>132</v>
      </c>
      <c r="J66" s="115">
        <v>42</v>
      </c>
      <c r="K66" s="116">
        <v>31.818181818181817</v>
      </c>
    </row>
    <row r="67" spans="1:11" ht="14.1" customHeight="1" x14ac:dyDescent="0.2">
      <c r="A67" s="306" t="s">
        <v>300</v>
      </c>
      <c r="B67" s="307" t="s">
        <v>301</v>
      </c>
      <c r="C67" s="308"/>
      <c r="D67" s="113">
        <v>1.1590106007067138</v>
      </c>
      <c r="E67" s="115">
        <v>82</v>
      </c>
      <c r="F67" s="114">
        <v>103</v>
      </c>
      <c r="G67" s="114">
        <v>155</v>
      </c>
      <c r="H67" s="114">
        <v>73</v>
      </c>
      <c r="I67" s="140">
        <v>54</v>
      </c>
      <c r="J67" s="115">
        <v>28</v>
      </c>
      <c r="K67" s="116">
        <v>51.851851851851855</v>
      </c>
    </row>
    <row r="68" spans="1:11" ht="14.1" customHeight="1" x14ac:dyDescent="0.2">
      <c r="A68" s="306" t="s">
        <v>302</v>
      </c>
      <c r="B68" s="307" t="s">
        <v>303</v>
      </c>
      <c r="C68" s="308"/>
      <c r="D68" s="113">
        <v>0.67844522968197885</v>
      </c>
      <c r="E68" s="115">
        <v>48</v>
      </c>
      <c r="F68" s="114">
        <v>41</v>
      </c>
      <c r="G68" s="114">
        <v>65</v>
      </c>
      <c r="H68" s="114">
        <v>36</v>
      </c>
      <c r="I68" s="140">
        <v>47</v>
      </c>
      <c r="J68" s="115">
        <v>1</v>
      </c>
      <c r="K68" s="116">
        <v>2.1276595744680851</v>
      </c>
    </row>
    <row r="69" spans="1:11" ht="14.1" customHeight="1" x14ac:dyDescent="0.2">
      <c r="A69" s="306">
        <v>83</v>
      </c>
      <c r="B69" s="307" t="s">
        <v>304</v>
      </c>
      <c r="C69" s="308"/>
      <c r="D69" s="113">
        <v>2.3321554770318023</v>
      </c>
      <c r="E69" s="115">
        <v>165</v>
      </c>
      <c r="F69" s="114">
        <v>243</v>
      </c>
      <c r="G69" s="114">
        <v>383</v>
      </c>
      <c r="H69" s="114">
        <v>142</v>
      </c>
      <c r="I69" s="140">
        <v>202</v>
      </c>
      <c r="J69" s="115">
        <v>-37</v>
      </c>
      <c r="K69" s="116">
        <v>-18.316831683168317</v>
      </c>
    </row>
    <row r="70" spans="1:11" ht="14.1" customHeight="1" x14ac:dyDescent="0.2">
      <c r="A70" s="306" t="s">
        <v>305</v>
      </c>
      <c r="B70" s="307" t="s">
        <v>306</v>
      </c>
      <c r="C70" s="308"/>
      <c r="D70" s="113">
        <v>1.9222614840989398</v>
      </c>
      <c r="E70" s="115">
        <v>136</v>
      </c>
      <c r="F70" s="114">
        <v>209</v>
      </c>
      <c r="G70" s="114">
        <v>337</v>
      </c>
      <c r="H70" s="114">
        <v>112</v>
      </c>
      <c r="I70" s="140">
        <v>187</v>
      </c>
      <c r="J70" s="115">
        <v>-51</v>
      </c>
      <c r="K70" s="116">
        <v>-27.272727272727273</v>
      </c>
    </row>
    <row r="71" spans="1:11" ht="14.1" customHeight="1" x14ac:dyDescent="0.2">
      <c r="A71" s="306"/>
      <c r="B71" s="307" t="s">
        <v>307</v>
      </c>
      <c r="C71" s="308"/>
      <c r="D71" s="113">
        <v>0.91872791519434627</v>
      </c>
      <c r="E71" s="115">
        <v>65</v>
      </c>
      <c r="F71" s="114">
        <v>70</v>
      </c>
      <c r="G71" s="114">
        <v>226</v>
      </c>
      <c r="H71" s="114">
        <v>43</v>
      </c>
      <c r="I71" s="140">
        <v>79</v>
      </c>
      <c r="J71" s="115">
        <v>-14</v>
      </c>
      <c r="K71" s="116">
        <v>-17.721518987341771</v>
      </c>
    </row>
    <row r="72" spans="1:11" ht="14.1" customHeight="1" x14ac:dyDescent="0.2">
      <c r="A72" s="306">
        <v>84</v>
      </c>
      <c r="B72" s="307" t="s">
        <v>308</v>
      </c>
      <c r="C72" s="308"/>
      <c r="D72" s="113">
        <v>2.9964664310954063</v>
      </c>
      <c r="E72" s="115">
        <v>212</v>
      </c>
      <c r="F72" s="114">
        <v>294</v>
      </c>
      <c r="G72" s="114">
        <v>304</v>
      </c>
      <c r="H72" s="114">
        <v>245</v>
      </c>
      <c r="I72" s="140">
        <v>230</v>
      </c>
      <c r="J72" s="115">
        <v>-18</v>
      </c>
      <c r="K72" s="116">
        <v>-7.8260869565217392</v>
      </c>
    </row>
    <row r="73" spans="1:11" ht="14.1" customHeight="1" x14ac:dyDescent="0.2">
      <c r="A73" s="306" t="s">
        <v>309</v>
      </c>
      <c r="B73" s="307" t="s">
        <v>310</v>
      </c>
      <c r="C73" s="308"/>
      <c r="D73" s="113">
        <v>0.22614840989399293</v>
      </c>
      <c r="E73" s="115">
        <v>16</v>
      </c>
      <c r="F73" s="114">
        <v>6</v>
      </c>
      <c r="G73" s="114">
        <v>56</v>
      </c>
      <c r="H73" s="114" t="s">
        <v>513</v>
      </c>
      <c r="I73" s="140">
        <v>13</v>
      </c>
      <c r="J73" s="115">
        <v>3</v>
      </c>
      <c r="K73" s="116">
        <v>23.076923076923077</v>
      </c>
    </row>
    <row r="74" spans="1:11" ht="14.1" customHeight="1" x14ac:dyDescent="0.2">
      <c r="A74" s="306" t="s">
        <v>311</v>
      </c>
      <c r="B74" s="307" t="s">
        <v>312</v>
      </c>
      <c r="C74" s="308"/>
      <c r="D74" s="113">
        <v>0.15547703180212014</v>
      </c>
      <c r="E74" s="115">
        <v>11</v>
      </c>
      <c r="F74" s="114">
        <v>15</v>
      </c>
      <c r="G74" s="114">
        <v>42</v>
      </c>
      <c r="H74" s="114">
        <v>9</v>
      </c>
      <c r="I74" s="140">
        <v>34</v>
      </c>
      <c r="J74" s="115">
        <v>-23</v>
      </c>
      <c r="K74" s="116">
        <v>-67.647058823529406</v>
      </c>
    </row>
    <row r="75" spans="1:11" ht="14.1" customHeight="1" x14ac:dyDescent="0.2">
      <c r="A75" s="306" t="s">
        <v>313</v>
      </c>
      <c r="B75" s="307" t="s">
        <v>314</v>
      </c>
      <c r="C75" s="308"/>
      <c r="D75" s="113">
        <v>2.1060070671378091</v>
      </c>
      <c r="E75" s="115">
        <v>149</v>
      </c>
      <c r="F75" s="114">
        <v>232</v>
      </c>
      <c r="G75" s="114">
        <v>141</v>
      </c>
      <c r="H75" s="114">
        <v>201</v>
      </c>
      <c r="I75" s="140">
        <v>157</v>
      </c>
      <c r="J75" s="115">
        <v>-8</v>
      </c>
      <c r="K75" s="116">
        <v>-5.0955414012738851</v>
      </c>
    </row>
    <row r="76" spans="1:11" ht="14.1" customHeight="1" x14ac:dyDescent="0.2">
      <c r="A76" s="306">
        <v>91</v>
      </c>
      <c r="B76" s="307" t="s">
        <v>315</v>
      </c>
      <c r="C76" s="308"/>
      <c r="D76" s="113">
        <v>0.19787985865724381</v>
      </c>
      <c r="E76" s="115">
        <v>14</v>
      </c>
      <c r="F76" s="114">
        <v>11</v>
      </c>
      <c r="G76" s="114">
        <v>15</v>
      </c>
      <c r="H76" s="114">
        <v>11</v>
      </c>
      <c r="I76" s="140">
        <v>9</v>
      </c>
      <c r="J76" s="115">
        <v>5</v>
      </c>
      <c r="K76" s="116">
        <v>55.555555555555557</v>
      </c>
    </row>
    <row r="77" spans="1:11" ht="14.1" customHeight="1" x14ac:dyDescent="0.2">
      <c r="A77" s="306">
        <v>92</v>
      </c>
      <c r="B77" s="307" t="s">
        <v>316</v>
      </c>
      <c r="C77" s="308"/>
      <c r="D77" s="113">
        <v>1.6254416961130742</v>
      </c>
      <c r="E77" s="115">
        <v>115</v>
      </c>
      <c r="F77" s="114">
        <v>94</v>
      </c>
      <c r="G77" s="114">
        <v>121</v>
      </c>
      <c r="H77" s="114">
        <v>99</v>
      </c>
      <c r="I77" s="140">
        <v>180</v>
      </c>
      <c r="J77" s="115">
        <v>-65</v>
      </c>
      <c r="K77" s="116">
        <v>-36.111111111111114</v>
      </c>
    </row>
    <row r="78" spans="1:11" ht="14.1" customHeight="1" x14ac:dyDescent="0.2">
      <c r="A78" s="306">
        <v>93</v>
      </c>
      <c r="B78" s="307" t="s">
        <v>317</v>
      </c>
      <c r="C78" s="308"/>
      <c r="D78" s="113">
        <v>0.12720848056537101</v>
      </c>
      <c r="E78" s="115">
        <v>9</v>
      </c>
      <c r="F78" s="114">
        <v>15</v>
      </c>
      <c r="G78" s="114">
        <v>11</v>
      </c>
      <c r="H78" s="114">
        <v>9</v>
      </c>
      <c r="I78" s="140">
        <v>7</v>
      </c>
      <c r="J78" s="115">
        <v>2</v>
      </c>
      <c r="K78" s="116">
        <v>28.571428571428573</v>
      </c>
    </row>
    <row r="79" spans="1:11" ht="14.1" customHeight="1" x14ac:dyDescent="0.2">
      <c r="A79" s="306">
        <v>94</v>
      </c>
      <c r="B79" s="307" t="s">
        <v>318</v>
      </c>
      <c r="C79" s="308"/>
      <c r="D79" s="113">
        <v>0.16961130742049471</v>
      </c>
      <c r="E79" s="115">
        <v>12</v>
      </c>
      <c r="F79" s="114">
        <v>27</v>
      </c>
      <c r="G79" s="114">
        <v>41</v>
      </c>
      <c r="H79" s="114">
        <v>11</v>
      </c>
      <c r="I79" s="140">
        <v>11</v>
      </c>
      <c r="J79" s="115">
        <v>1</v>
      </c>
      <c r="K79" s="116">
        <v>9.0909090909090917</v>
      </c>
    </row>
    <row r="80" spans="1:11" ht="14.1" customHeight="1" x14ac:dyDescent="0.2">
      <c r="A80" s="306" t="s">
        <v>319</v>
      </c>
      <c r="B80" s="307" t="s">
        <v>320</v>
      </c>
      <c r="C80" s="308"/>
      <c r="D80" s="113" t="s">
        <v>513</v>
      </c>
      <c r="E80" s="115" t="s">
        <v>513</v>
      </c>
      <c r="F80" s="114" t="s">
        <v>513</v>
      </c>
      <c r="G80" s="114" t="s">
        <v>513</v>
      </c>
      <c r="H80" s="114" t="s">
        <v>513</v>
      </c>
      <c r="I80" s="140">
        <v>0</v>
      </c>
      <c r="J80" s="115" t="s">
        <v>513</v>
      </c>
      <c r="K80" s="116" t="s">
        <v>513</v>
      </c>
    </row>
    <row r="81" spans="1:11" ht="14.1" customHeight="1" x14ac:dyDescent="0.2">
      <c r="A81" s="310" t="s">
        <v>321</v>
      </c>
      <c r="B81" s="311" t="s">
        <v>333</v>
      </c>
      <c r="C81" s="312"/>
      <c r="D81" s="125">
        <v>0.18374558303886926</v>
      </c>
      <c r="E81" s="143">
        <v>13</v>
      </c>
      <c r="F81" s="144">
        <v>23</v>
      </c>
      <c r="G81" s="144">
        <v>54</v>
      </c>
      <c r="H81" s="144">
        <v>13</v>
      </c>
      <c r="I81" s="145">
        <v>22</v>
      </c>
      <c r="J81" s="143">
        <v>-9</v>
      </c>
      <c r="K81" s="146">
        <v>-40.909090909090907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7675</v>
      </c>
      <c r="E11" s="114">
        <v>7162</v>
      </c>
      <c r="F11" s="114">
        <v>9472</v>
      </c>
      <c r="G11" s="114">
        <v>6663</v>
      </c>
      <c r="H11" s="140">
        <v>8592</v>
      </c>
      <c r="I11" s="115">
        <v>-917</v>
      </c>
      <c r="J11" s="116">
        <v>-10.672718808193668</v>
      </c>
    </row>
    <row r="12" spans="1:15" s="110" customFormat="1" ht="24.95" customHeight="1" x14ac:dyDescent="0.2">
      <c r="A12" s="193" t="s">
        <v>132</v>
      </c>
      <c r="B12" s="194" t="s">
        <v>133</v>
      </c>
      <c r="C12" s="113">
        <v>0.22149837133550487</v>
      </c>
      <c r="D12" s="115">
        <v>17</v>
      </c>
      <c r="E12" s="114">
        <v>9</v>
      </c>
      <c r="F12" s="114">
        <v>7</v>
      </c>
      <c r="G12" s="114">
        <v>6</v>
      </c>
      <c r="H12" s="140">
        <v>16</v>
      </c>
      <c r="I12" s="115">
        <v>1</v>
      </c>
      <c r="J12" s="116">
        <v>6.25</v>
      </c>
    </row>
    <row r="13" spans="1:15" s="110" customFormat="1" ht="24.95" customHeight="1" x14ac:dyDescent="0.2">
      <c r="A13" s="193" t="s">
        <v>134</v>
      </c>
      <c r="B13" s="199" t="s">
        <v>214</v>
      </c>
      <c r="C13" s="113">
        <v>0.32573289902280128</v>
      </c>
      <c r="D13" s="115">
        <v>25</v>
      </c>
      <c r="E13" s="114">
        <v>24</v>
      </c>
      <c r="F13" s="114">
        <v>26</v>
      </c>
      <c r="G13" s="114">
        <v>23</v>
      </c>
      <c r="H13" s="140">
        <v>19</v>
      </c>
      <c r="I13" s="115">
        <v>6</v>
      </c>
      <c r="J13" s="116">
        <v>31.578947368421051</v>
      </c>
    </row>
    <row r="14" spans="1:15" s="287" customFormat="1" ht="24.95" customHeight="1" x14ac:dyDescent="0.2">
      <c r="A14" s="193" t="s">
        <v>215</v>
      </c>
      <c r="B14" s="199" t="s">
        <v>137</v>
      </c>
      <c r="C14" s="113">
        <v>12.117263843648209</v>
      </c>
      <c r="D14" s="115">
        <v>930</v>
      </c>
      <c r="E14" s="114">
        <v>676</v>
      </c>
      <c r="F14" s="114">
        <v>880</v>
      </c>
      <c r="G14" s="114">
        <v>803</v>
      </c>
      <c r="H14" s="140">
        <v>789</v>
      </c>
      <c r="I14" s="115">
        <v>141</v>
      </c>
      <c r="J14" s="116">
        <v>17.870722433460077</v>
      </c>
      <c r="K14" s="110"/>
      <c r="L14" s="110"/>
      <c r="M14" s="110"/>
      <c r="N14" s="110"/>
      <c r="O14" s="110"/>
    </row>
    <row r="15" spans="1:15" s="110" customFormat="1" ht="24.95" customHeight="1" x14ac:dyDescent="0.2">
      <c r="A15" s="193" t="s">
        <v>216</v>
      </c>
      <c r="B15" s="199" t="s">
        <v>217</v>
      </c>
      <c r="C15" s="113">
        <v>2.7491856677524429</v>
      </c>
      <c r="D15" s="115">
        <v>211</v>
      </c>
      <c r="E15" s="114">
        <v>181</v>
      </c>
      <c r="F15" s="114">
        <v>293</v>
      </c>
      <c r="G15" s="114">
        <v>323</v>
      </c>
      <c r="H15" s="140">
        <v>216</v>
      </c>
      <c r="I15" s="115">
        <v>-5</v>
      </c>
      <c r="J15" s="116">
        <v>-2.3148148148148149</v>
      </c>
    </row>
    <row r="16" spans="1:15" s="287" customFormat="1" ht="24.95" customHeight="1" x14ac:dyDescent="0.2">
      <c r="A16" s="193" t="s">
        <v>218</v>
      </c>
      <c r="B16" s="199" t="s">
        <v>141</v>
      </c>
      <c r="C16" s="113">
        <v>8.3257328990228014</v>
      </c>
      <c r="D16" s="115">
        <v>639</v>
      </c>
      <c r="E16" s="114">
        <v>447</v>
      </c>
      <c r="F16" s="114">
        <v>526</v>
      </c>
      <c r="G16" s="114">
        <v>426</v>
      </c>
      <c r="H16" s="140">
        <v>514</v>
      </c>
      <c r="I16" s="115">
        <v>125</v>
      </c>
      <c r="J16" s="116">
        <v>24.319066147859921</v>
      </c>
      <c r="K16" s="110"/>
      <c r="L16" s="110"/>
      <c r="M16" s="110"/>
      <c r="N16" s="110"/>
      <c r="O16" s="110"/>
    </row>
    <row r="17" spans="1:15" s="110" customFormat="1" ht="24.95" customHeight="1" x14ac:dyDescent="0.2">
      <c r="A17" s="193" t="s">
        <v>142</v>
      </c>
      <c r="B17" s="199" t="s">
        <v>220</v>
      </c>
      <c r="C17" s="113">
        <v>1.0423452768729642</v>
      </c>
      <c r="D17" s="115">
        <v>80</v>
      </c>
      <c r="E17" s="114">
        <v>48</v>
      </c>
      <c r="F17" s="114">
        <v>61</v>
      </c>
      <c r="G17" s="114">
        <v>54</v>
      </c>
      <c r="H17" s="140">
        <v>59</v>
      </c>
      <c r="I17" s="115">
        <v>21</v>
      </c>
      <c r="J17" s="116">
        <v>35.593220338983052</v>
      </c>
    </row>
    <row r="18" spans="1:15" s="287" customFormat="1" ht="24.95" customHeight="1" x14ac:dyDescent="0.2">
      <c r="A18" s="201" t="s">
        <v>144</v>
      </c>
      <c r="B18" s="202" t="s">
        <v>145</v>
      </c>
      <c r="C18" s="113">
        <v>3.5179153094462539</v>
      </c>
      <c r="D18" s="115">
        <v>270</v>
      </c>
      <c r="E18" s="114">
        <v>202</v>
      </c>
      <c r="F18" s="114">
        <v>264</v>
      </c>
      <c r="G18" s="114">
        <v>204</v>
      </c>
      <c r="H18" s="140">
        <v>196</v>
      </c>
      <c r="I18" s="115">
        <v>74</v>
      </c>
      <c r="J18" s="116">
        <v>37.755102040816325</v>
      </c>
      <c r="K18" s="110"/>
      <c r="L18" s="110"/>
      <c r="M18" s="110"/>
      <c r="N18" s="110"/>
      <c r="O18" s="110"/>
    </row>
    <row r="19" spans="1:15" s="110" customFormat="1" ht="24.95" customHeight="1" x14ac:dyDescent="0.2">
      <c r="A19" s="193" t="s">
        <v>146</v>
      </c>
      <c r="B19" s="199" t="s">
        <v>147</v>
      </c>
      <c r="C19" s="113">
        <v>10.397394136807817</v>
      </c>
      <c r="D19" s="115">
        <v>798</v>
      </c>
      <c r="E19" s="114">
        <v>671</v>
      </c>
      <c r="F19" s="114">
        <v>956</v>
      </c>
      <c r="G19" s="114">
        <v>711</v>
      </c>
      <c r="H19" s="140">
        <v>825</v>
      </c>
      <c r="I19" s="115">
        <v>-27</v>
      </c>
      <c r="J19" s="116">
        <v>-3.2727272727272729</v>
      </c>
    </row>
    <row r="20" spans="1:15" s="287" customFormat="1" ht="24.95" customHeight="1" x14ac:dyDescent="0.2">
      <c r="A20" s="193" t="s">
        <v>148</v>
      </c>
      <c r="B20" s="199" t="s">
        <v>149</v>
      </c>
      <c r="C20" s="113">
        <v>6.7882736156351795</v>
      </c>
      <c r="D20" s="115">
        <v>521</v>
      </c>
      <c r="E20" s="114">
        <v>567</v>
      </c>
      <c r="F20" s="114">
        <v>614</v>
      </c>
      <c r="G20" s="114">
        <v>447</v>
      </c>
      <c r="H20" s="140">
        <v>668</v>
      </c>
      <c r="I20" s="115">
        <v>-147</v>
      </c>
      <c r="J20" s="116">
        <v>-22.005988023952096</v>
      </c>
      <c r="K20" s="110"/>
      <c r="L20" s="110"/>
      <c r="M20" s="110"/>
      <c r="N20" s="110"/>
      <c r="O20" s="110"/>
    </row>
    <row r="21" spans="1:15" s="110" customFormat="1" ht="24.95" customHeight="1" x14ac:dyDescent="0.2">
      <c r="A21" s="201" t="s">
        <v>150</v>
      </c>
      <c r="B21" s="202" t="s">
        <v>151</v>
      </c>
      <c r="C21" s="113">
        <v>7.5830618892508141</v>
      </c>
      <c r="D21" s="115">
        <v>582</v>
      </c>
      <c r="E21" s="114">
        <v>555</v>
      </c>
      <c r="F21" s="114">
        <v>602</v>
      </c>
      <c r="G21" s="114">
        <v>462</v>
      </c>
      <c r="H21" s="140">
        <v>506</v>
      </c>
      <c r="I21" s="115">
        <v>76</v>
      </c>
      <c r="J21" s="116">
        <v>15.019762845849803</v>
      </c>
    </row>
    <row r="22" spans="1:15" s="110" customFormat="1" ht="24.95" customHeight="1" x14ac:dyDescent="0.2">
      <c r="A22" s="201" t="s">
        <v>152</v>
      </c>
      <c r="B22" s="199" t="s">
        <v>153</v>
      </c>
      <c r="C22" s="113">
        <v>4.6123778501628667</v>
      </c>
      <c r="D22" s="115">
        <v>354</v>
      </c>
      <c r="E22" s="114">
        <v>357</v>
      </c>
      <c r="F22" s="114">
        <v>887</v>
      </c>
      <c r="G22" s="114">
        <v>306</v>
      </c>
      <c r="H22" s="140">
        <v>1092</v>
      </c>
      <c r="I22" s="115">
        <v>-738</v>
      </c>
      <c r="J22" s="116">
        <v>-67.582417582417577</v>
      </c>
    </row>
    <row r="23" spans="1:15" s="110" customFormat="1" ht="24.95" customHeight="1" x14ac:dyDescent="0.2">
      <c r="A23" s="193" t="s">
        <v>154</v>
      </c>
      <c r="B23" s="199" t="s">
        <v>155</v>
      </c>
      <c r="C23" s="113">
        <v>1.2508143322475569</v>
      </c>
      <c r="D23" s="115">
        <v>96</v>
      </c>
      <c r="E23" s="114">
        <v>81</v>
      </c>
      <c r="F23" s="114">
        <v>126</v>
      </c>
      <c r="G23" s="114">
        <v>51</v>
      </c>
      <c r="H23" s="140">
        <v>103</v>
      </c>
      <c r="I23" s="115">
        <v>-7</v>
      </c>
      <c r="J23" s="116">
        <v>-6.7961165048543686</v>
      </c>
    </row>
    <row r="24" spans="1:15" s="110" customFormat="1" ht="24.95" customHeight="1" x14ac:dyDescent="0.2">
      <c r="A24" s="193" t="s">
        <v>156</v>
      </c>
      <c r="B24" s="199" t="s">
        <v>221</v>
      </c>
      <c r="C24" s="113">
        <v>6.8013029315960916</v>
      </c>
      <c r="D24" s="115">
        <v>522</v>
      </c>
      <c r="E24" s="114">
        <v>598</v>
      </c>
      <c r="F24" s="114">
        <v>697</v>
      </c>
      <c r="G24" s="114">
        <v>495</v>
      </c>
      <c r="H24" s="140">
        <v>739</v>
      </c>
      <c r="I24" s="115">
        <v>-217</v>
      </c>
      <c r="J24" s="116">
        <v>-29.364005412719891</v>
      </c>
    </row>
    <row r="25" spans="1:15" s="110" customFormat="1" ht="24.95" customHeight="1" x14ac:dyDescent="0.2">
      <c r="A25" s="193" t="s">
        <v>222</v>
      </c>
      <c r="B25" s="204" t="s">
        <v>159</v>
      </c>
      <c r="C25" s="113">
        <v>5.7980456026058631</v>
      </c>
      <c r="D25" s="115">
        <v>445</v>
      </c>
      <c r="E25" s="114">
        <v>424</v>
      </c>
      <c r="F25" s="114">
        <v>578</v>
      </c>
      <c r="G25" s="114">
        <v>366</v>
      </c>
      <c r="H25" s="140">
        <v>443</v>
      </c>
      <c r="I25" s="115">
        <v>2</v>
      </c>
      <c r="J25" s="116">
        <v>0.45146726862302483</v>
      </c>
    </row>
    <row r="26" spans="1:15" s="110" customFormat="1" ht="24.95" customHeight="1" x14ac:dyDescent="0.2">
      <c r="A26" s="201">
        <v>782.78300000000002</v>
      </c>
      <c r="B26" s="203" t="s">
        <v>160</v>
      </c>
      <c r="C26" s="113">
        <v>18.853420195439739</v>
      </c>
      <c r="D26" s="115">
        <v>1447</v>
      </c>
      <c r="E26" s="114">
        <v>1596</v>
      </c>
      <c r="F26" s="114">
        <v>1654</v>
      </c>
      <c r="G26" s="114">
        <v>1404</v>
      </c>
      <c r="H26" s="140">
        <v>1434</v>
      </c>
      <c r="I26" s="115">
        <v>13</v>
      </c>
      <c r="J26" s="116">
        <v>0.9065550906555091</v>
      </c>
    </row>
    <row r="27" spans="1:15" s="110" customFormat="1" ht="24.95" customHeight="1" x14ac:dyDescent="0.2">
      <c r="A27" s="193" t="s">
        <v>161</v>
      </c>
      <c r="B27" s="199" t="s">
        <v>162</v>
      </c>
      <c r="C27" s="113">
        <v>3.6221498371335503</v>
      </c>
      <c r="D27" s="115">
        <v>278</v>
      </c>
      <c r="E27" s="114">
        <v>177</v>
      </c>
      <c r="F27" s="114">
        <v>334</v>
      </c>
      <c r="G27" s="114">
        <v>183</v>
      </c>
      <c r="H27" s="140">
        <v>214</v>
      </c>
      <c r="I27" s="115">
        <v>64</v>
      </c>
      <c r="J27" s="116">
        <v>29.906542056074766</v>
      </c>
    </row>
    <row r="28" spans="1:15" s="110" customFormat="1" ht="24.95" customHeight="1" x14ac:dyDescent="0.2">
      <c r="A28" s="193" t="s">
        <v>163</v>
      </c>
      <c r="B28" s="199" t="s">
        <v>164</v>
      </c>
      <c r="C28" s="113">
        <v>5.2768729641693808</v>
      </c>
      <c r="D28" s="115">
        <v>405</v>
      </c>
      <c r="E28" s="114">
        <v>268</v>
      </c>
      <c r="F28" s="114">
        <v>540</v>
      </c>
      <c r="G28" s="114">
        <v>313</v>
      </c>
      <c r="H28" s="140">
        <v>453</v>
      </c>
      <c r="I28" s="115">
        <v>-48</v>
      </c>
      <c r="J28" s="116">
        <v>-10.596026490066226</v>
      </c>
    </row>
    <row r="29" spans="1:15" s="110" customFormat="1" ht="24.95" customHeight="1" x14ac:dyDescent="0.2">
      <c r="A29" s="193">
        <v>86</v>
      </c>
      <c r="B29" s="199" t="s">
        <v>165</v>
      </c>
      <c r="C29" s="113">
        <v>6.6058631921824107</v>
      </c>
      <c r="D29" s="115">
        <v>507</v>
      </c>
      <c r="E29" s="114">
        <v>500</v>
      </c>
      <c r="F29" s="114">
        <v>614</v>
      </c>
      <c r="G29" s="114">
        <v>485</v>
      </c>
      <c r="H29" s="140">
        <v>642</v>
      </c>
      <c r="I29" s="115">
        <v>-135</v>
      </c>
      <c r="J29" s="116">
        <v>-21.028037383177569</v>
      </c>
    </row>
    <row r="30" spans="1:15" s="110" customFormat="1" ht="24.95" customHeight="1" x14ac:dyDescent="0.2">
      <c r="A30" s="193">
        <v>87.88</v>
      </c>
      <c r="B30" s="204" t="s">
        <v>166</v>
      </c>
      <c r="C30" s="113">
        <v>3.4788273615635181</v>
      </c>
      <c r="D30" s="115">
        <v>267</v>
      </c>
      <c r="E30" s="114">
        <v>291</v>
      </c>
      <c r="F30" s="114">
        <v>472</v>
      </c>
      <c r="G30" s="114">
        <v>264</v>
      </c>
      <c r="H30" s="140">
        <v>263</v>
      </c>
      <c r="I30" s="115">
        <v>4</v>
      </c>
      <c r="J30" s="116">
        <v>1.520912547528517</v>
      </c>
    </row>
    <row r="31" spans="1:15" s="110" customFormat="1" ht="24.95" customHeight="1" x14ac:dyDescent="0.2">
      <c r="A31" s="193" t="s">
        <v>167</v>
      </c>
      <c r="B31" s="199" t="s">
        <v>168</v>
      </c>
      <c r="C31" s="113">
        <v>2.7491856677524429</v>
      </c>
      <c r="D31" s="115">
        <v>211</v>
      </c>
      <c r="E31" s="114">
        <v>166</v>
      </c>
      <c r="F31" s="114">
        <v>221</v>
      </c>
      <c r="G31" s="114">
        <v>140</v>
      </c>
      <c r="H31" s="140">
        <v>190</v>
      </c>
      <c r="I31" s="115">
        <v>21</v>
      </c>
      <c r="J31" s="116">
        <v>11.052631578947368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0.22149837133550487</v>
      </c>
      <c r="D34" s="115">
        <v>17</v>
      </c>
      <c r="E34" s="114">
        <v>9</v>
      </c>
      <c r="F34" s="114">
        <v>7</v>
      </c>
      <c r="G34" s="114">
        <v>6</v>
      </c>
      <c r="H34" s="140">
        <v>16</v>
      </c>
      <c r="I34" s="115">
        <v>1</v>
      </c>
      <c r="J34" s="116">
        <v>6.25</v>
      </c>
    </row>
    <row r="35" spans="1:10" s="110" customFormat="1" ht="24.95" customHeight="1" x14ac:dyDescent="0.2">
      <c r="A35" s="292" t="s">
        <v>171</v>
      </c>
      <c r="B35" s="293" t="s">
        <v>172</v>
      </c>
      <c r="C35" s="113">
        <v>15.960912052117264</v>
      </c>
      <c r="D35" s="115">
        <v>1225</v>
      </c>
      <c r="E35" s="114">
        <v>902</v>
      </c>
      <c r="F35" s="114">
        <v>1170</v>
      </c>
      <c r="G35" s="114">
        <v>1030</v>
      </c>
      <c r="H35" s="140">
        <v>1004</v>
      </c>
      <c r="I35" s="115">
        <v>221</v>
      </c>
      <c r="J35" s="116">
        <v>22.011952191235061</v>
      </c>
    </row>
    <row r="36" spans="1:10" s="110" customFormat="1" ht="24.95" customHeight="1" x14ac:dyDescent="0.2">
      <c r="A36" s="294" t="s">
        <v>173</v>
      </c>
      <c r="B36" s="295" t="s">
        <v>174</v>
      </c>
      <c r="C36" s="125">
        <v>83.817589576547235</v>
      </c>
      <c r="D36" s="143">
        <v>6433</v>
      </c>
      <c r="E36" s="144">
        <v>6251</v>
      </c>
      <c r="F36" s="144">
        <v>8295</v>
      </c>
      <c r="G36" s="144">
        <v>5627</v>
      </c>
      <c r="H36" s="145">
        <v>7572</v>
      </c>
      <c r="I36" s="143">
        <v>-1139</v>
      </c>
      <c r="J36" s="146">
        <v>-15.042260961436872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7675</v>
      </c>
      <c r="F11" s="264">
        <v>7162</v>
      </c>
      <c r="G11" s="264">
        <v>9472</v>
      </c>
      <c r="H11" s="264">
        <v>6663</v>
      </c>
      <c r="I11" s="265">
        <v>8592</v>
      </c>
      <c r="J11" s="263">
        <v>-917</v>
      </c>
      <c r="K11" s="266">
        <v>-10.672718808193668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30.267100977198698</v>
      </c>
      <c r="E13" s="115">
        <v>2323</v>
      </c>
      <c r="F13" s="114">
        <v>2514</v>
      </c>
      <c r="G13" s="114">
        <v>3164</v>
      </c>
      <c r="H13" s="114">
        <v>2228</v>
      </c>
      <c r="I13" s="140">
        <v>2412</v>
      </c>
      <c r="J13" s="115">
        <v>-89</v>
      </c>
      <c r="K13" s="116">
        <v>-3.6898839137645107</v>
      </c>
    </row>
    <row r="14" spans="1:17" ht="15.95" customHeight="1" x14ac:dyDescent="0.2">
      <c r="A14" s="306" t="s">
        <v>230</v>
      </c>
      <c r="B14" s="307"/>
      <c r="C14" s="308"/>
      <c r="D14" s="113">
        <v>45.876221498371336</v>
      </c>
      <c r="E14" s="115">
        <v>3521</v>
      </c>
      <c r="F14" s="114">
        <v>2996</v>
      </c>
      <c r="G14" s="114">
        <v>4209</v>
      </c>
      <c r="H14" s="114">
        <v>2920</v>
      </c>
      <c r="I14" s="140">
        <v>3550</v>
      </c>
      <c r="J14" s="115">
        <v>-29</v>
      </c>
      <c r="K14" s="116">
        <v>-0.81690140845070425</v>
      </c>
    </row>
    <row r="15" spans="1:17" ht="15.95" customHeight="1" x14ac:dyDescent="0.2">
      <c r="A15" s="306" t="s">
        <v>231</v>
      </c>
      <c r="B15" s="307"/>
      <c r="C15" s="308"/>
      <c r="D15" s="113">
        <v>9.7459283387622158</v>
      </c>
      <c r="E15" s="115">
        <v>748</v>
      </c>
      <c r="F15" s="114">
        <v>710</v>
      </c>
      <c r="G15" s="114">
        <v>884</v>
      </c>
      <c r="H15" s="114">
        <v>655</v>
      </c>
      <c r="I15" s="140">
        <v>872</v>
      </c>
      <c r="J15" s="115">
        <v>-124</v>
      </c>
      <c r="K15" s="116">
        <v>-14.220183486238533</v>
      </c>
    </row>
    <row r="16" spans="1:17" ht="15.95" customHeight="1" x14ac:dyDescent="0.2">
      <c r="A16" s="306" t="s">
        <v>232</v>
      </c>
      <c r="B16" s="307"/>
      <c r="C16" s="308"/>
      <c r="D16" s="113">
        <v>13.798045602605864</v>
      </c>
      <c r="E16" s="115">
        <v>1059</v>
      </c>
      <c r="F16" s="114">
        <v>925</v>
      </c>
      <c r="G16" s="114">
        <v>1173</v>
      </c>
      <c r="H16" s="114">
        <v>847</v>
      </c>
      <c r="I16" s="140">
        <v>1737</v>
      </c>
      <c r="J16" s="115">
        <v>-678</v>
      </c>
      <c r="K16" s="116">
        <v>-39.032815198618309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0.70358306188925079</v>
      </c>
      <c r="E18" s="115">
        <v>54</v>
      </c>
      <c r="F18" s="114">
        <v>8</v>
      </c>
      <c r="G18" s="114">
        <v>23</v>
      </c>
      <c r="H18" s="114">
        <v>11</v>
      </c>
      <c r="I18" s="140" t="s">
        <v>513</v>
      </c>
      <c r="J18" s="115" t="s">
        <v>513</v>
      </c>
      <c r="K18" s="116" t="s">
        <v>513</v>
      </c>
    </row>
    <row r="19" spans="1:11" ht="14.1" customHeight="1" x14ac:dyDescent="0.2">
      <c r="A19" s="306" t="s">
        <v>235</v>
      </c>
      <c r="B19" s="307" t="s">
        <v>236</v>
      </c>
      <c r="C19" s="308"/>
      <c r="D19" s="113">
        <v>0.10423452768729642</v>
      </c>
      <c r="E19" s="115">
        <v>8</v>
      </c>
      <c r="F19" s="114">
        <v>6</v>
      </c>
      <c r="G19" s="114">
        <v>5</v>
      </c>
      <c r="H19" s="114">
        <v>4</v>
      </c>
      <c r="I19" s="140">
        <v>3</v>
      </c>
      <c r="J19" s="115">
        <v>5</v>
      </c>
      <c r="K19" s="116">
        <v>166.66666666666666</v>
      </c>
    </row>
    <row r="20" spans="1:11" ht="14.1" customHeight="1" x14ac:dyDescent="0.2">
      <c r="A20" s="306">
        <v>12</v>
      </c>
      <c r="B20" s="307" t="s">
        <v>237</v>
      </c>
      <c r="C20" s="308"/>
      <c r="D20" s="113">
        <v>0.50814332247557004</v>
      </c>
      <c r="E20" s="115">
        <v>39</v>
      </c>
      <c r="F20" s="114">
        <v>40</v>
      </c>
      <c r="G20" s="114">
        <v>34</v>
      </c>
      <c r="H20" s="114">
        <v>26</v>
      </c>
      <c r="I20" s="140">
        <v>51</v>
      </c>
      <c r="J20" s="115">
        <v>-12</v>
      </c>
      <c r="K20" s="116">
        <v>-23.529411764705884</v>
      </c>
    </row>
    <row r="21" spans="1:11" ht="14.1" customHeight="1" x14ac:dyDescent="0.2">
      <c r="A21" s="306">
        <v>21</v>
      </c>
      <c r="B21" s="307" t="s">
        <v>238</v>
      </c>
      <c r="C21" s="308"/>
      <c r="D21" s="113">
        <v>0.19543973941368079</v>
      </c>
      <c r="E21" s="115">
        <v>15</v>
      </c>
      <c r="F21" s="114">
        <v>8</v>
      </c>
      <c r="G21" s="114">
        <v>18</v>
      </c>
      <c r="H21" s="114">
        <v>10</v>
      </c>
      <c r="I21" s="140">
        <v>21</v>
      </c>
      <c r="J21" s="115">
        <v>-6</v>
      </c>
      <c r="K21" s="116">
        <v>-28.571428571428573</v>
      </c>
    </row>
    <row r="22" spans="1:11" ht="14.1" customHeight="1" x14ac:dyDescent="0.2">
      <c r="A22" s="306">
        <v>22</v>
      </c>
      <c r="B22" s="307" t="s">
        <v>239</v>
      </c>
      <c r="C22" s="308"/>
      <c r="D22" s="113">
        <v>1.3029315960912051</v>
      </c>
      <c r="E22" s="115">
        <v>100</v>
      </c>
      <c r="F22" s="114">
        <v>86</v>
      </c>
      <c r="G22" s="114">
        <v>133</v>
      </c>
      <c r="H22" s="114">
        <v>91</v>
      </c>
      <c r="I22" s="140">
        <v>127</v>
      </c>
      <c r="J22" s="115">
        <v>-27</v>
      </c>
      <c r="K22" s="116">
        <v>-21.259842519685041</v>
      </c>
    </row>
    <row r="23" spans="1:11" ht="14.1" customHeight="1" x14ac:dyDescent="0.2">
      <c r="A23" s="306">
        <v>23</v>
      </c>
      <c r="B23" s="307" t="s">
        <v>240</v>
      </c>
      <c r="C23" s="308"/>
      <c r="D23" s="113">
        <v>0.46905537459283386</v>
      </c>
      <c r="E23" s="115">
        <v>36</v>
      </c>
      <c r="F23" s="114">
        <v>42</v>
      </c>
      <c r="G23" s="114">
        <v>51</v>
      </c>
      <c r="H23" s="114">
        <v>74</v>
      </c>
      <c r="I23" s="140">
        <v>64</v>
      </c>
      <c r="J23" s="115">
        <v>-28</v>
      </c>
      <c r="K23" s="116">
        <v>-43.75</v>
      </c>
    </row>
    <row r="24" spans="1:11" ht="14.1" customHeight="1" x14ac:dyDescent="0.2">
      <c r="A24" s="306">
        <v>24</v>
      </c>
      <c r="B24" s="307" t="s">
        <v>241</v>
      </c>
      <c r="C24" s="308"/>
      <c r="D24" s="113">
        <v>4.8859934853420199</v>
      </c>
      <c r="E24" s="115">
        <v>375</v>
      </c>
      <c r="F24" s="114">
        <v>316</v>
      </c>
      <c r="G24" s="114">
        <v>442</v>
      </c>
      <c r="H24" s="114">
        <v>346</v>
      </c>
      <c r="I24" s="140">
        <v>328</v>
      </c>
      <c r="J24" s="115">
        <v>47</v>
      </c>
      <c r="K24" s="116">
        <v>14.329268292682928</v>
      </c>
    </row>
    <row r="25" spans="1:11" ht="14.1" customHeight="1" x14ac:dyDescent="0.2">
      <c r="A25" s="306">
        <v>25</v>
      </c>
      <c r="B25" s="307" t="s">
        <v>242</v>
      </c>
      <c r="C25" s="308"/>
      <c r="D25" s="113">
        <v>4.664495114006515</v>
      </c>
      <c r="E25" s="115">
        <v>358</v>
      </c>
      <c r="F25" s="114">
        <v>302</v>
      </c>
      <c r="G25" s="114">
        <v>328</v>
      </c>
      <c r="H25" s="114">
        <v>257</v>
      </c>
      <c r="I25" s="140">
        <v>370</v>
      </c>
      <c r="J25" s="115">
        <v>-12</v>
      </c>
      <c r="K25" s="116">
        <v>-3.2432432432432434</v>
      </c>
    </row>
    <row r="26" spans="1:11" ht="14.1" customHeight="1" x14ac:dyDescent="0.2">
      <c r="A26" s="306">
        <v>26</v>
      </c>
      <c r="B26" s="307" t="s">
        <v>243</v>
      </c>
      <c r="C26" s="308"/>
      <c r="D26" s="113">
        <v>2.775244299674267</v>
      </c>
      <c r="E26" s="115">
        <v>213</v>
      </c>
      <c r="F26" s="114">
        <v>167</v>
      </c>
      <c r="G26" s="114">
        <v>209</v>
      </c>
      <c r="H26" s="114">
        <v>190</v>
      </c>
      <c r="I26" s="140">
        <v>252</v>
      </c>
      <c r="J26" s="115">
        <v>-39</v>
      </c>
      <c r="K26" s="116">
        <v>-15.476190476190476</v>
      </c>
    </row>
    <row r="27" spans="1:11" ht="14.1" customHeight="1" x14ac:dyDescent="0.2">
      <c r="A27" s="306">
        <v>27</v>
      </c>
      <c r="B27" s="307" t="s">
        <v>244</v>
      </c>
      <c r="C27" s="308"/>
      <c r="D27" s="113">
        <v>3.1270358306188926</v>
      </c>
      <c r="E27" s="115">
        <v>240</v>
      </c>
      <c r="F27" s="114">
        <v>244</v>
      </c>
      <c r="G27" s="114">
        <v>178</v>
      </c>
      <c r="H27" s="114">
        <v>214</v>
      </c>
      <c r="I27" s="140">
        <v>733</v>
      </c>
      <c r="J27" s="115">
        <v>-493</v>
      </c>
      <c r="K27" s="116">
        <v>-67.257844474761256</v>
      </c>
    </row>
    <row r="28" spans="1:11" ht="14.1" customHeight="1" x14ac:dyDescent="0.2">
      <c r="A28" s="306">
        <v>28</v>
      </c>
      <c r="B28" s="307" t="s">
        <v>245</v>
      </c>
      <c r="C28" s="308"/>
      <c r="D28" s="113">
        <v>0.40390879478827363</v>
      </c>
      <c r="E28" s="115">
        <v>31</v>
      </c>
      <c r="F28" s="114">
        <v>27</v>
      </c>
      <c r="G28" s="114">
        <v>39</v>
      </c>
      <c r="H28" s="114">
        <v>32</v>
      </c>
      <c r="I28" s="140">
        <v>32</v>
      </c>
      <c r="J28" s="115">
        <v>-1</v>
      </c>
      <c r="K28" s="116">
        <v>-3.125</v>
      </c>
    </row>
    <row r="29" spans="1:11" ht="14.1" customHeight="1" x14ac:dyDescent="0.2">
      <c r="A29" s="306">
        <v>29</v>
      </c>
      <c r="B29" s="307" t="s">
        <v>246</v>
      </c>
      <c r="C29" s="308"/>
      <c r="D29" s="113">
        <v>5.107491856677524</v>
      </c>
      <c r="E29" s="115">
        <v>392</v>
      </c>
      <c r="F29" s="114">
        <v>350</v>
      </c>
      <c r="G29" s="114">
        <v>424</v>
      </c>
      <c r="H29" s="114">
        <v>285</v>
      </c>
      <c r="I29" s="140">
        <v>306</v>
      </c>
      <c r="J29" s="115">
        <v>86</v>
      </c>
      <c r="K29" s="116">
        <v>28.104575163398692</v>
      </c>
    </row>
    <row r="30" spans="1:11" ht="14.1" customHeight="1" x14ac:dyDescent="0.2">
      <c r="A30" s="306" t="s">
        <v>247</v>
      </c>
      <c r="B30" s="307" t="s">
        <v>248</v>
      </c>
      <c r="C30" s="308"/>
      <c r="D30" s="113">
        <v>1.8241042345276872</v>
      </c>
      <c r="E30" s="115">
        <v>140</v>
      </c>
      <c r="F30" s="114">
        <v>139</v>
      </c>
      <c r="G30" s="114" t="s">
        <v>513</v>
      </c>
      <c r="H30" s="114">
        <v>110</v>
      </c>
      <c r="I30" s="140" t="s">
        <v>513</v>
      </c>
      <c r="J30" s="115" t="s">
        <v>513</v>
      </c>
      <c r="K30" s="116" t="s">
        <v>513</v>
      </c>
    </row>
    <row r="31" spans="1:11" ht="14.1" customHeight="1" x14ac:dyDescent="0.2">
      <c r="A31" s="306" t="s">
        <v>249</v>
      </c>
      <c r="B31" s="307" t="s">
        <v>250</v>
      </c>
      <c r="C31" s="308"/>
      <c r="D31" s="113">
        <v>3.2833876221498373</v>
      </c>
      <c r="E31" s="115">
        <v>252</v>
      </c>
      <c r="F31" s="114">
        <v>211</v>
      </c>
      <c r="G31" s="114">
        <v>247</v>
      </c>
      <c r="H31" s="114">
        <v>175</v>
      </c>
      <c r="I31" s="140">
        <v>192</v>
      </c>
      <c r="J31" s="115">
        <v>60</v>
      </c>
      <c r="K31" s="116">
        <v>31.25</v>
      </c>
    </row>
    <row r="32" spans="1:11" ht="14.1" customHeight="1" x14ac:dyDescent="0.2">
      <c r="A32" s="306">
        <v>31</v>
      </c>
      <c r="B32" s="307" t="s">
        <v>251</v>
      </c>
      <c r="C32" s="308"/>
      <c r="D32" s="113">
        <v>0.58631921824104238</v>
      </c>
      <c r="E32" s="115">
        <v>45</v>
      </c>
      <c r="F32" s="114">
        <v>38</v>
      </c>
      <c r="G32" s="114">
        <v>44</v>
      </c>
      <c r="H32" s="114">
        <v>33</v>
      </c>
      <c r="I32" s="140">
        <v>52</v>
      </c>
      <c r="J32" s="115">
        <v>-7</v>
      </c>
      <c r="K32" s="116">
        <v>-13.461538461538462</v>
      </c>
    </row>
    <row r="33" spans="1:11" ht="14.1" customHeight="1" x14ac:dyDescent="0.2">
      <c r="A33" s="306">
        <v>32</v>
      </c>
      <c r="B33" s="307" t="s">
        <v>252</v>
      </c>
      <c r="C33" s="308"/>
      <c r="D33" s="113">
        <v>1.0553745928338762</v>
      </c>
      <c r="E33" s="115">
        <v>81</v>
      </c>
      <c r="F33" s="114">
        <v>75</v>
      </c>
      <c r="G33" s="114">
        <v>85</v>
      </c>
      <c r="H33" s="114">
        <v>64</v>
      </c>
      <c r="I33" s="140">
        <v>54</v>
      </c>
      <c r="J33" s="115">
        <v>27</v>
      </c>
      <c r="K33" s="116">
        <v>50</v>
      </c>
    </row>
    <row r="34" spans="1:11" ht="14.1" customHeight="1" x14ac:dyDescent="0.2">
      <c r="A34" s="306">
        <v>33</v>
      </c>
      <c r="B34" s="307" t="s">
        <v>253</v>
      </c>
      <c r="C34" s="308"/>
      <c r="D34" s="113">
        <v>0.59934853420195444</v>
      </c>
      <c r="E34" s="115">
        <v>46</v>
      </c>
      <c r="F34" s="114">
        <v>65</v>
      </c>
      <c r="G34" s="114">
        <v>75</v>
      </c>
      <c r="H34" s="114">
        <v>72</v>
      </c>
      <c r="I34" s="140">
        <v>48</v>
      </c>
      <c r="J34" s="115">
        <v>-2</v>
      </c>
      <c r="K34" s="116">
        <v>-4.166666666666667</v>
      </c>
    </row>
    <row r="35" spans="1:11" ht="14.1" customHeight="1" x14ac:dyDescent="0.2">
      <c r="A35" s="306">
        <v>34</v>
      </c>
      <c r="B35" s="307" t="s">
        <v>254</v>
      </c>
      <c r="C35" s="308"/>
      <c r="D35" s="113">
        <v>1.0162866449511401</v>
      </c>
      <c r="E35" s="115">
        <v>78</v>
      </c>
      <c r="F35" s="114">
        <v>54</v>
      </c>
      <c r="G35" s="114">
        <v>78</v>
      </c>
      <c r="H35" s="114">
        <v>66</v>
      </c>
      <c r="I35" s="140">
        <v>80</v>
      </c>
      <c r="J35" s="115">
        <v>-2</v>
      </c>
      <c r="K35" s="116">
        <v>-2.5</v>
      </c>
    </row>
    <row r="36" spans="1:11" ht="14.1" customHeight="1" x14ac:dyDescent="0.2">
      <c r="A36" s="306">
        <v>41</v>
      </c>
      <c r="B36" s="307" t="s">
        <v>255</v>
      </c>
      <c r="C36" s="308"/>
      <c r="D36" s="113">
        <v>0.74267100977198697</v>
      </c>
      <c r="E36" s="115">
        <v>57</v>
      </c>
      <c r="F36" s="114">
        <v>33</v>
      </c>
      <c r="G36" s="114">
        <v>78</v>
      </c>
      <c r="H36" s="114">
        <v>70</v>
      </c>
      <c r="I36" s="140">
        <v>52</v>
      </c>
      <c r="J36" s="115">
        <v>5</v>
      </c>
      <c r="K36" s="116">
        <v>9.615384615384615</v>
      </c>
    </row>
    <row r="37" spans="1:11" ht="14.1" customHeight="1" x14ac:dyDescent="0.2">
      <c r="A37" s="306">
        <v>42</v>
      </c>
      <c r="B37" s="307" t="s">
        <v>256</v>
      </c>
      <c r="C37" s="308"/>
      <c r="D37" s="113">
        <v>9.1205211726384364E-2</v>
      </c>
      <c r="E37" s="115">
        <v>7</v>
      </c>
      <c r="F37" s="114" t="s">
        <v>513</v>
      </c>
      <c r="G37" s="114" t="s">
        <v>513</v>
      </c>
      <c r="H37" s="114" t="s">
        <v>513</v>
      </c>
      <c r="I37" s="140">
        <v>9</v>
      </c>
      <c r="J37" s="115">
        <v>-2</v>
      </c>
      <c r="K37" s="116">
        <v>-22.222222222222221</v>
      </c>
    </row>
    <row r="38" spans="1:11" ht="14.1" customHeight="1" x14ac:dyDescent="0.2">
      <c r="A38" s="306">
        <v>43</v>
      </c>
      <c r="B38" s="307" t="s">
        <v>257</v>
      </c>
      <c r="C38" s="308"/>
      <c r="D38" s="113">
        <v>2.3973941368078178</v>
      </c>
      <c r="E38" s="115">
        <v>184</v>
      </c>
      <c r="F38" s="114">
        <v>222</v>
      </c>
      <c r="G38" s="114">
        <v>597</v>
      </c>
      <c r="H38" s="114">
        <v>166</v>
      </c>
      <c r="I38" s="140">
        <v>297</v>
      </c>
      <c r="J38" s="115">
        <v>-113</v>
      </c>
      <c r="K38" s="116">
        <v>-38.047138047138048</v>
      </c>
    </row>
    <row r="39" spans="1:11" ht="14.1" customHeight="1" x14ac:dyDescent="0.2">
      <c r="A39" s="306">
        <v>51</v>
      </c>
      <c r="B39" s="307" t="s">
        <v>258</v>
      </c>
      <c r="C39" s="308"/>
      <c r="D39" s="113">
        <v>12.403908794788274</v>
      </c>
      <c r="E39" s="115">
        <v>952</v>
      </c>
      <c r="F39" s="114">
        <v>1232</v>
      </c>
      <c r="G39" s="114">
        <v>1344</v>
      </c>
      <c r="H39" s="114">
        <v>1038</v>
      </c>
      <c r="I39" s="140">
        <v>1114</v>
      </c>
      <c r="J39" s="115">
        <v>-162</v>
      </c>
      <c r="K39" s="116">
        <v>-14.542190305206462</v>
      </c>
    </row>
    <row r="40" spans="1:11" ht="14.1" customHeight="1" x14ac:dyDescent="0.2">
      <c r="A40" s="306" t="s">
        <v>259</v>
      </c>
      <c r="B40" s="307" t="s">
        <v>260</v>
      </c>
      <c r="C40" s="308"/>
      <c r="D40" s="113">
        <v>11.856677524429967</v>
      </c>
      <c r="E40" s="115">
        <v>910</v>
      </c>
      <c r="F40" s="114">
        <v>1198</v>
      </c>
      <c r="G40" s="114">
        <v>1276</v>
      </c>
      <c r="H40" s="114">
        <v>992</v>
      </c>
      <c r="I40" s="140">
        <v>1066</v>
      </c>
      <c r="J40" s="115">
        <v>-156</v>
      </c>
      <c r="K40" s="116">
        <v>-14.634146341463415</v>
      </c>
    </row>
    <row r="41" spans="1:11" ht="14.1" customHeight="1" x14ac:dyDescent="0.2">
      <c r="A41" s="306"/>
      <c r="B41" s="307" t="s">
        <v>261</v>
      </c>
      <c r="C41" s="308"/>
      <c r="D41" s="113">
        <v>11.205211726384364</v>
      </c>
      <c r="E41" s="115">
        <v>860</v>
      </c>
      <c r="F41" s="114">
        <v>1160</v>
      </c>
      <c r="G41" s="114">
        <v>1240</v>
      </c>
      <c r="H41" s="114">
        <v>957</v>
      </c>
      <c r="I41" s="140">
        <v>1000</v>
      </c>
      <c r="J41" s="115">
        <v>-140</v>
      </c>
      <c r="K41" s="116">
        <v>-14</v>
      </c>
    </row>
    <row r="42" spans="1:11" ht="14.1" customHeight="1" x14ac:dyDescent="0.2">
      <c r="A42" s="306">
        <v>52</v>
      </c>
      <c r="B42" s="307" t="s">
        <v>262</v>
      </c>
      <c r="C42" s="308"/>
      <c r="D42" s="113">
        <v>3.8436482084690553</v>
      </c>
      <c r="E42" s="115">
        <v>295</v>
      </c>
      <c r="F42" s="114">
        <v>304</v>
      </c>
      <c r="G42" s="114">
        <v>250</v>
      </c>
      <c r="H42" s="114">
        <v>257</v>
      </c>
      <c r="I42" s="140">
        <v>258</v>
      </c>
      <c r="J42" s="115">
        <v>37</v>
      </c>
      <c r="K42" s="116">
        <v>14.34108527131783</v>
      </c>
    </row>
    <row r="43" spans="1:11" ht="14.1" customHeight="1" x14ac:dyDescent="0.2">
      <c r="A43" s="306" t="s">
        <v>263</v>
      </c>
      <c r="B43" s="307" t="s">
        <v>264</v>
      </c>
      <c r="C43" s="308"/>
      <c r="D43" s="113">
        <v>2.5928338762214982</v>
      </c>
      <c r="E43" s="115">
        <v>199</v>
      </c>
      <c r="F43" s="114">
        <v>225</v>
      </c>
      <c r="G43" s="114">
        <v>156</v>
      </c>
      <c r="H43" s="114">
        <v>166</v>
      </c>
      <c r="I43" s="140">
        <v>185</v>
      </c>
      <c r="J43" s="115">
        <v>14</v>
      </c>
      <c r="K43" s="116">
        <v>7.5675675675675675</v>
      </c>
    </row>
    <row r="44" spans="1:11" ht="14.1" customHeight="1" x14ac:dyDescent="0.2">
      <c r="A44" s="306">
        <v>53</v>
      </c>
      <c r="B44" s="307" t="s">
        <v>265</v>
      </c>
      <c r="C44" s="308"/>
      <c r="D44" s="113">
        <v>0.87296416938110755</v>
      </c>
      <c r="E44" s="115">
        <v>67</v>
      </c>
      <c r="F44" s="114">
        <v>52</v>
      </c>
      <c r="G44" s="114">
        <v>70</v>
      </c>
      <c r="H44" s="114">
        <v>75</v>
      </c>
      <c r="I44" s="140">
        <v>61</v>
      </c>
      <c r="J44" s="115">
        <v>6</v>
      </c>
      <c r="K44" s="116">
        <v>9.8360655737704921</v>
      </c>
    </row>
    <row r="45" spans="1:11" ht="14.1" customHeight="1" x14ac:dyDescent="0.2">
      <c r="A45" s="306" t="s">
        <v>266</v>
      </c>
      <c r="B45" s="307" t="s">
        <v>267</v>
      </c>
      <c r="C45" s="308"/>
      <c r="D45" s="113">
        <v>0.82084690553745931</v>
      </c>
      <c r="E45" s="115">
        <v>63</v>
      </c>
      <c r="F45" s="114">
        <v>49</v>
      </c>
      <c r="G45" s="114">
        <v>64</v>
      </c>
      <c r="H45" s="114">
        <v>65</v>
      </c>
      <c r="I45" s="140">
        <v>55</v>
      </c>
      <c r="J45" s="115">
        <v>8</v>
      </c>
      <c r="K45" s="116">
        <v>14.545454545454545</v>
      </c>
    </row>
    <row r="46" spans="1:11" ht="14.1" customHeight="1" x14ac:dyDescent="0.2">
      <c r="A46" s="306">
        <v>54</v>
      </c>
      <c r="B46" s="307" t="s">
        <v>268</v>
      </c>
      <c r="C46" s="308"/>
      <c r="D46" s="113">
        <v>4.234527687296417</v>
      </c>
      <c r="E46" s="115">
        <v>325</v>
      </c>
      <c r="F46" s="114">
        <v>350</v>
      </c>
      <c r="G46" s="114">
        <v>500</v>
      </c>
      <c r="H46" s="114">
        <v>309</v>
      </c>
      <c r="I46" s="140">
        <v>368</v>
      </c>
      <c r="J46" s="115">
        <v>-43</v>
      </c>
      <c r="K46" s="116">
        <v>-11.684782608695652</v>
      </c>
    </row>
    <row r="47" spans="1:11" ht="14.1" customHeight="1" x14ac:dyDescent="0.2">
      <c r="A47" s="306">
        <v>61</v>
      </c>
      <c r="B47" s="307" t="s">
        <v>269</v>
      </c>
      <c r="C47" s="308"/>
      <c r="D47" s="113">
        <v>2.6058631921824102</v>
      </c>
      <c r="E47" s="115">
        <v>200</v>
      </c>
      <c r="F47" s="114">
        <v>180</v>
      </c>
      <c r="G47" s="114">
        <v>208</v>
      </c>
      <c r="H47" s="114">
        <v>210</v>
      </c>
      <c r="I47" s="140">
        <v>213</v>
      </c>
      <c r="J47" s="115">
        <v>-13</v>
      </c>
      <c r="K47" s="116">
        <v>-6.103286384976526</v>
      </c>
    </row>
    <row r="48" spans="1:11" ht="14.1" customHeight="1" x14ac:dyDescent="0.2">
      <c r="A48" s="306">
        <v>62</v>
      </c>
      <c r="B48" s="307" t="s">
        <v>270</v>
      </c>
      <c r="C48" s="308"/>
      <c r="D48" s="113">
        <v>5.6938110749185666</v>
      </c>
      <c r="E48" s="115">
        <v>437</v>
      </c>
      <c r="F48" s="114">
        <v>377</v>
      </c>
      <c r="G48" s="114">
        <v>556</v>
      </c>
      <c r="H48" s="114">
        <v>350</v>
      </c>
      <c r="I48" s="140">
        <v>421</v>
      </c>
      <c r="J48" s="115">
        <v>16</v>
      </c>
      <c r="K48" s="116">
        <v>3.8004750593824226</v>
      </c>
    </row>
    <row r="49" spans="1:11" ht="14.1" customHeight="1" x14ac:dyDescent="0.2">
      <c r="A49" s="306">
        <v>63</v>
      </c>
      <c r="B49" s="307" t="s">
        <v>271</v>
      </c>
      <c r="C49" s="308"/>
      <c r="D49" s="113">
        <v>5.4332247557003255</v>
      </c>
      <c r="E49" s="115">
        <v>417</v>
      </c>
      <c r="F49" s="114">
        <v>377</v>
      </c>
      <c r="G49" s="114">
        <v>459</v>
      </c>
      <c r="H49" s="114">
        <v>344</v>
      </c>
      <c r="I49" s="140">
        <v>378</v>
      </c>
      <c r="J49" s="115">
        <v>39</v>
      </c>
      <c r="K49" s="116">
        <v>10.317460317460318</v>
      </c>
    </row>
    <row r="50" spans="1:11" ht="14.1" customHeight="1" x14ac:dyDescent="0.2">
      <c r="A50" s="306" t="s">
        <v>272</v>
      </c>
      <c r="B50" s="307" t="s">
        <v>273</v>
      </c>
      <c r="C50" s="308"/>
      <c r="D50" s="113">
        <v>1.003257328990228</v>
      </c>
      <c r="E50" s="115">
        <v>77</v>
      </c>
      <c r="F50" s="114">
        <v>69</v>
      </c>
      <c r="G50" s="114">
        <v>77</v>
      </c>
      <c r="H50" s="114">
        <v>60</v>
      </c>
      <c r="I50" s="140">
        <v>56</v>
      </c>
      <c r="J50" s="115">
        <v>21</v>
      </c>
      <c r="K50" s="116">
        <v>37.5</v>
      </c>
    </row>
    <row r="51" spans="1:11" ht="14.1" customHeight="1" x14ac:dyDescent="0.2">
      <c r="A51" s="306" t="s">
        <v>274</v>
      </c>
      <c r="B51" s="307" t="s">
        <v>275</v>
      </c>
      <c r="C51" s="308"/>
      <c r="D51" s="113">
        <v>3.9609120521172638</v>
      </c>
      <c r="E51" s="115">
        <v>304</v>
      </c>
      <c r="F51" s="114">
        <v>283</v>
      </c>
      <c r="G51" s="114">
        <v>344</v>
      </c>
      <c r="H51" s="114">
        <v>252</v>
      </c>
      <c r="I51" s="140">
        <v>293</v>
      </c>
      <c r="J51" s="115">
        <v>11</v>
      </c>
      <c r="K51" s="116">
        <v>3.7542662116040955</v>
      </c>
    </row>
    <row r="52" spans="1:11" ht="14.1" customHeight="1" x14ac:dyDescent="0.2">
      <c r="A52" s="306">
        <v>71</v>
      </c>
      <c r="B52" s="307" t="s">
        <v>276</v>
      </c>
      <c r="C52" s="308"/>
      <c r="D52" s="113">
        <v>9.4592833876221505</v>
      </c>
      <c r="E52" s="115">
        <v>726</v>
      </c>
      <c r="F52" s="114">
        <v>668</v>
      </c>
      <c r="G52" s="114">
        <v>871</v>
      </c>
      <c r="H52" s="114">
        <v>587</v>
      </c>
      <c r="I52" s="140">
        <v>849</v>
      </c>
      <c r="J52" s="115">
        <v>-123</v>
      </c>
      <c r="K52" s="116">
        <v>-14.487632508833922</v>
      </c>
    </row>
    <row r="53" spans="1:11" ht="14.1" customHeight="1" x14ac:dyDescent="0.2">
      <c r="A53" s="306" t="s">
        <v>277</v>
      </c>
      <c r="B53" s="307" t="s">
        <v>278</v>
      </c>
      <c r="C53" s="308"/>
      <c r="D53" s="113">
        <v>3.5830618892508141</v>
      </c>
      <c r="E53" s="115">
        <v>275</v>
      </c>
      <c r="F53" s="114">
        <v>309</v>
      </c>
      <c r="G53" s="114">
        <v>328</v>
      </c>
      <c r="H53" s="114">
        <v>248</v>
      </c>
      <c r="I53" s="140">
        <v>348</v>
      </c>
      <c r="J53" s="115">
        <v>-73</v>
      </c>
      <c r="K53" s="116">
        <v>-20.977011494252874</v>
      </c>
    </row>
    <row r="54" spans="1:11" ht="14.1" customHeight="1" x14ac:dyDescent="0.2">
      <c r="A54" s="306" t="s">
        <v>279</v>
      </c>
      <c r="B54" s="307" t="s">
        <v>280</v>
      </c>
      <c r="C54" s="308"/>
      <c r="D54" s="113">
        <v>4.7557003257328994</v>
      </c>
      <c r="E54" s="115">
        <v>365</v>
      </c>
      <c r="F54" s="114">
        <v>289</v>
      </c>
      <c r="G54" s="114">
        <v>444</v>
      </c>
      <c r="H54" s="114">
        <v>279</v>
      </c>
      <c r="I54" s="140">
        <v>412</v>
      </c>
      <c r="J54" s="115">
        <v>-47</v>
      </c>
      <c r="K54" s="116">
        <v>-11.407766990291263</v>
      </c>
    </row>
    <row r="55" spans="1:11" ht="14.1" customHeight="1" x14ac:dyDescent="0.2">
      <c r="A55" s="306">
        <v>72</v>
      </c>
      <c r="B55" s="307" t="s">
        <v>281</v>
      </c>
      <c r="C55" s="308"/>
      <c r="D55" s="113">
        <v>2.3061889250814334</v>
      </c>
      <c r="E55" s="115">
        <v>177</v>
      </c>
      <c r="F55" s="114">
        <v>115</v>
      </c>
      <c r="G55" s="114">
        <v>187</v>
      </c>
      <c r="H55" s="114">
        <v>87</v>
      </c>
      <c r="I55" s="140">
        <v>168</v>
      </c>
      <c r="J55" s="115">
        <v>9</v>
      </c>
      <c r="K55" s="116">
        <v>5.3571428571428568</v>
      </c>
    </row>
    <row r="56" spans="1:11" ht="14.1" customHeight="1" x14ac:dyDescent="0.2">
      <c r="A56" s="306" t="s">
        <v>282</v>
      </c>
      <c r="B56" s="307" t="s">
        <v>283</v>
      </c>
      <c r="C56" s="308"/>
      <c r="D56" s="113">
        <v>0.93811074918566772</v>
      </c>
      <c r="E56" s="115">
        <v>72</v>
      </c>
      <c r="F56" s="114">
        <v>54</v>
      </c>
      <c r="G56" s="114">
        <v>70</v>
      </c>
      <c r="H56" s="114">
        <v>39</v>
      </c>
      <c r="I56" s="140">
        <v>75</v>
      </c>
      <c r="J56" s="115">
        <v>-3</v>
      </c>
      <c r="K56" s="116">
        <v>-4</v>
      </c>
    </row>
    <row r="57" spans="1:11" ht="14.1" customHeight="1" x14ac:dyDescent="0.2">
      <c r="A57" s="306" t="s">
        <v>284</v>
      </c>
      <c r="B57" s="307" t="s">
        <v>285</v>
      </c>
      <c r="C57" s="308"/>
      <c r="D57" s="113">
        <v>1.0293159609120521</v>
      </c>
      <c r="E57" s="115">
        <v>79</v>
      </c>
      <c r="F57" s="114">
        <v>38</v>
      </c>
      <c r="G57" s="114">
        <v>77</v>
      </c>
      <c r="H57" s="114">
        <v>40</v>
      </c>
      <c r="I57" s="140">
        <v>61</v>
      </c>
      <c r="J57" s="115">
        <v>18</v>
      </c>
      <c r="K57" s="116">
        <v>29.508196721311474</v>
      </c>
    </row>
    <row r="58" spans="1:11" ht="14.1" customHeight="1" x14ac:dyDescent="0.2">
      <c r="A58" s="306">
        <v>73</v>
      </c>
      <c r="B58" s="307" t="s">
        <v>286</v>
      </c>
      <c r="C58" s="308"/>
      <c r="D58" s="113">
        <v>2.3973941368078178</v>
      </c>
      <c r="E58" s="115">
        <v>184</v>
      </c>
      <c r="F58" s="114">
        <v>145</v>
      </c>
      <c r="G58" s="114">
        <v>164</v>
      </c>
      <c r="H58" s="114">
        <v>134</v>
      </c>
      <c r="I58" s="140">
        <v>166</v>
      </c>
      <c r="J58" s="115">
        <v>18</v>
      </c>
      <c r="K58" s="116">
        <v>10.843373493975903</v>
      </c>
    </row>
    <row r="59" spans="1:11" ht="14.1" customHeight="1" x14ac:dyDescent="0.2">
      <c r="A59" s="306" t="s">
        <v>287</v>
      </c>
      <c r="B59" s="307" t="s">
        <v>288</v>
      </c>
      <c r="C59" s="308"/>
      <c r="D59" s="113">
        <v>1.6807817589576548</v>
      </c>
      <c r="E59" s="115">
        <v>129</v>
      </c>
      <c r="F59" s="114">
        <v>68</v>
      </c>
      <c r="G59" s="114">
        <v>109</v>
      </c>
      <c r="H59" s="114">
        <v>81</v>
      </c>
      <c r="I59" s="140">
        <v>113</v>
      </c>
      <c r="J59" s="115">
        <v>16</v>
      </c>
      <c r="K59" s="116">
        <v>14.159292035398231</v>
      </c>
    </row>
    <row r="60" spans="1:11" ht="14.1" customHeight="1" x14ac:dyDescent="0.2">
      <c r="A60" s="306">
        <v>81</v>
      </c>
      <c r="B60" s="307" t="s">
        <v>289</v>
      </c>
      <c r="C60" s="308"/>
      <c r="D60" s="113">
        <v>8.7166123778501632</v>
      </c>
      <c r="E60" s="115">
        <v>669</v>
      </c>
      <c r="F60" s="114">
        <v>586</v>
      </c>
      <c r="G60" s="114">
        <v>773</v>
      </c>
      <c r="H60" s="114">
        <v>631</v>
      </c>
      <c r="I60" s="140">
        <v>755</v>
      </c>
      <c r="J60" s="115">
        <v>-86</v>
      </c>
      <c r="K60" s="116">
        <v>-11.390728476821192</v>
      </c>
    </row>
    <row r="61" spans="1:11" ht="14.1" customHeight="1" x14ac:dyDescent="0.2">
      <c r="A61" s="306" t="s">
        <v>290</v>
      </c>
      <c r="B61" s="307" t="s">
        <v>291</v>
      </c>
      <c r="C61" s="308"/>
      <c r="D61" s="113">
        <v>1.9153094462540716</v>
      </c>
      <c r="E61" s="115">
        <v>147</v>
      </c>
      <c r="F61" s="114">
        <v>113</v>
      </c>
      <c r="G61" s="114">
        <v>231</v>
      </c>
      <c r="H61" s="114">
        <v>144</v>
      </c>
      <c r="I61" s="140">
        <v>256</v>
      </c>
      <c r="J61" s="115">
        <v>-109</v>
      </c>
      <c r="K61" s="116">
        <v>-42.578125</v>
      </c>
    </row>
    <row r="62" spans="1:11" ht="14.1" customHeight="1" x14ac:dyDescent="0.2">
      <c r="A62" s="306" t="s">
        <v>292</v>
      </c>
      <c r="B62" s="307" t="s">
        <v>293</v>
      </c>
      <c r="C62" s="308"/>
      <c r="D62" s="113">
        <v>3.4657980456026061</v>
      </c>
      <c r="E62" s="115">
        <v>266</v>
      </c>
      <c r="F62" s="114">
        <v>282</v>
      </c>
      <c r="G62" s="114">
        <v>321</v>
      </c>
      <c r="H62" s="114">
        <v>235</v>
      </c>
      <c r="I62" s="140">
        <v>211</v>
      </c>
      <c r="J62" s="115">
        <v>55</v>
      </c>
      <c r="K62" s="116">
        <v>26.066350710900473</v>
      </c>
    </row>
    <row r="63" spans="1:11" ht="14.1" customHeight="1" x14ac:dyDescent="0.2">
      <c r="A63" s="306"/>
      <c r="B63" s="307" t="s">
        <v>294</v>
      </c>
      <c r="C63" s="308"/>
      <c r="D63" s="113">
        <v>2.9837133550488599</v>
      </c>
      <c r="E63" s="115">
        <v>229</v>
      </c>
      <c r="F63" s="114">
        <v>220</v>
      </c>
      <c r="G63" s="114">
        <v>284</v>
      </c>
      <c r="H63" s="114">
        <v>205</v>
      </c>
      <c r="I63" s="140">
        <v>185</v>
      </c>
      <c r="J63" s="115">
        <v>44</v>
      </c>
      <c r="K63" s="116">
        <v>23.783783783783782</v>
      </c>
    </row>
    <row r="64" spans="1:11" ht="14.1" customHeight="1" x14ac:dyDescent="0.2">
      <c r="A64" s="306" t="s">
        <v>295</v>
      </c>
      <c r="B64" s="307" t="s">
        <v>296</v>
      </c>
      <c r="C64" s="308"/>
      <c r="D64" s="113">
        <v>1.003257328990228</v>
      </c>
      <c r="E64" s="115">
        <v>77</v>
      </c>
      <c r="F64" s="114">
        <v>47</v>
      </c>
      <c r="G64" s="114">
        <v>68</v>
      </c>
      <c r="H64" s="114">
        <v>97</v>
      </c>
      <c r="I64" s="140">
        <v>106</v>
      </c>
      <c r="J64" s="115">
        <v>-29</v>
      </c>
      <c r="K64" s="116">
        <v>-27.358490566037737</v>
      </c>
    </row>
    <row r="65" spans="1:11" ht="14.1" customHeight="1" x14ac:dyDescent="0.2">
      <c r="A65" s="306" t="s">
        <v>297</v>
      </c>
      <c r="B65" s="307" t="s">
        <v>298</v>
      </c>
      <c r="C65" s="308"/>
      <c r="D65" s="113">
        <v>0.42996742671009774</v>
      </c>
      <c r="E65" s="115">
        <v>33</v>
      </c>
      <c r="F65" s="114">
        <v>27</v>
      </c>
      <c r="G65" s="114">
        <v>30</v>
      </c>
      <c r="H65" s="114">
        <v>26</v>
      </c>
      <c r="I65" s="140">
        <v>31</v>
      </c>
      <c r="J65" s="115">
        <v>2</v>
      </c>
      <c r="K65" s="116">
        <v>6.4516129032258061</v>
      </c>
    </row>
    <row r="66" spans="1:11" ht="14.1" customHeight="1" x14ac:dyDescent="0.2">
      <c r="A66" s="306">
        <v>82</v>
      </c>
      <c r="B66" s="307" t="s">
        <v>299</v>
      </c>
      <c r="C66" s="308"/>
      <c r="D66" s="113">
        <v>2.5667752442996741</v>
      </c>
      <c r="E66" s="115">
        <v>197</v>
      </c>
      <c r="F66" s="114">
        <v>155</v>
      </c>
      <c r="G66" s="114">
        <v>234</v>
      </c>
      <c r="H66" s="114">
        <v>150</v>
      </c>
      <c r="I66" s="140">
        <v>176</v>
      </c>
      <c r="J66" s="115">
        <v>21</v>
      </c>
      <c r="K66" s="116">
        <v>11.931818181818182</v>
      </c>
    </row>
    <row r="67" spans="1:11" ht="14.1" customHeight="1" x14ac:dyDescent="0.2">
      <c r="A67" s="306" t="s">
        <v>300</v>
      </c>
      <c r="B67" s="307" t="s">
        <v>301</v>
      </c>
      <c r="C67" s="308"/>
      <c r="D67" s="113">
        <v>1.0684039087947883</v>
      </c>
      <c r="E67" s="115">
        <v>82</v>
      </c>
      <c r="F67" s="114">
        <v>98</v>
      </c>
      <c r="G67" s="114">
        <v>135</v>
      </c>
      <c r="H67" s="114">
        <v>90</v>
      </c>
      <c r="I67" s="140">
        <v>73</v>
      </c>
      <c r="J67" s="115">
        <v>9</v>
      </c>
      <c r="K67" s="116">
        <v>12.328767123287671</v>
      </c>
    </row>
    <row r="68" spans="1:11" ht="14.1" customHeight="1" x14ac:dyDescent="0.2">
      <c r="A68" s="306" t="s">
        <v>302</v>
      </c>
      <c r="B68" s="307" t="s">
        <v>303</v>
      </c>
      <c r="C68" s="308"/>
      <c r="D68" s="113">
        <v>0.85993485342019549</v>
      </c>
      <c r="E68" s="115">
        <v>66</v>
      </c>
      <c r="F68" s="114">
        <v>32</v>
      </c>
      <c r="G68" s="114">
        <v>52</v>
      </c>
      <c r="H68" s="114">
        <v>41</v>
      </c>
      <c r="I68" s="140">
        <v>58</v>
      </c>
      <c r="J68" s="115">
        <v>8</v>
      </c>
      <c r="K68" s="116">
        <v>13.793103448275861</v>
      </c>
    </row>
    <row r="69" spans="1:11" ht="14.1" customHeight="1" x14ac:dyDescent="0.2">
      <c r="A69" s="306">
        <v>83</v>
      </c>
      <c r="B69" s="307" t="s">
        <v>304</v>
      </c>
      <c r="C69" s="308"/>
      <c r="D69" s="113">
        <v>2.3973941368078178</v>
      </c>
      <c r="E69" s="115">
        <v>184</v>
      </c>
      <c r="F69" s="114">
        <v>187</v>
      </c>
      <c r="G69" s="114">
        <v>428</v>
      </c>
      <c r="H69" s="114">
        <v>168</v>
      </c>
      <c r="I69" s="140">
        <v>210</v>
      </c>
      <c r="J69" s="115">
        <v>-26</v>
      </c>
      <c r="K69" s="116">
        <v>-12.380952380952381</v>
      </c>
    </row>
    <row r="70" spans="1:11" ht="14.1" customHeight="1" x14ac:dyDescent="0.2">
      <c r="A70" s="306" t="s">
        <v>305</v>
      </c>
      <c r="B70" s="307" t="s">
        <v>306</v>
      </c>
      <c r="C70" s="308"/>
      <c r="D70" s="113">
        <v>2.1498371335504887</v>
      </c>
      <c r="E70" s="115">
        <v>165</v>
      </c>
      <c r="F70" s="114">
        <v>155</v>
      </c>
      <c r="G70" s="114">
        <v>400</v>
      </c>
      <c r="H70" s="114">
        <v>140</v>
      </c>
      <c r="I70" s="140">
        <v>181</v>
      </c>
      <c r="J70" s="115">
        <v>-16</v>
      </c>
      <c r="K70" s="116">
        <v>-8.8397790055248624</v>
      </c>
    </row>
    <row r="71" spans="1:11" ht="14.1" customHeight="1" x14ac:dyDescent="0.2">
      <c r="A71" s="306"/>
      <c r="B71" s="307" t="s">
        <v>307</v>
      </c>
      <c r="C71" s="308"/>
      <c r="D71" s="113">
        <v>1.0293159609120521</v>
      </c>
      <c r="E71" s="115">
        <v>79</v>
      </c>
      <c r="F71" s="114">
        <v>54</v>
      </c>
      <c r="G71" s="114">
        <v>237</v>
      </c>
      <c r="H71" s="114">
        <v>75</v>
      </c>
      <c r="I71" s="140">
        <v>83</v>
      </c>
      <c r="J71" s="115">
        <v>-4</v>
      </c>
      <c r="K71" s="116">
        <v>-4.8192771084337354</v>
      </c>
    </row>
    <row r="72" spans="1:11" ht="14.1" customHeight="1" x14ac:dyDescent="0.2">
      <c r="A72" s="306">
        <v>84</v>
      </c>
      <c r="B72" s="307" t="s">
        <v>308</v>
      </c>
      <c r="C72" s="308"/>
      <c r="D72" s="113">
        <v>3.9478827361563518</v>
      </c>
      <c r="E72" s="115">
        <v>303</v>
      </c>
      <c r="F72" s="114">
        <v>211</v>
      </c>
      <c r="G72" s="114">
        <v>339</v>
      </c>
      <c r="H72" s="114">
        <v>179</v>
      </c>
      <c r="I72" s="140">
        <v>320</v>
      </c>
      <c r="J72" s="115">
        <v>-17</v>
      </c>
      <c r="K72" s="116">
        <v>-5.3125</v>
      </c>
    </row>
    <row r="73" spans="1:11" ht="14.1" customHeight="1" x14ac:dyDescent="0.2">
      <c r="A73" s="306" t="s">
        <v>309</v>
      </c>
      <c r="B73" s="307" t="s">
        <v>310</v>
      </c>
      <c r="C73" s="308"/>
      <c r="D73" s="113">
        <v>0.13029315960912052</v>
      </c>
      <c r="E73" s="115">
        <v>10</v>
      </c>
      <c r="F73" s="114">
        <v>13</v>
      </c>
      <c r="G73" s="114">
        <v>67</v>
      </c>
      <c r="H73" s="114" t="s">
        <v>513</v>
      </c>
      <c r="I73" s="140">
        <v>17</v>
      </c>
      <c r="J73" s="115">
        <v>-7</v>
      </c>
      <c r="K73" s="116">
        <v>-41.176470588235297</v>
      </c>
    </row>
    <row r="74" spans="1:11" ht="14.1" customHeight="1" x14ac:dyDescent="0.2">
      <c r="A74" s="306" t="s">
        <v>311</v>
      </c>
      <c r="B74" s="307" t="s">
        <v>312</v>
      </c>
      <c r="C74" s="308"/>
      <c r="D74" s="113">
        <v>0.19543973941368079</v>
      </c>
      <c r="E74" s="115">
        <v>15</v>
      </c>
      <c r="F74" s="114">
        <v>9</v>
      </c>
      <c r="G74" s="114">
        <v>43</v>
      </c>
      <c r="H74" s="114">
        <v>11</v>
      </c>
      <c r="I74" s="140">
        <v>13</v>
      </c>
      <c r="J74" s="115">
        <v>2</v>
      </c>
      <c r="K74" s="116">
        <v>15.384615384615385</v>
      </c>
    </row>
    <row r="75" spans="1:11" ht="14.1" customHeight="1" x14ac:dyDescent="0.2">
      <c r="A75" s="306" t="s">
        <v>313</v>
      </c>
      <c r="B75" s="307" t="s">
        <v>314</v>
      </c>
      <c r="C75" s="308"/>
      <c r="D75" s="113">
        <v>2.9576547231270358</v>
      </c>
      <c r="E75" s="115">
        <v>227</v>
      </c>
      <c r="F75" s="114">
        <v>147</v>
      </c>
      <c r="G75" s="114">
        <v>174</v>
      </c>
      <c r="H75" s="114">
        <v>145</v>
      </c>
      <c r="I75" s="140">
        <v>251</v>
      </c>
      <c r="J75" s="115">
        <v>-24</v>
      </c>
      <c r="K75" s="116">
        <v>-9.5617529880478092</v>
      </c>
    </row>
    <row r="76" spans="1:11" ht="14.1" customHeight="1" x14ac:dyDescent="0.2">
      <c r="A76" s="306">
        <v>91</v>
      </c>
      <c r="B76" s="307" t="s">
        <v>315</v>
      </c>
      <c r="C76" s="308"/>
      <c r="D76" s="113">
        <v>0.14332247557003258</v>
      </c>
      <c r="E76" s="115">
        <v>11</v>
      </c>
      <c r="F76" s="114">
        <v>11</v>
      </c>
      <c r="G76" s="114">
        <v>13</v>
      </c>
      <c r="H76" s="114">
        <v>9</v>
      </c>
      <c r="I76" s="140">
        <v>13</v>
      </c>
      <c r="J76" s="115">
        <v>-2</v>
      </c>
      <c r="K76" s="116">
        <v>-15.384615384615385</v>
      </c>
    </row>
    <row r="77" spans="1:11" ht="14.1" customHeight="1" x14ac:dyDescent="0.2">
      <c r="A77" s="306">
        <v>92</v>
      </c>
      <c r="B77" s="307" t="s">
        <v>316</v>
      </c>
      <c r="C77" s="308"/>
      <c r="D77" s="113">
        <v>1.5765472312703583</v>
      </c>
      <c r="E77" s="115">
        <v>121</v>
      </c>
      <c r="F77" s="114">
        <v>84</v>
      </c>
      <c r="G77" s="114">
        <v>135</v>
      </c>
      <c r="H77" s="114">
        <v>94</v>
      </c>
      <c r="I77" s="140">
        <v>184</v>
      </c>
      <c r="J77" s="115">
        <v>-63</v>
      </c>
      <c r="K77" s="116">
        <v>-34.239130434782609</v>
      </c>
    </row>
    <row r="78" spans="1:11" ht="14.1" customHeight="1" x14ac:dyDescent="0.2">
      <c r="A78" s="306">
        <v>93</v>
      </c>
      <c r="B78" s="307" t="s">
        <v>317</v>
      </c>
      <c r="C78" s="308"/>
      <c r="D78" s="113">
        <v>0.15635179153094461</v>
      </c>
      <c r="E78" s="115">
        <v>12</v>
      </c>
      <c r="F78" s="114">
        <v>9</v>
      </c>
      <c r="G78" s="114">
        <v>9</v>
      </c>
      <c r="H78" s="114">
        <v>13</v>
      </c>
      <c r="I78" s="140">
        <v>11</v>
      </c>
      <c r="J78" s="115">
        <v>1</v>
      </c>
      <c r="K78" s="116">
        <v>9.0909090909090917</v>
      </c>
    </row>
    <row r="79" spans="1:11" ht="14.1" customHeight="1" x14ac:dyDescent="0.2">
      <c r="A79" s="306">
        <v>94</v>
      </c>
      <c r="B79" s="307" t="s">
        <v>318</v>
      </c>
      <c r="C79" s="308"/>
      <c r="D79" s="113">
        <v>0.29967426710097722</v>
      </c>
      <c r="E79" s="115">
        <v>23</v>
      </c>
      <c r="F79" s="114">
        <v>17</v>
      </c>
      <c r="G79" s="114">
        <v>47</v>
      </c>
      <c r="H79" s="114">
        <v>4</v>
      </c>
      <c r="I79" s="140">
        <v>21</v>
      </c>
      <c r="J79" s="115">
        <v>2</v>
      </c>
      <c r="K79" s="116">
        <v>9.5238095238095237</v>
      </c>
    </row>
    <row r="80" spans="1:11" ht="14.1" customHeight="1" x14ac:dyDescent="0.2">
      <c r="A80" s="306" t="s">
        <v>319</v>
      </c>
      <c r="B80" s="307" t="s">
        <v>320</v>
      </c>
      <c r="C80" s="308"/>
      <c r="D80" s="113">
        <v>0</v>
      </c>
      <c r="E80" s="115">
        <v>0</v>
      </c>
      <c r="F80" s="114" t="s">
        <v>513</v>
      </c>
      <c r="G80" s="114" t="s">
        <v>513</v>
      </c>
      <c r="H80" s="114" t="s">
        <v>513</v>
      </c>
      <c r="I80" s="140" t="s">
        <v>513</v>
      </c>
      <c r="J80" s="115" t="s">
        <v>513</v>
      </c>
      <c r="K80" s="116" t="s">
        <v>513</v>
      </c>
    </row>
    <row r="81" spans="1:11" ht="14.1" customHeight="1" x14ac:dyDescent="0.2">
      <c r="A81" s="310" t="s">
        <v>321</v>
      </c>
      <c r="B81" s="311" t="s">
        <v>333</v>
      </c>
      <c r="C81" s="312"/>
      <c r="D81" s="125">
        <v>0.31270358306188922</v>
      </c>
      <c r="E81" s="143">
        <v>24</v>
      </c>
      <c r="F81" s="144">
        <v>17</v>
      </c>
      <c r="G81" s="144">
        <v>42</v>
      </c>
      <c r="H81" s="144">
        <v>13</v>
      </c>
      <c r="I81" s="145">
        <v>21</v>
      </c>
      <c r="J81" s="143">
        <v>3</v>
      </c>
      <c r="K81" s="146">
        <v>14.285714285714286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80274</v>
      </c>
      <c r="C10" s="114">
        <v>42306</v>
      </c>
      <c r="D10" s="114">
        <v>37968</v>
      </c>
      <c r="E10" s="114">
        <v>63119</v>
      </c>
      <c r="F10" s="114">
        <v>16382</v>
      </c>
      <c r="G10" s="114">
        <v>10038</v>
      </c>
      <c r="H10" s="114">
        <v>20247</v>
      </c>
      <c r="I10" s="115">
        <v>19298</v>
      </c>
      <c r="J10" s="114">
        <v>12169</v>
      </c>
      <c r="K10" s="114">
        <v>7129</v>
      </c>
      <c r="L10" s="423">
        <v>6015</v>
      </c>
      <c r="M10" s="424">
        <v>6189</v>
      </c>
    </row>
    <row r="11" spans="1:13" ht="11.1" customHeight="1" x14ac:dyDescent="0.2">
      <c r="A11" s="422" t="s">
        <v>387</v>
      </c>
      <c r="B11" s="115">
        <v>81594</v>
      </c>
      <c r="C11" s="114">
        <v>43342</v>
      </c>
      <c r="D11" s="114">
        <v>38252</v>
      </c>
      <c r="E11" s="114">
        <v>64276</v>
      </c>
      <c r="F11" s="114">
        <v>16555</v>
      </c>
      <c r="G11" s="114">
        <v>10007</v>
      </c>
      <c r="H11" s="114">
        <v>20728</v>
      </c>
      <c r="I11" s="115">
        <v>19928</v>
      </c>
      <c r="J11" s="114">
        <v>12619</v>
      </c>
      <c r="K11" s="114">
        <v>7309</v>
      </c>
      <c r="L11" s="423">
        <v>5876</v>
      </c>
      <c r="M11" s="424">
        <v>4989</v>
      </c>
    </row>
    <row r="12" spans="1:13" ht="11.1" customHeight="1" x14ac:dyDescent="0.2">
      <c r="A12" s="422" t="s">
        <v>388</v>
      </c>
      <c r="B12" s="115">
        <v>83415</v>
      </c>
      <c r="C12" s="114">
        <v>44506</v>
      </c>
      <c r="D12" s="114">
        <v>38909</v>
      </c>
      <c r="E12" s="114">
        <v>65969</v>
      </c>
      <c r="F12" s="114">
        <v>16645</v>
      </c>
      <c r="G12" s="114">
        <v>10718</v>
      </c>
      <c r="H12" s="114">
        <v>21133</v>
      </c>
      <c r="I12" s="115">
        <v>19350</v>
      </c>
      <c r="J12" s="114">
        <v>11938</v>
      </c>
      <c r="K12" s="114">
        <v>7412</v>
      </c>
      <c r="L12" s="423">
        <v>8694</v>
      </c>
      <c r="M12" s="424">
        <v>7119</v>
      </c>
    </row>
    <row r="13" spans="1:13" s="110" customFormat="1" ht="11.1" customHeight="1" x14ac:dyDescent="0.2">
      <c r="A13" s="422" t="s">
        <v>389</v>
      </c>
      <c r="B13" s="115">
        <v>83181</v>
      </c>
      <c r="C13" s="114">
        <v>44169</v>
      </c>
      <c r="D13" s="114">
        <v>39012</v>
      </c>
      <c r="E13" s="114">
        <v>65273</v>
      </c>
      <c r="F13" s="114">
        <v>17084</v>
      </c>
      <c r="G13" s="114">
        <v>10337</v>
      </c>
      <c r="H13" s="114">
        <v>21354</v>
      </c>
      <c r="I13" s="115">
        <v>20418</v>
      </c>
      <c r="J13" s="114">
        <v>12871</v>
      </c>
      <c r="K13" s="114">
        <v>7547</v>
      </c>
      <c r="L13" s="423">
        <v>6021</v>
      </c>
      <c r="M13" s="424">
        <v>6238</v>
      </c>
    </row>
    <row r="14" spans="1:13" ht="15" customHeight="1" x14ac:dyDescent="0.2">
      <c r="A14" s="422" t="s">
        <v>390</v>
      </c>
      <c r="B14" s="115">
        <v>83615</v>
      </c>
      <c r="C14" s="114">
        <v>44312</v>
      </c>
      <c r="D14" s="114">
        <v>39303</v>
      </c>
      <c r="E14" s="114">
        <v>64492</v>
      </c>
      <c r="F14" s="114">
        <v>18427</v>
      </c>
      <c r="G14" s="114">
        <v>10028</v>
      </c>
      <c r="H14" s="114">
        <v>21804</v>
      </c>
      <c r="I14" s="115">
        <v>20294</v>
      </c>
      <c r="J14" s="114">
        <v>12601</v>
      </c>
      <c r="K14" s="114">
        <v>7693</v>
      </c>
      <c r="L14" s="423">
        <v>6939</v>
      </c>
      <c r="M14" s="424">
        <v>6662</v>
      </c>
    </row>
    <row r="15" spans="1:13" ht="11.1" customHeight="1" x14ac:dyDescent="0.2">
      <c r="A15" s="422" t="s">
        <v>387</v>
      </c>
      <c r="B15" s="115">
        <v>84247</v>
      </c>
      <c r="C15" s="114">
        <v>44768</v>
      </c>
      <c r="D15" s="114">
        <v>39479</v>
      </c>
      <c r="E15" s="114">
        <v>64786</v>
      </c>
      <c r="F15" s="114">
        <v>18781</v>
      </c>
      <c r="G15" s="114">
        <v>9873</v>
      </c>
      <c r="H15" s="114">
        <v>22241</v>
      </c>
      <c r="I15" s="115">
        <v>21000</v>
      </c>
      <c r="J15" s="114">
        <v>13112</v>
      </c>
      <c r="K15" s="114">
        <v>7888</v>
      </c>
      <c r="L15" s="423">
        <v>6634</v>
      </c>
      <c r="M15" s="424">
        <v>6248</v>
      </c>
    </row>
    <row r="16" spans="1:13" ht="11.1" customHeight="1" x14ac:dyDescent="0.2">
      <c r="A16" s="422" t="s">
        <v>388</v>
      </c>
      <c r="B16" s="115">
        <v>85267</v>
      </c>
      <c r="C16" s="114">
        <v>45440</v>
      </c>
      <c r="D16" s="114">
        <v>39827</v>
      </c>
      <c r="E16" s="114">
        <v>66253</v>
      </c>
      <c r="F16" s="114">
        <v>18742</v>
      </c>
      <c r="G16" s="114">
        <v>10700</v>
      </c>
      <c r="H16" s="114">
        <v>22422</v>
      </c>
      <c r="I16" s="115">
        <v>20623</v>
      </c>
      <c r="J16" s="114">
        <v>12428</v>
      </c>
      <c r="K16" s="114">
        <v>8195</v>
      </c>
      <c r="L16" s="423">
        <v>9307</v>
      </c>
      <c r="M16" s="424">
        <v>8234</v>
      </c>
    </row>
    <row r="17" spans="1:13" s="110" customFormat="1" ht="11.1" customHeight="1" x14ac:dyDescent="0.2">
      <c r="A17" s="422" t="s">
        <v>389</v>
      </c>
      <c r="B17" s="115">
        <v>85387</v>
      </c>
      <c r="C17" s="114">
        <v>45173</v>
      </c>
      <c r="D17" s="114">
        <v>40214</v>
      </c>
      <c r="E17" s="114">
        <v>66360</v>
      </c>
      <c r="F17" s="114">
        <v>18972</v>
      </c>
      <c r="G17" s="114">
        <v>10508</v>
      </c>
      <c r="H17" s="114">
        <v>22730</v>
      </c>
      <c r="I17" s="115">
        <v>22298</v>
      </c>
      <c r="J17" s="114">
        <v>13625</v>
      </c>
      <c r="K17" s="114">
        <v>8673</v>
      </c>
      <c r="L17" s="423">
        <v>6025</v>
      </c>
      <c r="M17" s="424">
        <v>6181</v>
      </c>
    </row>
    <row r="18" spans="1:13" ht="15" customHeight="1" x14ac:dyDescent="0.2">
      <c r="A18" s="422" t="s">
        <v>391</v>
      </c>
      <c r="B18" s="115">
        <v>85061</v>
      </c>
      <c r="C18" s="114">
        <v>45012</v>
      </c>
      <c r="D18" s="114">
        <v>40049</v>
      </c>
      <c r="E18" s="114">
        <v>65797</v>
      </c>
      <c r="F18" s="114">
        <v>19200</v>
      </c>
      <c r="G18" s="114">
        <v>10286</v>
      </c>
      <c r="H18" s="114">
        <v>22852</v>
      </c>
      <c r="I18" s="115">
        <v>21354</v>
      </c>
      <c r="J18" s="114">
        <v>12800</v>
      </c>
      <c r="K18" s="114">
        <v>8554</v>
      </c>
      <c r="L18" s="423">
        <v>6787</v>
      </c>
      <c r="M18" s="424">
        <v>7157</v>
      </c>
    </row>
    <row r="19" spans="1:13" ht="11.1" customHeight="1" x14ac:dyDescent="0.2">
      <c r="A19" s="422" t="s">
        <v>387</v>
      </c>
      <c r="B19" s="115">
        <v>85527</v>
      </c>
      <c r="C19" s="114">
        <v>45388</v>
      </c>
      <c r="D19" s="114">
        <v>40139</v>
      </c>
      <c r="E19" s="114">
        <v>65965</v>
      </c>
      <c r="F19" s="114">
        <v>19493</v>
      </c>
      <c r="G19" s="114">
        <v>10051</v>
      </c>
      <c r="H19" s="114">
        <v>23284</v>
      </c>
      <c r="I19" s="115">
        <v>22395</v>
      </c>
      <c r="J19" s="114">
        <v>13606</v>
      </c>
      <c r="K19" s="114">
        <v>8789</v>
      </c>
      <c r="L19" s="423">
        <v>5741</v>
      </c>
      <c r="M19" s="424">
        <v>5391</v>
      </c>
    </row>
    <row r="20" spans="1:13" ht="11.1" customHeight="1" x14ac:dyDescent="0.2">
      <c r="A20" s="422" t="s">
        <v>388</v>
      </c>
      <c r="B20" s="115">
        <v>86695</v>
      </c>
      <c r="C20" s="114">
        <v>45901</v>
      </c>
      <c r="D20" s="114">
        <v>40794</v>
      </c>
      <c r="E20" s="114">
        <v>67132</v>
      </c>
      <c r="F20" s="114">
        <v>19492</v>
      </c>
      <c r="G20" s="114">
        <v>10870</v>
      </c>
      <c r="H20" s="114">
        <v>23549</v>
      </c>
      <c r="I20" s="115">
        <v>21541</v>
      </c>
      <c r="J20" s="114">
        <v>12670</v>
      </c>
      <c r="K20" s="114">
        <v>8871</v>
      </c>
      <c r="L20" s="423">
        <v>10005</v>
      </c>
      <c r="M20" s="424">
        <v>9106</v>
      </c>
    </row>
    <row r="21" spans="1:13" s="110" customFormat="1" ht="11.1" customHeight="1" x14ac:dyDescent="0.2">
      <c r="A21" s="422" t="s">
        <v>389</v>
      </c>
      <c r="B21" s="115">
        <v>86018</v>
      </c>
      <c r="C21" s="114">
        <v>45065</v>
      </c>
      <c r="D21" s="114">
        <v>40953</v>
      </c>
      <c r="E21" s="114">
        <v>66359</v>
      </c>
      <c r="F21" s="114">
        <v>19634</v>
      </c>
      <c r="G21" s="114">
        <v>10826</v>
      </c>
      <c r="H21" s="114">
        <v>23649</v>
      </c>
      <c r="I21" s="115">
        <v>22454</v>
      </c>
      <c r="J21" s="114">
        <v>13507</v>
      </c>
      <c r="K21" s="114">
        <v>8947</v>
      </c>
      <c r="L21" s="423">
        <v>6240</v>
      </c>
      <c r="M21" s="424">
        <v>7223</v>
      </c>
    </row>
    <row r="22" spans="1:13" ht="15" customHeight="1" x14ac:dyDescent="0.2">
      <c r="A22" s="422" t="s">
        <v>392</v>
      </c>
      <c r="B22" s="115">
        <v>85545</v>
      </c>
      <c r="C22" s="114">
        <v>44691</v>
      </c>
      <c r="D22" s="114">
        <v>40854</v>
      </c>
      <c r="E22" s="114">
        <v>65862</v>
      </c>
      <c r="F22" s="114">
        <v>19543</v>
      </c>
      <c r="G22" s="114">
        <v>10353</v>
      </c>
      <c r="H22" s="114">
        <v>23739</v>
      </c>
      <c r="I22" s="115">
        <v>21817</v>
      </c>
      <c r="J22" s="114">
        <v>12907</v>
      </c>
      <c r="K22" s="114">
        <v>8910</v>
      </c>
      <c r="L22" s="423">
        <v>6636</v>
      </c>
      <c r="M22" s="424">
        <v>6997</v>
      </c>
    </row>
    <row r="23" spans="1:13" ht="11.1" customHeight="1" x14ac:dyDescent="0.2">
      <c r="A23" s="422" t="s">
        <v>387</v>
      </c>
      <c r="B23" s="115">
        <v>86372</v>
      </c>
      <c r="C23" s="114">
        <v>45322</v>
      </c>
      <c r="D23" s="114">
        <v>41050</v>
      </c>
      <c r="E23" s="114">
        <v>66428</v>
      </c>
      <c r="F23" s="114">
        <v>19780</v>
      </c>
      <c r="G23" s="114">
        <v>10138</v>
      </c>
      <c r="H23" s="114">
        <v>24171</v>
      </c>
      <c r="I23" s="115">
        <v>22649</v>
      </c>
      <c r="J23" s="114">
        <v>13624</v>
      </c>
      <c r="K23" s="114">
        <v>9025</v>
      </c>
      <c r="L23" s="423">
        <v>5993</v>
      </c>
      <c r="M23" s="424">
        <v>5529</v>
      </c>
    </row>
    <row r="24" spans="1:13" ht="11.1" customHeight="1" x14ac:dyDescent="0.2">
      <c r="A24" s="422" t="s">
        <v>388</v>
      </c>
      <c r="B24" s="115">
        <v>87680</v>
      </c>
      <c r="C24" s="114">
        <v>45989</v>
      </c>
      <c r="D24" s="114">
        <v>41691</v>
      </c>
      <c r="E24" s="114">
        <v>67468</v>
      </c>
      <c r="F24" s="114">
        <v>19785</v>
      </c>
      <c r="G24" s="114">
        <v>10868</v>
      </c>
      <c r="H24" s="114">
        <v>24408</v>
      </c>
      <c r="I24" s="115">
        <v>22256</v>
      </c>
      <c r="J24" s="114">
        <v>12889</v>
      </c>
      <c r="K24" s="114">
        <v>9367</v>
      </c>
      <c r="L24" s="423">
        <v>9252</v>
      </c>
      <c r="M24" s="424">
        <v>7990</v>
      </c>
    </row>
    <row r="25" spans="1:13" s="110" customFormat="1" ht="11.1" customHeight="1" x14ac:dyDescent="0.2">
      <c r="A25" s="422" t="s">
        <v>389</v>
      </c>
      <c r="B25" s="115">
        <v>87354</v>
      </c>
      <c r="C25" s="114">
        <v>45629</v>
      </c>
      <c r="D25" s="114">
        <v>41725</v>
      </c>
      <c r="E25" s="114">
        <v>66697</v>
      </c>
      <c r="F25" s="114">
        <v>19896</v>
      </c>
      <c r="G25" s="114">
        <v>10716</v>
      </c>
      <c r="H25" s="114">
        <v>24526</v>
      </c>
      <c r="I25" s="115">
        <v>23060</v>
      </c>
      <c r="J25" s="114">
        <v>13689</v>
      </c>
      <c r="K25" s="114">
        <v>9371</v>
      </c>
      <c r="L25" s="423">
        <v>5990</v>
      </c>
      <c r="M25" s="424">
        <v>6258</v>
      </c>
    </row>
    <row r="26" spans="1:13" ht="15" customHeight="1" x14ac:dyDescent="0.2">
      <c r="A26" s="422" t="s">
        <v>393</v>
      </c>
      <c r="B26" s="115">
        <v>87147</v>
      </c>
      <c r="C26" s="114">
        <v>45639</v>
      </c>
      <c r="D26" s="114">
        <v>41508</v>
      </c>
      <c r="E26" s="114">
        <v>66579</v>
      </c>
      <c r="F26" s="114">
        <v>19811</v>
      </c>
      <c r="G26" s="114">
        <v>10288</v>
      </c>
      <c r="H26" s="114">
        <v>24681</v>
      </c>
      <c r="I26" s="115">
        <v>21377</v>
      </c>
      <c r="J26" s="114">
        <v>12667</v>
      </c>
      <c r="K26" s="114">
        <v>8710</v>
      </c>
      <c r="L26" s="423">
        <v>6739</v>
      </c>
      <c r="M26" s="424">
        <v>6548</v>
      </c>
    </row>
    <row r="27" spans="1:13" ht="11.1" customHeight="1" x14ac:dyDescent="0.2">
      <c r="A27" s="422" t="s">
        <v>387</v>
      </c>
      <c r="B27" s="115">
        <v>87655</v>
      </c>
      <c r="C27" s="114">
        <v>45930</v>
      </c>
      <c r="D27" s="114">
        <v>41725</v>
      </c>
      <c r="E27" s="114">
        <v>66765</v>
      </c>
      <c r="F27" s="114">
        <v>20120</v>
      </c>
      <c r="G27" s="114">
        <v>10094</v>
      </c>
      <c r="H27" s="114">
        <v>25044</v>
      </c>
      <c r="I27" s="115">
        <v>22317</v>
      </c>
      <c r="J27" s="114">
        <v>13332</v>
      </c>
      <c r="K27" s="114">
        <v>8985</v>
      </c>
      <c r="L27" s="423">
        <v>5962</v>
      </c>
      <c r="M27" s="424">
        <v>5489</v>
      </c>
    </row>
    <row r="28" spans="1:13" ht="11.1" customHeight="1" x14ac:dyDescent="0.2">
      <c r="A28" s="422" t="s">
        <v>388</v>
      </c>
      <c r="B28" s="115">
        <v>89150</v>
      </c>
      <c r="C28" s="114">
        <v>46616</v>
      </c>
      <c r="D28" s="114">
        <v>42534</v>
      </c>
      <c r="E28" s="114">
        <v>68729</v>
      </c>
      <c r="F28" s="114">
        <v>20356</v>
      </c>
      <c r="G28" s="114">
        <v>10768</v>
      </c>
      <c r="H28" s="114">
        <v>25394</v>
      </c>
      <c r="I28" s="115">
        <v>21877</v>
      </c>
      <c r="J28" s="114">
        <v>12684</v>
      </c>
      <c r="K28" s="114">
        <v>9193</v>
      </c>
      <c r="L28" s="423">
        <v>8741</v>
      </c>
      <c r="M28" s="424">
        <v>7713</v>
      </c>
    </row>
    <row r="29" spans="1:13" s="110" customFormat="1" ht="11.1" customHeight="1" x14ac:dyDescent="0.2">
      <c r="A29" s="422" t="s">
        <v>389</v>
      </c>
      <c r="B29" s="115">
        <v>88893</v>
      </c>
      <c r="C29" s="114">
        <v>46311</v>
      </c>
      <c r="D29" s="114">
        <v>42582</v>
      </c>
      <c r="E29" s="114">
        <v>68211</v>
      </c>
      <c r="F29" s="114">
        <v>20658</v>
      </c>
      <c r="G29" s="114">
        <v>10535</v>
      </c>
      <c r="H29" s="114">
        <v>25471</v>
      </c>
      <c r="I29" s="115">
        <v>22552</v>
      </c>
      <c r="J29" s="114">
        <v>13483</v>
      </c>
      <c r="K29" s="114">
        <v>9069</v>
      </c>
      <c r="L29" s="423">
        <v>5852</v>
      </c>
      <c r="M29" s="424">
        <v>6167</v>
      </c>
    </row>
    <row r="30" spans="1:13" ht="15" customHeight="1" x14ac:dyDescent="0.2">
      <c r="A30" s="422" t="s">
        <v>394</v>
      </c>
      <c r="B30" s="115">
        <v>88931</v>
      </c>
      <c r="C30" s="114">
        <v>46134</v>
      </c>
      <c r="D30" s="114">
        <v>42797</v>
      </c>
      <c r="E30" s="114">
        <v>68000</v>
      </c>
      <c r="F30" s="114">
        <v>20916</v>
      </c>
      <c r="G30" s="114">
        <v>10302</v>
      </c>
      <c r="H30" s="114">
        <v>25500</v>
      </c>
      <c r="I30" s="115">
        <v>21452</v>
      </c>
      <c r="J30" s="114">
        <v>12577</v>
      </c>
      <c r="K30" s="114">
        <v>8875</v>
      </c>
      <c r="L30" s="423">
        <v>6828</v>
      </c>
      <c r="M30" s="424">
        <v>7022</v>
      </c>
    </row>
    <row r="31" spans="1:13" ht="11.1" customHeight="1" x14ac:dyDescent="0.2">
      <c r="A31" s="422" t="s">
        <v>387</v>
      </c>
      <c r="B31" s="115">
        <v>89370</v>
      </c>
      <c r="C31" s="114">
        <v>46520</v>
      </c>
      <c r="D31" s="114">
        <v>42850</v>
      </c>
      <c r="E31" s="114">
        <v>68240</v>
      </c>
      <c r="F31" s="114">
        <v>21119</v>
      </c>
      <c r="G31" s="114">
        <v>10060</v>
      </c>
      <c r="H31" s="114">
        <v>25859</v>
      </c>
      <c r="I31" s="115">
        <v>22057</v>
      </c>
      <c r="J31" s="114">
        <v>13032</v>
      </c>
      <c r="K31" s="114">
        <v>9025</v>
      </c>
      <c r="L31" s="423">
        <v>6079</v>
      </c>
      <c r="M31" s="424">
        <v>5710</v>
      </c>
    </row>
    <row r="32" spans="1:13" ht="11.1" customHeight="1" x14ac:dyDescent="0.2">
      <c r="A32" s="422" t="s">
        <v>388</v>
      </c>
      <c r="B32" s="115">
        <v>91033</v>
      </c>
      <c r="C32" s="114">
        <v>47509</v>
      </c>
      <c r="D32" s="114">
        <v>43524</v>
      </c>
      <c r="E32" s="114">
        <v>69561</v>
      </c>
      <c r="F32" s="114">
        <v>21463</v>
      </c>
      <c r="G32" s="114">
        <v>10685</v>
      </c>
      <c r="H32" s="114">
        <v>26258</v>
      </c>
      <c r="I32" s="115">
        <v>21375</v>
      </c>
      <c r="J32" s="114">
        <v>12176</v>
      </c>
      <c r="K32" s="114">
        <v>9199</v>
      </c>
      <c r="L32" s="423">
        <v>9585</v>
      </c>
      <c r="M32" s="424">
        <v>8534</v>
      </c>
    </row>
    <row r="33" spans="1:13" s="110" customFormat="1" ht="11.1" customHeight="1" x14ac:dyDescent="0.2">
      <c r="A33" s="422" t="s">
        <v>389</v>
      </c>
      <c r="B33" s="115">
        <v>90944</v>
      </c>
      <c r="C33" s="114">
        <v>47191</v>
      </c>
      <c r="D33" s="114">
        <v>43753</v>
      </c>
      <c r="E33" s="114">
        <v>69068</v>
      </c>
      <c r="F33" s="114">
        <v>21869</v>
      </c>
      <c r="G33" s="114">
        <v>10636</v>
      </c>
      <c r="H33" s="114">
        <v>26417</v>
      </c>
      <c r="I33" s="115">
        <v>22109</v>
      </c>
      <c r="J33" s="114">
        <v>12901</v>
      </c>
      <c r="K33" s="114">
        <v>9208</v>
      </c>
      <c r="L33" s="423">
        <v>6355</v>
      </c>
      <c r="M33" s="424">
        <v>6511</v>
      </c>
    </row>
    <row r="34" spans="1:13" ht="15" customHeight="1" x14ac:dyDescent="0.2">
      <c r="A34" s="422" t="s">
        <v>395</v>
      </c>
      <c r="B34" s="115">
        <v>91137</v>
      </c>
      <c r="C34" s="114">
        <v>47385</v>
      </c>
      <c r="D34" s="114">
        <v>43752</v>
      </c>
      <c r="E34" s="114">
        <v>69175</v>
      </c>
      <c r="F34" s="114">
        <v>21959</v>
      </c>
      <c r="G34" s="114">
        <v>10307</v>
      </c>
      <c r="H34" s="114">
        <v>26669</v>
      </c>
      <c r="I34" s="115">
        <v>21445</v>
      </c>
      <c r="J34" s="114">
        <v>12336</v>
      </c>
      <c r="K34" s="114">
        <v>9109</v>
      </c>
      <c r="L34" s="423">
        <v>9360</v>
      </c>
      <c r="M34" s="424">
        <v>9102</v>
      </c>
    </row>
    <row r="35" spans="1:13" ht="11.1" customHeight="1" x14ac:dyDescent="0.2">
      <c r="A35" s="422" t="s">
        <v>387</v>
      </c>
      <c r="B35" s="115">
        <v>92136</v>
      </c>
      <c r="C35" s="114">
        <v>48145</v>
      </c>
      <c r="D35" s="114">
        <v>43991</v>
      </c>
      <c r="E35" s="114">
        <v>69869</v>
      </c>
      <c r="F35" s="114">
        <v>22265</v>
      </c>
      <c r="G35" s="114">
        <v>10248</v>
      </c>
      <c r="H35" s="114">
        <v>27057</v>
      </c>
      <c r="I35" s="115">
        <v>22128</v>
      </c>
      <c r="J35" s="114">
        <v>12922</v>
      </c>
      <c r="K35" s="114">
        <v>9206</v>
      </c>
      <c r="L35" s="423">
        <v>6750</v>
      </c>
      <c r="M35" s="424">
        <v>5980</v>
      </c>
    </row>
    <row r="36" spans="1:13" ht="11.1" customHeight="1" x14ac:dyDescent="0.2">
      <c r="A36" s="422" t="s">
        <v>388</v>
      </c>
      <c r="B36" s="115">
        <v>93606</v>
      </c>
      <c r="C36" s="114">
        <v>49086</v>
      </c>
      <c r="D36" s="114">
        <v>44520</v>
      </c>
      <c r="E36" s="114">
        <v>71120</v>
      </c>
      <c r="F36" s="114">
        <v>22486</v>
      </c>
      <c r="G36" s="114">
        <v>10939</v>
      </c>
      <c r="H36" s="114">
        <v>27304</v>
      </c>
      <c r="I36" s="115">
        <v>21544</v>
      </c>
      <c r="J36" s="114">
        <v>12154</v>
      </c>
      <c r="K36" s="114">
        <v>9390</v>
      </c>
      <c r="L36" s="423">
        <v>9684</v>
      </c>
      <c r="M36" s="424">
        <v>8377</v>
      </c>
    </row>
    <row r="37" spans="1:13" s="110" customFormat="1" ht="11.1" customHeight="1" x14ac:dyDescent="0.2">
      <c r="A37" s="422" t="s">
        <v>389</v>
      </c>
      <c r="B37" s="115">
        <v>93343</v>
      </c>
      <c r="C37" s="114">
        <v>48759</v>
      </c>
      <c r="D37" s="114">
        <v>44584</v>
      </c>
      <c r="E37" s="114">
        <v>70500</v>
      </c>
      <c r="F37" s="114">
        <v>22843</v>
      </c>
      <c r="G37" s="114">
        <v>10890</v>
      </c>
      <c r="H37" s="114">
        <v>27414</v>
      </c>
      <c r="I37" s="115">
        <v>22087</v>
      </c>
      <c r="J37" s="114">
        <v>12655</v>
      </c>
      <c r="K37" s="114">
        <v>9432</v>
      </c>
      <c r="L37" s="423">
        <v>6629</v>
      </c>
      <c r="M37" s="424">
        <v>6575</v>
      </c>
    </row>
    <row r="38" spans="1:13" ht="15" customHeight="1" x14ac:dyDescent="0.2">
      <c r="A38" s="425" t="s">
        <v>396</v>
      </c>
      <c r="B38" s="115">
        <v>93669</v>
      </c>
      <c r="C38" s="114">
        <v>49122</v>
      </c>
      <c r="D38" s="114">
        <v>44547</v>
      </c>
      <c r="E38" s="114">
        <v>70668</v>
      </c>
      <c r="F38" s="114">
        <v>23001</v>
      </c>
      <c r="G38" s="114">
        <v>10591</v>
      </c>
      <c r="H38" s="114">
        <v>27599</v>
      </c>
      <c r="I38" s="115">
        <v>21456</v>
      </c>
      <c r="J38" s="114">
        <v>12035</v>
      </c>
      <c r="K38" s="114">
        <v>9421</v>
      </c>
      <c r="L38" s="423">
        <v>8331</v>
      </c>
      <c r="M38" s="424">
        <v>8132</v>
      </c>
    </row>
    <row r="39" spans="1:13" ht="11.1" customHeight="1" x14ac:dyDescent="0.2">
      <c r="A39" s="422" t="s">
        <v>387</v>
      </c>
      <c r="B39" s="115">
        <v>93953</v>
      </c>
      <c r="C39" s="114">
        <v>49440</v>
      </c>
      <c r="D39" s="114">
        <v>44513</v>
      </c>
      <c r="E39" s="114">
        <v>70656</v>
      </c>
      <c r="F39" s="114">
        <v>23297</v>
      </c>
      <c r="G39" s="114">
        <v>10395</v>
      </c>
      <c r="H39" s="114">
        <v>27935</v>
      </c>
      <c r="I39" s="115">
        <v>22224</v>
      </c>
      <c r="J39" s="114">
        <v>12512</v>
      </c>
      <c r="K39" s="114">
        <v>9712</v>
      </c>
      <c r="L39" s="423">
        <v>6662</v>
      </c>
      <c r="M39" s="424">
        <v>6279</v>
      </c>
    </row>
    <row r="40" spans="1:13" ht="11.1" customHeight="1" x14ac:dyDescent="0.2">
      <c r="A40" s="425" t="s">
        <v>388</v>
      </c>
      <c r="B40" s="115">
        <v>94747</v>
      </c>
      <c r="C40" s="114">
        <v>49824</v>
      </c>
      <c r="D40" s="114">
        <v>44923</v>
      </c>
      <c r="E40" s="114">
        <v>71422</v>
      </c>
      <c r="F40" s="114">
        <v>23325</v>
      </c>
      <c r="G40" s="114">
        <v>10922</v>
      </c>
      <c r="H40" s="114">
        <v>28103</v>
      </c>
      <c r="I40" s="115">
        <v>21877</v>
      </c>
      <c r="J40" s="114">
        <v>11943</v>
      </c>
      <c r="K40" s="114">
        <v>9934</v>
      </c>
      <c r="L40" s="423">
        <v>10762</v>
      </c>
      <c r="M40" s="424">
        <v>10181</v>
      </c>
    </row>
    <row r="41" spans="1:13" s="110" customFormat="1" ht="11.1" customHeight="1" x14ac:dyDescent="0.2">
      <c r="A41" s="422" t="s">
        <v>389</v>
      </c>
      <c r="B41" s="115">
        <v>94669</v>
      </c>
      <c r="C41" s="114">
        <v>49664</v>
      </c>
      <c r="D41" s="114">
        <v>45005</v>
      </c>
      <c r="E41" s="114">
        <v>71147</v>
      </c>
      <c r="F41" s="114">
        <v>23522</v>
      </c>
      <c r="G41" s="114">
        <v>10994</v>
      </c>
      <c r="H41" s="114">
        <v>28151</v>
      </c>
      <c r="I41" s="115">
        <v>21844</v>
      </c>
      <c r="J41" s="114">
        <v>12241</v>
      </c>
      <c r="K41" s="114">
        <v>9603</v>
      </c>
      <c r="L41" s="423">
        <v>7298</v>
      </c>
      <c r="M41" s="424">
        <v>7051</v>
      </c>
    </row>
    <row r="42" spans="1:13" ht="15" customHeight="1" x14ac:dyDescent="0.2">
      <c r="A42" s="422" t="s">
        <v>397</v>
      </c>
      <c r="B42" s="115">
        <v>94593</v>
      </c>
      <c r="C42" s="114">
        <v>49641</v>
      </c>
      <c r="D42" s="114">
        <v>44952</v>
      </c>
      <c r="E42" s="114">
        <v>71201</v>
      </c>
      <c r="F42" s="114">
        <v>23392</v>
      </c>
      <c r="G42" s="114">
        <v>10648</v>
      </c>
      <c r="H42" s="114">
        <v>28277</v>
      </c>
      <c r="I42" s="115">
        <v>21022</v>
      </c>
      <c r="J42" s="114">
        <v>11491</v>
      </c>
      <c r="K42" s="114">
        <v>9531</v>
      </c>
      <c r="L42" s="423">
        <v>7710</v>
      </c>
      <c r="M42" s="424">
        <v>7980</v>
      </c>
    </row>
    <row r="43" spans="1:13" ht="11.1" customHeight="1" x14ac:dyDescent="0.2">
      <c r="A43" s="422" t="s">
        <v>387</v>
      </c>
      <c r="B43" s="115">
        <v>94611</v>
      </c>
      <c r="C43" s="114">
        <v>49750</v>
      </c>
      <c r="D43" s="114">
        <v>44861</v>
      </c>
      <c r="E43" s="114">
        <v>71062</v>
      </c>
      <c r="F43" s="114">
        <v>23549</v>
      </c>
      <c r="G43" s="114">
        <v>10466</v>
      </c>
      <c r="H43" s="114">
        <v>28569</v>
      </c>
      <c r="I43" s="115">
        <v>21722</v>
      </c>
      <c r="J43" s="114">
        <v>11888</v>
      </c>
      <c r="K43" s="114">
        <v>9834</v>
      </c>
      <c r="L43" s="423">
        <v>7652</v>
      </c>
      <c r="M43" s="424">
        <v>7662</v>
      </c>
    </row>
    <row r="44" spans="1:13" ht="11.1" customHeight="1" x14ac:dyDescent="0.2">
      <c r="A44" s="422" t="s">
        <v>388</v>
      </c>
      <c r="B44" s="115">
        <v>95244</v>
      </c>
      <c r="C44" s="114">
        <v>49918</v>
      </c>
      <c r="D44" s="114">
        <v>45326</v>
      </c>
      <c r="E44" s="114">
        <v>71704</v>
      </c>
      <c r="F44" s="114">
        <v>23540</v>
      </c>
      <c r="G44" s="114">
        <v>11036</v>
      </c>
      <c r="H44" s="114">
        <v>28689</v>
      </c>
      <c r="I44" s="115">
        <v>21042</v>
      </c>
      <c r="J44" s="114">
        <v>11093</v>
      </c>
      <c r="K44" s="114">
        <v>9949</v>
      </c>
      <c r="L44" s="423">
        <v>9872</v>
      </c>
      <c r="M44" s="424">
        <v>9296</v>
      </c>
    </row>
    <row r="45" spans="1:13" s="110" customFormat="1" ht="11.1" customHeight="1" x14ac:dyDescent="0.2">
      <c r="A45" s="422" t="s">
        <v>389</v>
      </c>
      <c r="B45" s="115">
        <v>95381</v>
      </c>
      <c r="C45" s="114">
        <v>49971</v>
      </c>
      <c r="D45" s="114">
        <v>45410</v>
      </c>
      <c r="E45" s="114">
        <v>71564</v>
      </c>
      <c r="F45" s="114">
        <v>23817</v>
      </c>
      <c r="G45" s="114">
        <v>11100</v>
      </c>
      <c r="H45" s="114">
        <v>28640</v>
      </c>
      <c r="I45" s="115">
        <v>21750</v>
      </c>
      <c r="J45" s="114">
        <v>11711</v>
      </c>
      <c r="K45" s="114">
        <v>10039</v>
      </c>
      <c r="L45" s="423">
        <v>7350</v>
      </c>
      <c r="M45" s="424">
        <v>7246</v>
      </c>
    </row>
    <row r="46" spans="1:13" ht="15" customHeight="1" x14ac:dyDescent="0.2">
      <c r="A46" s="422" t="s">
        <v>398</v>
      </c>
      <c r="B46" s="115">
        <v>95264</v>
      </c>
      <c r="C46" s="114">
        <v>49847</v>
      </c>
      <c r="D46" s="114">
        <v>45417</v>
      </c>
      <c r="E46" s="114">
        <v>71679</v>
      </c>
      <c r="F46" s="114">
        <v>23585</v>
      </c>
      <c r="G46" s="114">
        <v>10889</v>
      </c>
      <c r="H46" s="114">
        <v>28824</v>
      </c>
      <c r="I46" s="115">
        <v>21112</v>
      </c>
      <c r="J46" s="114">
        <v>11100</v>
      </c>
      <c r="K46" s="114">
        <v>10012</v>
      </c>
      <c r="L46" s="423">
        <v>8479</v>
      </c>
      <c r="M46" s="424">
        <v>8592</v>
      </c>
    </row>
    <row r="47" spans="1:13" ht="11.1" customHeight="1" x14ac:dyDescent="0.2">
      <c r="A47" s="422" t="s">
        <v>387</v>
      </c>
      <c r="B47" s="115">
        <v>95855</v>
      </c>
      <c r="C47" s="114">
        <v>50387</v>
      </c>
      <c r="D47" s="114">
        <v>45468</v>
      </c>
      <c r="E47" s="114">
        <v>72050</v>
      </c>
      <c r="F47" s="114">
        <v>23805</v>
      </c>
      <c r="G47" s="114">
        <v>10726</v>
      </c>
      <c r="H47" s="114">
        <v>29191</v>
      </c>
      <c r="I47" s="115">
        <v>21758</v>
      </c>
      <c r="J47" s="114">
        <v>11524</v>
      </c>
      <c r="K47" s="114">
        <v>10234</v>
      </c>
      <c r="L47" s="423">
        <v>6739</v>
      </c>
      <c r="M47" s="424">
        <v>6663</v>
      </c>
    </row>
    <row r="48" spans="1:13" ht="11.1" customHeight="1" x14ac:dyDescent="0.2">
      <c r="A48" s="422" t="s">
        <v>388</v>
      </c>
      <c r="B48" s="115">
        <v>96699</v>
      </c>
      <c r="C48" s="114">
        <v>50840</v>
      </c>
      <c r="D48" s="114">
        <v>45859</v>
      </c>
      <c r="E48" s="114">
        <v>72599</v>
      </c>
      <c r="F48" s="114">
        <v>24100</v>
      </c>
      <c r="G48" s="114">
        <v>11246</v>
      </c>
      <c r="H48" s="114">
        <v>29348</v>
      </c>
      <c r="I48" s="115">
        <v>21151</v>
      </c>
      <c r="J48" s="114">
        <v>10733</v>
      </c>
      <c r="K48" s="114">
        <v>10418</v>
      </c>
      <c r="L48" s="423">
        <v>10307</v>
      </c>
      <c r="M48" s="424">
        <v>9472</v>
      </c>
    </row>
    <row r="49" spans="1:17" s="110" customFormat="1" ht="11.1" customHeight="1" x14ac:dyDescent="0.2">
      <c r="A49" s="422" t="s">
        <v>389</v>
      </c>
      <c r="B49" s="115">
        <v>96736</v>
      </c>
      <c r="C49" s="114">
        <v>50643</v>
      </c>
      <c r="D49" s="114">
        <v>46093</v>
      </c>
      <c r="E49" s="114">
        <v>72334</v>
      </c>
      <c r="F49" s="114">
        <v>24402</v>
      </c>
      <c r="G49" s="114">
        <v>11207</v>
      </c>
      <c r="H49" s="114">
        <v>29366</v>
      </c>
      <c r="I49" s="115">
        <v>21666</v>
      </c>
      <c r="J49" s="114">
        <v>11215</v>
      </c>
      <c r="K49" s="114">
        <v>10451</v>
      </c>
      <c r="L49" s="423">
        <v>7182</v>
      </c>
      <c r="M49" s="424">
        <v>7162</v>
      </c>
    </row>
    <row r="50" spans="1:17" ht="15" customHeight="1" x14ac:dyDescent="0.2">
      <c r="A50" s="422" t="s">
        <v>399</v>
      </c>
      <c r="B50" s="143">
        <v>96409</v>
      </c>
      <c r="C50" s="144">
        <v>50441</v>
      </c>
      <c r="D50" s="144">
        <v>45968</v>
      </c>
      <c r="E50" s="144">
        <v>72053</v>
      </c>
      <c r="F50" s="144">
        <v>24356</v>
      </c>
      <c r="G50" s="144">
        <v>10742</v>
      </c>
      <c r="H50" s="144">
        <v>29373</v>
      </c>
      <c r="I50" s="143">
        <v>20507</v>
      </c>
      <c r="J50" s="144">
        <v>10344</v>
      </c>
      <c r="K50" s="144">
        <v>10163</v>
      </c>
      <c r="L50" s="426">
        <v>7075</v>
      </c>
      <c r="M50" s="427">
        <v>7675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1.2019230769230769</v>
      </c>
      <c r="C6" s="480">
        <f>'Tabelle 3.3'!J11</f>
        <v>-2.865668813944676</v>
      </c>
      <c r="D6" s="481">
        <f t="shared" ref="D6:E9" si="0">IF(OR(AND(B6&gt;=-50,B6&lt;=50),ISNUMBER(B6)=FALSE),B6,"")</f>
        <v>1.2019230769230769</v>
      </c>
      <c r="E6" s="481">
        <f t="shared" si="0"/>
        <v>-2.865668813944676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1.2019230769230769</v>
      </c>
      <c r="C14" s="480">
        <f>'Tabelle 3.3'!J11</f>
        <v>-2.865668813944676</v>
      </c>
      <c r="D14" s="481">
        <f>IF(OR(AND(B14&gt;=-50,B14&lt;=50),ISNUMBER(B14)=FALSE),B14,"")</f>
        <v>1.2019230769230769</v>
      </c>
      <c r="E14" s="481">
        <f>IF(OR(AND(C14&gt;=-50,C14&lt;=50),ISNUMBER(C14)=FALSE),C14,"")</f>
        <v>-2.865668813944676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15.384615384615385</v>
      </c>
      <c r="C15" s="480">
        <f>'Tabelle 3.3'!J12</f>
        <v>-2.0408163265306123</v>
      </c>
      <c r="D15" s="481">
        <f t="shared" ref="D15:E45" si="3">IF(OR(AND(B15&gt;=-50,B15&lt;=50),ISNUMBER(B15)=FALSE),B15,"")</f>
        <v>15.384615384615385</v>
      </c>
      <c r="E15" s="481">
        <f t="shared" si="3"/>
        <v>-2.0408163265306123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1.9099590723055935</v>
      </c>
      <c r="C16" s="480">
        <f>'Tabelle 3.3'!J13</f>
        <v>7.0175438596491224</v>
      </c>
      <c r="D16" s="481">
        <f t="shared" si="3"/>
        <v>1.9099590723055935</v>
      </c>
      <c r="E16" s="481">
        <f t="shared" si="3"/>
        <v>7.0175438596491224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0.70290771175726929</v>
      </c>
      <c r="C17" s="480">
        <f>'Tabelle 3.3'!J14</f>
        <v>-4.8167539267015709</v>
      </c>
      <c r="D17" s="481">
        <f t="shared" si="3"/>
        <v>0.70290771175726929</v>
      </c>
      <c r="E17" s="481">
        <f t="shared" si="3"/>
        <v>-4.8167539267015709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0.5787619526925013</v>
      </c>
      <c r="C18" s="480">
        <f>'Tabelle 3.3'!J15</f>
        <v>-3.8775510204081631</v>
      </c>
      <c r="D18" s="481">
        <f t="shared" si="3"/>
        <v>0.5787619526925013</v>
      </c>
      <c r="E18" s="481">
        <f t="shared" si="3"/>
        <v>-3.8775510204081631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0.96174396238512505</v>
      </c>
      <c r="C19" s="480">
        <f>'Tabelle 3.3'!J16</f>
        <v>-5.9113300492610836</v>
      </c>
      <c r="D19" s="481">
        <f t="shared" si="3"/>
        <v>0.96174396238512505</v>
      </c>
      <c r="E19" s="481">
        <f t="shared" si="3"/>
        <v>-5.9113300492610836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-1.0770975056689343</v>
      </c>
      <c r="C20" s="480">
        <f>'Tabelle 3.3'!J17</f>
        <v>-5.0847457627118642</v>
      </c>
      <c r="D20" s="481">
        <f t="shared" si="3"/>
        <v>-1.0770975056689343</v>
      </c>
      <c r="E20" s="481">
        <f t="shared" si="3"/>
        <v>-5.0847457627118642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3.2315978456014363</v>
      </c>
      <c r="C21" s="480">
        <f>'Tabelle 3.3'!J18</f>
        <v>0.26954177897574122</v>
      </c>
      <c r="D21" s="481">
        <f t="shared" si="3"/>
        <v>3.2315978456014363</v>
      </c>
      <c r="E21" s="481">
        <f t="shared" si="3"/>
        <v>0.26954177897574122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-0.57437283554354257</v>
      </c>
      <c r="C22" s="480">
        <f>'Tabelle 3.3'!J19</f>
        <v>-2.8936170212765959</v>
      </c>
      <c r="D22" s="481">
        <f t="shared" si="3"/>
        <v>-0.57437283554354257</v>
      </c>
      <c r="E22" s="481">
        <f t="shared" si="3"/>
        <v>-2.8936170212765959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4.224987039917055</v>
      </c>
      <c r="C23" s="480">
        <f>'Tabelle 3.3'!J20</f>
        <v>-3.904797322424693</v>
      </c>
      <c r="D23" s="481">
        <f t="shared" si="3"/>
        <v>4.224987039917055</v>
      </c>
      <c r="E23" s="481">
        <f t="shared" si="3"/>
        <v>-3.904797322424693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3.4838250977603979</v>
      </c>
      <c r="C24" s="480">
        <f>'Tabelle 3.3'!J21</f>
        <v>-6.5014483424525267</v>
      </c>
      <c r="D24" s="481">
        <f t="shared" si="3"/>
        <v>3.4838250977603979</v>
      </c>
      <c r="E24" s="481">
        <f t="shared" si="3"/>
        <v>-6.5014483424525267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2.3766273085074174</v>
      </c>
      <c r="C25" s="480">
        <f>'Tabelle 3.3'!J22</f>
        <v>-12.269938650306749</v>
      </c>
      <c r="D25" s="481">
        <f t="shared" si="3"/>
        <v>2.3766273085074174</v>
      </c>
      <c r="E25" s="481">
        <f t="shared" si="3"/>
        <v>-12.269938650306749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-0.53501945525291827</v>
      </c>
      <c r="C26" s="480">
        <f>'Tabelle 3.3'!J23</f>
        <v>-1.1363636363636365</v>
      </c>
      <c r="D26" s="481">
        <f t="shared" si="3"/>
        <v>-0.53501945525291827</v>
      </c>
      <c r="E26" s="481">
        <f t="shared" si="3"/>
        <v>-1.1363636363636365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8.3520179372197312</v>
      </c>
      <c r="C27" s="480">
        <f>'Tabelle 3.3'!J24</f>
        <v>-5.1215277777777777</v>
      </c>
      <c r="D27" s="481">
        <f t="shared" si="3"/>
        <v>8.3520179372197312</v>
      </c>
      <c r="E27" s="481">
        <f t="shared" si="3"/>
        <v>-5.1215277777777777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3.5353535353535355</v>
      </c>
      <c r="C28" s="480">
        <f>'Tabelle 3.3'!J25</f>
        <v>5.4113231154207071</v>
      </c>
      <c r="D28" s="481">
        <f t="shared" si="3"/>
        <v>3.5353535353535355</v>
      </c>
      <c r="E28" s="481">
        <f t="shared" si="3"/>
        <v>5.4113231154207071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-16.279589102277804</v>
      </c>
      <c r="C29" s="480">
        <f>'Tabelle 3.3'!J26</f>
        <v>-18.71657754010695</v>
      </c>
      <c r="D29" s="481">
        <f t="shared" si="3"/>
        <v>-16.279589102277804</v>
      </c>
      <c r="E29" s="481">
        <f t="shared" si="3"/>
        <v>-18.71657754010695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1.988834612700628</v>
      </c>
      <c r="C30" s="480">
        <f>'Tabelle 3.3'!J27</f>
        <v>-1.4634146341463414</v>
      </c>
      <c r="D30" s="481">
        <f t="shared" si="3"/>
        <v>1.988834612700628</v>
      </c>
      <c r="E30" s="481">
        <f t="shared" si="3"/>
        <v>-1.4634146341463414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1.3445050662509743</v>
      </c>
      <c r="C31" s="480">
        <f>'Tabelle 3.3'!J28</f>
        <v>-1.9873532068654021</v>
      </c>
      <c r="D31" s="481">
        <f t="shared" si="3"/>
        <v>1.3445050662509743</v>
      </c>
      <c r="E31" s="481">
        <f t="shared" si="3"/>
        <v>-1.9873532068654021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0.55713349355473019</v>
      </c>
      <c r="C32" s="480">
        <f>'Tabelle 3.3'!J29</f>
        <v>-7.0099255583126547</v>
      </c>
      <c r="D32" s="481">
        <f t="shared" si="3"/>
        <v>0.55713349355473019</v>
      </c>
      <c r="E32" s="481">
        <f t="shared" si="3"/>
        <v>-7.0099255583126547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3.2412691166400367</v>
      </c>
      <c r="C33" s="480">
        <f>'Tabelle 3.3'!J30</f>
        <v>1.0471204188481675</v>
      </c>
      <c r="D33" s="481">
        <f t="shared" si="3"/>
        <v>3.2412691166400367</v>
      </c>
      <c r="E33" s="481">
        <f t="shared" si="3"/>
        <v>1.0471204188481675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2.4239543726235739</v>
      </c>
      <c r="C34" s="480">
        <f>'Tabelle 3.3'!J31</f>
        <v>-2.1238938053097347</v>
      </c>
      <c r="D34" s="481">
        <f t="shared" si="3"/>
        <v>2.4239543726235739</v>
      </c>
      <c r="E34" s="481">
        <f t="shared" si="3"/>
        <v>-2.1238938053097347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15.384615384615385</v>
      </c>
      <c r="C37" s="480">
        <f>'Tabelle 3.3'!J34</f>
        <v>-2.0408163265306123</v>
      </c>
      <c r="D37" s="481">
        <f t="shared" si="3"/>
        <v>15.384615384615385</v>
      </c>
      <c r="E37" s="481">
        <f t="shared" si="3"/>
        <v>-2.0408163265306123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1.0432318722362941</v>
      </c>
      <c r="C38" s="480">
        <f>'Tabelle 3.3'!J35</f>
        <v>-2.9645697758496024</v>
      </c>
      <c r="D38" s="481">
        <f t="shared" si="3"/>
        <v>1.0432318722362941</v>
      </c>
      <c r="E38" s="481">
        <f t="shared" si="3"/>
        <v>-2.9645697758496024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1.2430651149209528</v>
      </c>
      <c r="C39" s="480">
        <f>'Tabelle 3.3'!J36</f>
        <v>-2.8628190107483062</v>
      </c>
      <c r="D39" s="481">
        <f t="shared" si="3"/>
        <v>1.2430651149209528</v>
      </c>
      <c r="E39" s="481">
        <f t="shared" si="3"/>
        <v>-2.8628190107483062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1.2430651149209528</v>
      </c>
      <c r="C45" s="480">
        <f>'Tabelle 3.3'!J36</f>
        <v>-2.8628190107483062</v>
      </c>
      <c r="D45" s="481">
        <f t="shared" si="3"/>
        <v>1.2430651149209528</v>
      </c>
      <c r="E45" s="481">
        <f t="shared" si="3"/>
        <v>-2.8628190107483062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87147</v>
      </c>
      <c r="C51" s="487">
        <v>12667</v>
      </c>
      <c r="D51" s="487">
        <v>8710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87655</v>
      </c>
      <c r="C52" s="487">
        <v>13332</v>
      </c>
      <c r="D52" s="487">
        <v>8985</v>
      </c>
      <c r="E52" s="488">
        <f t="shared" ref="E52:G70" si="11">IF($A$51=37802,IF(COUNTBLANK(B$51:B$70)&gt;0,#N/A,B52/B$51*100),IF(COUNTBLANK(B$51:B$75)&gt;0,#N/A,B52/B$51*100))</f>
        <v>100.58292310693426</v>
      </c>
      <c r="F52" s="488">
        <f t="shared" si="11"/>
        <v>105.2498618457409</v>
      </c>
      <c r="G52" s="488">
        <f t="shared" si="11"/>
        <v>103.15729047072331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89150</v>
      </c>
      <c r="C53" s="487">
        <v>12684</v>
      </c>
      <c r="D53" s="487">
        <v>9193</v>
      </c>
      <c r="E53" s="488">
        <f t="shared" si="11"/>
        <v>102.29841532123882</v>
      </c>
      <c r="F53" s="488">
        <f t="shared" si="11"/>
        <v>100.13420699455278</v>
      </c>
      <c r="G53" s="488">
        <f t="shared" si="11"/>
        <v>105.54535017221585</v>
      </c>
      <c r="H53" s="489">
        <f>IF(ISERROR(L53)=TRUE,IF(MONTH(A53)=MONTH(MAX(A$51:A$75)),A53,""),"")</f>
        <v>41883</v>
      </c>
      <c r="I53" s="488">
        <f t="shared" si="12"/>
        <v>102.29841532123882</v>
      </c>
      <c r="J53" s="488">
        <f t="shared" si="10"/>
        <v>100.13420699455278</v>
      </c>
      <c r="K53" s="488">
        <f t="shared" si="10"/>
        <v>105.54535017221585</v>
      </c>
      <c r="L53" s="488" t="e">
        <f t="shared" si="13"/>
        <v>#N/A</v>
      </c>
    </row>
    <row r="54" spans="1:14" ht="15" customHeight="1" x14ac:dyDescent="0.2">
      <c r="A54" s="490" t="s">
        <v>462</v>
      </c>
      <c r="B54" s="487">
        <v>88893</v>
      </c>
      <c r="C54" s="487">
        <v>13483</v>
      </c>
      <c r="D54" s="487">
        <v>9069</v>
      </c>
      <c r="E54" s="488">
        <f t="shared" si="11"/>
        <v>102.00351130847878</v>
      </c>
      <c r="F54" s="488">
        <f t="shared" si="11"/>
        <v>106.4419357385332</v>
      </c>
      <c r="G54" s="488">
        <f t="shared" si="11"/>
        <v>104.12169919632606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88931</v>
      </c>
      <c r="C55" s="487">
        <v>12577</v>
      </c>
      <c r="D55" s="487">
        <v>8875</v>
      </c>
      <c r="E55" s="488">
        <f t="shared" si="11"/>
        <v>102.04711579285575</v>
      </c>
      <c r="F55" s="488">
        <f t="shared" si="11"/>
        <v>99.289492381779425</v>
      </c>
      <c r="G55" s="488">
        <f t="shared" si="11"/>
        <v>101.89437428243397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89370</v>
      </c>
      <c r="C56" s="487">
        <v>13032</v>
      </c>
      <c r="D56" s="487">
        <v>9025</v>
      </c>
      <c r="E56" s="488">
        <f t="shared" si="11"/>
        <v>102.55086233605289</v>
      </c>
      <c r="F56" s="488">
        <f t="shared" si="11"/>
        <v>102.881503118339</v>
      </c>
      <c r="G56" s="488">
        <f t="shared" si="11"/>
        <v>103.61653272101033</v>
      </c>
      <c r="H56" s="489" t="str">
        <f t="shared" si="14"/>
        <v/>
      </c>
      <c r="I56" s="488" t="str">
        <f t="shared" si="12"/>
        <v/>
      </c>
      <c r="J56" s="488" t="str">
        <f t="shared" si="10"/>
        <v/>
      </c>
      <c r="K56" s="488" t="str">
        <f t="shared" si="10"/>
        <v/>
      </c>
      <c r="L56" s="488" t="e">
        <f t="shared" si="13"/>
        <v>#N/A</v>
      </c>
    </row>
    <row r="57" spans="1:14" ht="15" customHeight="1" x14ac:dyDescent="0.2">
      <c r="A57" s="490">
        <v>42248</v>
      </c>
      <c r="B57" s="487">
        <v>91033</v>
      </c>
      <c r="C57" s="487">
        <v>12176</v>
      </c>
      <c r="D57" s="487">
        <v>9199</v>
      </c>
      <c r="E57" s="488">
        <f t="shared" si="11"/>
        <v>104.45913227076089</v>
      </c>
      <c r="F57" s="488">
        <f t="shared" si="11"/>
        <v>96.123786216152212</v>
      </c>
      <c r="G57" s="488">
        <f t="shared" si="11"/>
        <v>105.6142365097589</v>
      </c>
      <c r="H57" s="489">
        <f t="shared" si="14"/>
        <v>42248</v>
      </c>
      <c r="I57" s="488">
        <f t="shared" si="12"/>
        <v>104.45913227076089</v>
      </c>
      <c r="J57" s="488">
        <f t="shared" si="10"/>
        <v>96.123786216152212</v>
      </c>
      <c r="K57" s="488">
        <f t="shared" si="10"/>
        <v>105.6142365097589</v>
      </c>
      <c r="L57" s="488" t="e">
        <f t="shared" si="13"/>
        <v>#N/A</v>
      </c>
    </row>
    <row r="58" spans="1:14" ht="15" customHeight="1" x14ac:dyDescent="0.2">
      <c r="A58" s="490" t="s">
        <v>465</v>
      </c>
      <c r="B58" s="487">
        <v>90944</v>
      </c>
      <c r="C58" s="487">
        <v>12901</v>
      </c>
      <c r="D58" s="487">
        <v>9208</v>
      </c>
      <c r="E58" s="488">
        <f t="shared" si="11"/>
        <v>104.35700597840432</v>
      </c>
      <c r="F58" s="488">
        <f t="shared" si="11"/>
        <v>101.84731980737349</v>
      </c>
      <c r="G58" s="488">
        <f t="shared" si="11"/>
        <v>105.71756601607348</v>
      </c>
      <c r="H58" s="489" t="str">
        <f t="shared" si="14"/>
        <v/>
      </c>
      <c r="I58" s="488" t="str">
        <f t="shared" si="12"/>
        <v/>
      </c>
      <c r="J58" s="488" t="str">
        <f t="shared" si="10"/>
        <v/>
      </c>
      <c r="K58" s="488" t="str">
        <f t="shared" si="10"/>
        <v/>
      </c>
      <c r="L58" s="488" t="e">
        <f t="shared" si="13"/>
        <v>#N/A</v>
      </c>
    </row>
    <row r="59" spans="1:14" ht="15" customHeight="1" x14ac:dyDescent="0.2">
      <c r="A59" s="490" t="s">
        <v>466</v>
      </c>
      <c r="B59" s="487">
        <v>91137</v>
      </c>
      <c r="C59" s="487">
        <v>12336</v>
      </c>
      <c r="D59" s="487">
        <v>9109</v>
      </c>
      <c r="E59" s="488">
        <f t="shared" si="11"/>
        <v>104.5784708595821</v>
      </c>
      <c r="F59" s="488">
        <f t="shared" si="11"/>
        <v>97.38691087076657</v>
      </c>
      <c r="G59" s="488">
        <f t="shared" si="11"/>
        <v>104.5809414466131</v>
      </c>
      <c r="H59" s="489" t="str">
        <f t="shared" si="14"/>
        <v/>
      </c>
      <c r="I59" s="488" t="str">
        <f t="shared" si="12"/>
        <v/>
      </c>
      <c r="J59" s="488" t="str">
        <f t="shared" si="10"/>
        <v/>
      </c>
      <c r="K59" s="488" t="str">
        <f t="shared" si="10"/>
        <v/>
      </c>
      <c r="L59" s="488" t="e">
        <f t="shared" si="13"/>
        <v>#N/A</v>
      </c>
    </row>
    <row r="60" spans="1:14" ht="15" customHeight="1" x14ac:dyDescent="0.2">
      <c r="A60" s="490" t="s">
        <v>467</v>
      </c>
      <c r="B60" s="487">
        <v>92136</v>
      </c>
      <c r="C60" s="487">
        <v>12922</v>
      </c>
      <c r="D60" s="487">
        <v>9206</v>
      </c>
      <c r="E60" s="488">
        <f t="shared" si="11"/>
        <v>105.72480980412406</v>
      </c>
      <c r="F60" s="488">
        <f t="shared" si="11"/>
        <v>102.01310491829163</v>
      </c>
      <c r="G60" s="488">
        <f t="shared" si="11"/>
        <v>105.69460390355914</v>
      </c>
      <c r="H60" s="489" t="str">
        <f t="shared" si="14"/>
        <v/>
      </c>
      <c r="I60" s="488" t="str">
        <f t="shared" si="12"/>
        <v/>
      </c>
      <c r="J60" s="488" t="str">
        <f t="shared" si="10"/>
        <v/>
      </c>
      <c r="K60" s="488" t="str">
        <f t="shared" si="10"/>
        <v/>
      </c>
      <c r="L60" s="488" t="e">
        <f t="shared" si="13"/>
        <v>#N/A</v>
      </c>
    </row>
    <row r="61" spans="1:14" ht="15" customHeight="1" x14ac:dyDescent="0.2">
      <c r="A61" s="490">
        <v>42614</v>
      </c>
      <c r="B61" s="487">
        <v>93606</v>
      </c>
      <c r="C61" s="487">
        <v>12154</v>
      </c>
      <c r="D61" s="487">
        <v>9390</v>
      </c>
      <c r="E61" s="488">
        <f t="shared" si="11"/>
        <v>107.41161485765431</v>
      </c>
      <c r="F61" s="488">
        <f t="shared" si="11"/>
        <v>95.95010657614273</v>
      </c>
      <c r="G61" s="488">
        <f t="shared" si="11"/>
        <v>107.80711825487946</v>
      </c>
      <c r="H61" s="489">
        <f t="shared" si="14"/>
        <v>42614</v>
      </c>
      <c r="I61" s="488">
        <f t="shared" si="12"/>
        <v>107.41161485765431</v>
      </c>
      <c r="J61" s="488">
        <f t="shared" si="10"/>
        <v>95.95010657614273</v>
      </c>
      <c r="K61" s="488">
        <f t="shared" si="10"/>
        <v>107.80711825487946</v>
      </c>
      <c r="L61" s="488" t="e">
        <f t="shared" si="13"/>
        <v>#N/A</v>
      </c>
    </row>
    <row r="62" spans="1:14" ht="15" customHeight="1" x14ac:dyDescent="0.2">
      <c r="A62" s="490" t="s">
        <v>468</v>
      </c>
      <c r="B62" s="487">
        <v>93343</v>
      </c>
      <c r="C62" s="487">
        <v>12655</v>
      </c>
      <c r="D62" s="487">
        <v>9432</v>
      </c>
      <c r="E62" s="488">
        <f t="shared" si="11"/>
        <v>107.10982592630842</v>
      </c>
      <c r="F62" s="488">
        <f t="shared" si="11"/>
        <v>99.905265650903914</v>
      </c>
      <c r="G62" s="488">
        <f t="shared" si="11"/>
        <v>108.28932261768082</v>
      </c>
      <c r="H62" s="489" t="str">
        <f t="shared" si="14"/>
        <v/>
      </c>
      <c r="I62" s="488" t="str">
        <f t="shared" si="12"/>
        <v/>
      </c>
      <c r="J62" s="488" t="str">
        <f t="shared" si="10"/>
        <v/>
      </c>
      <c r="K62" s="488" t="str">
        <f t="shared" si="10"/>
        <v/>
      </c>
      <c r="L62" s="488" t="e">
        <f t="shared" si="13"/>
        <v>#N/A</v>
      </c>
    </row>
    <row r="63" spans="1:14" ht="15" customHeight="1" x14ac:dyDescent="0.2">
      <c r="A63" s="490" t="s">
        <v>469</v>
      </c>
      <c r="B63" s="487">
        <v>93669</v>
      </c>
      <c r="C63" s="487">
        <v>12035</v>
      </c>
      <c r="D63" s="487">
        <v>9421</v>
      </c>
      <c r="E63" s="488">
        <f t="shared" si="11"/>
        <v>107.48390650280561</v>
      </c>
      <c r="F63" s="488">
        <f t="shared" si="11"/>
        <v>95.010657614273313</v>
      </c>
      <c r="G63" s="488">
        <f t="shared" si="11"/>
        <v>108.16303099885189</v>
      </c>
      <c r="H63" s="489" t="str">
        <f t="shared" si="14"/>
        <v/>
      </c>
      <c r="I63" s="488" t="str">
        <f t="shared" si="12"/>
        <v/>
      </c>
      <c r="J63" s="488" t="str">
        <f t="shared" si="10"/>
        <v/>
      </c>
      <c r="K63" s="488" t="str">
        <f t="shared" si="10"/>
        <v/>
      </c>
      <c r="L63" s="488" t="e">
        <f t="shared" si="13"/>
        <v>#N/A</v>
      </c>
    </row>
    <row r="64" spans="1:14" ht="15" customHeight="1" x14ac:dyDescent="0.2">
      <c r="A64" s="490" t="s">
        <v>470</v>
      </c>
      <c r="B64" s="487">
        <v>93953</v>
      </c>
      <c r="C64" s="487">
        <v>12512</v>
      </c>
      <c r="D64" s="487">
        <v>9712</v>
      </c>
      <c r="E64" s="488">
        <f t="shared" si="11"/>
        <v>107.80979264920192</v>
      </c>
      <c r="F64" s="488">
        <f t="shared" si="11"/>
        <v>98.776347990842353</v>
      </c>
      <c r="G64" s="488">
        <f t="shared" si="11"/>
        <v>111.50401836969002</v>
      </c>
      <c r="H64" s="489" t="str">
        <f t="shared" si="14"/>
        <v/>
      </c>
      <c r="I64" s="488" t="str">
        <f t="shared" si="12"/>
        <v/>
      </c>
      <c r="J64" s="488" t="str">
        <f t="shared" si="10"/>
        <v/>
      </c>
      <c r="K64" s="488" t="str">
        <f t="shared" si="10"/>
        <v/>
      </c>
      <c r="L64" s="488" t="e">
        <f t="shared" si="13"/>
        <v>#N/A</v>
      </c>
    </row>
    <row r="65" spans="1:12" ht="15" customHeight="1" x14ac:dyDescent="0.2">
      <c r="A65" s="490">
        <v>42979</v>
      </c>
      <c r="B65" s="487">
        <v>94747</v>
      </c>
      <c r="C65" s="487">
        <v>11943</v>
      </c>
      <c r="D65" s="487">
        <v>9934</v>
      </c>
      <c r="E65" s="488">
        <f t="shared" si="11"/>
        <v>108.72089687539446</v>
      </c>
      <c r="F65" s="488">
        <f t="shared" si="11"/>
        <v>94.284360937870062</v>
      </c>
      <c r="G65" s="488">
        <f t="shared" si="11"/>
        <v>114.05281285878301</v>
      </c>
      <c r="H65" s="489">
        <f t="shared" si="14"/>
        <v>42979</v>
      </c>
      <c r="I65" s="488">
        <f t="shared" si="12"/>
        <v>108.72089687539446</v>
      </c>
      <c r="J65" s="488">
        <f t="shared" si="10"/>
        <v>94.284360937870062</v>
      </c>
      <c r="K65" s="488">
        <f t="shared" si="10"/>
        <v>114.05281285878301</v>
      </c>
      <c r="L65" s="488" t="e">
        <f t="shared" si="13"/>
        <v>#N/A</v>
      </c>
    </row>
    <row r="66" spans="1:12" ht="15" customHeight="1" x14ac:dyDescent="0.2">
      <c r="A66" s="490" t="s">
        <v>471</v>
      </c>
      <c r="B66" s="487">
        <v>94669</v>
      </c>
      <c r="C66" s="487">
        <v>12241</v>
      </c>
      <c r="D66" s="487">
        <v>9603</v>
      </c>
      <c r="E66" s="488">
        <f t="shared" si="11"/>
        <v>108.63139293377854</v>
      </c>
      <c r="F66" s="488">
        <f t="shared" si="11"/>
        <v>96.636930607089283</v>
      </c>
      <c r="G66" s="488">
        <f t="shared" si="11"/>
        <v>110.25258323765787</v>
      </c>
      <c r="H66" s="489" t="str">
        <f t="shared" si="14"/>
        <v/>
      </c>
      <c r="I66" s="488" t="str">
        <f t="shared" si="12"/>
        <v/>
      </c>
      <c r="J66" s="488" t="str">
        <f t="shared" si="10"/>
        <v/>
      </c>
      <c r="K66" s="488" t="str">
        <f t="shared" si="10"/>
        <v/>
      </c>
      <c r="L66" s="488" t="e">
        <f t="shared" si="13"/>
        <v>#N/A</v>
      </c>
    </row>
    <row r="67" spans="1:12" ht="15" customHeight="1" x14ac:dyDescent="0.2">
      <c r="A67" s="490" t="s">
        <v>472</v>
      </c>
      <c r="B67" s="487">
        <v>94593</v>
      </c>
      <c r="C67" s="487">
        <v>11491</v>
      </c>
      <c r="D67" s="487">
        <v>9531</v>
      </c>
      <c r="E67" s="488">
        <f t="shared" si="11"/>
        <v>108.54418396502462</v>
      </c>
      <c r="F67" s="488">
        <f t="shared" si="11"/>
        <v>90.716033788584511</v>
      </c>
      <c r="G67" s="488">
        <f t="shared" si="11"/>
        <v>109.42594718714122</v>
      </c>
      <c r="H67" s="489" t="str">
        <f t="shared" si="14"/>
        <v/>
      </c>
      <c r="I67" s="488" t="str">
        <f t="shared" si="12"/>
        <v/>
      </c>
      <c r="J67" s="488" t="str">
        <f t="shared" si="12"/>
        <v/>
      </c>
      <c r="K67" s="488" t="str">
        <f t="shared" si="12"/>
        <v/>
      </c>
      <c r="L67" s="488" t="e">
        <f t="shared" si="13"/>
        <v>#N/A</v>
      </c>
    </row>
    <row r="68" spans="1:12" ht="15" customHeight="1" x14ac:dyDescent="0.2">
      <c r="A68" s="490" t="s">
        <v>473</v>
      </c>
      <c r="B68" s="487">
        <v>94611</v>
      </c>
      <c r="C68" s="487">
        <v>11888</v>
      </c>
      <c r="D68" s="487">
        <v>9834</v>
      </c>
      <c r="E68" s="488">
        <f t="shared" si="11"/>
        <v>108.56483872078213</v>
      </c>
      <c r="F68" s="488">
        <f t="shared" si="11"/>
        <v>93.850161837846372</v>
      </c>
      <c r="G68" s="488">
        <f t="shared" si="11"/>
        <v>112.90470723306545</v>
      </c>
      <c r="H68" s="489" t="str">
        <f t="shared" si="14"/>
        <v/>
      </c>
      <c r="I68" s="488" t="str">
        <f t="shared" si="12"/>
        <v/>
      </c>
      <c r="J68" s="488" t="str">
        <f t="shared" si="12"/>
        <v/>
      </c>
      <c r="K68" s="488" t="str">
        <f t="shared" si="12"/>
        <v/>
      </c>
      <c r="L68" s="488" t="e">
        <f t="shared" si="13"/>
        <v>#N/A</v>
      </c>
    </row>
    <row r="69" spans="1:12" ht="15" customHeight="1" x14ac:dyDescent="0.2">
      <c r="A69" s="490">
        <v>43344</v>
      </c>
      <c r="B69" s="487">
        <v>95244</v>
      </c>
      <c r="C69" s="487">
        <v>11093</v>
      </c>
      <c r="D69" s="487">
        <v>9949</v>
      </c>
      <c r="E69" s="488">
        <f t="shared" si="11"/>
        <v>109.29119763158801</v>
      </c>
      <c r="F69" s="488">
        <f t="shared" si="11"/>
        <v>87.574011210231305</v>
      </c>
      <c r="G69" s="488">
        <f t="shared" si="11"/>
        <v>114.22502870264064</v>
      </c>
      <c r="H69" s="489">
        <f t="shared" si="14"/>
        <v>43344</v>
      </c>
      <c r="I69" s="488">
        <f t="shared" si="12"/>
        <v>109.29119763158801</v>
      </c>
      <c r="J69" s="488">
        <f t="shared" si="12"/>
        <v>87.574011210231305</v>
      </c>
      <c r="K69" s="488">
        <f t="shared" si="12"/>
        <v>114.22502870264064</v>
      </c>
      <c r="L69" s="488" t="e">
        <f t="shared" si="13"/>
        <v>#N/A</v>
      </c>
    </row>
    <row r="70" spans="1:12" ht="15" customHeight="1" x14ac:dyDescent="0.2">
      <c r="A70" s="490" t="s">
        <v>474</v>
      </c>
      <c r="B70" s="487">
        <v>95381</v>
      </c>
      <c r="C70" s="487">
        <v>11711</v>
      </c>
      <c r="D70" s="487">
        <v>10039</v>
      </c>
      <c r="E70" s="488">
        <f t="shared" si="11"/>
        <v>109.4484032726313</v>
      </c>
      <c r="F70" s="488">
        <f t="shared" si="11"/>
        <v>92.452830188679243</v>
      </c>
      <c r="G70" s="488">
        <f t="shared" si="11"/>
        <v>115.25832376578646</v>
      </c>
      <c r="H70" s="489" t="str">
        <f t="shared" si="14"/>
        <v/>
      </c>
      <c r="I70" s="488" t="str">
        <f t="shared" si="12"/>
        <v/>
      </c>
      <c r="J70" s="488" t="str">
        <f t="shared" si="12"/>
        <v/>
      </c>
      <c r="K70" s="488" t="str">
        <f t="shared" si="12"/>
        <v/>
      </c>
      <c r="L70" s="488" t="e">
        <f t="shared" si="13"/>
        <v>#N/A</v>
      </c>
    </row>
    <row r="71" spans="1:12" ht="15" customHeight="1" x14ac:dyDescent="0.2">
      <c r="A71" s="490" t="s">
        <v>475</v>
      </c>
      <c r="B71" s="487">
        <v>95264</v>
      </c>
      <c r="C71" s="487">
        <v>11100</v>
      </c>
      <c r="D71" s="487">
        <v>10012</v>
      </c>
      <c r="E71" s="491">
        <f t="shared" ref="E71:G75" si="15">IF($A$51=37802,IF(COUNTBLANK(B$51:B$70)&gt;0,#N/A,IF(ISBLANK(B71)=FALSE,B71/B$51*100,#N/A)),IF(COUNTBLANK(B$51:B$75)&gt;0,#N/A,B71/B$51*100))</f>
        <v>109.31414736020746</v>
      </c>
      <c r="F71" s="491">
        <f t="shared" si="15"/>
        <v>87.629272913870693</v>
      </c>
      <c r="G71" s="491">
        <f t="shared" si="15"/>
        <v>114.94833524684272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95855</v>
      </c>
      <c r="C72" s="487">
        <v>11524</v>
      </c>
      <c r="D72" s="487">
        <v>10234</v>
      </c>
      <c r="E72" s="491">
        <f t="shared" si="15"/>
        <v>109.99231184091246</v>
      </c>
      <c r="F72" s="491">
        <f t="shared" si="15"/>
        <v>90.976553248598719</v>
      </c>
      <c r="G72" s="491">
        <f t="shared" si="15"/>
        <v>117.49712973593572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96699</v>
      </c>
      <c r="C73" s="487">
        <v>10733</v>
      </c>
      <c r="D73" s="487">
        <v>10418</v>
      </c>
      <c r="E73" s="491">
        <f t="shared" si="15"/>
        <v>110.96079038865365</v>
      </c>
      <c r="F73" s="491">
        <f t="shared" si="15"/>
        <v>84.731980737349019</v>
      </c>
      <c r="G73" s="491">
        <f t="shared" si="15"/>
        <v>119.60964408725603</v>
      </c>
      <c r="H73" s="492">
        <f>IF(A$51=37802,IF(ISERROR(L73)=TRUE,IF(ISBLANK(A73)=FALSE,IF(MONTH(A73)=MONTH(MAX(A$51:A$75)),A73,""),""),""),IF(ISERROR(L73)=TRUE,IF(MONTH(A73)=MONTH(MAX(A$51:A$75)),A73,""),""))</f>
        <v>43709</v>
      </c>
      <c r="I73" s="488">
        <f t="shared" si="12"/>
        <v>110.96079038865365</v>
      </c>
      <c r="J73" s="488">
        <f t="shared" si="12"/>
        <v>84.731980737349019</v>
      </c>
      <c r="K73" s="488">
        <f t="shared" si="12"/>
        <v>119.60964408725603</v>
      </c>
      <c r="L73" s="488" t="e">
        <f t="shared" si="13"/>
        <v>#N/A</v>
      </c>
    </row>
    <row r="74" spans="1:12" ht="15" customHeight="1" x14ac:dyDescent="0.2">
      <c r="A74" s="490" t="s">
        <v>477</v>
      </c>
      <c r="B74" s="487">
        <v>96736</v>
      </c>
      <c r="C74" s="487">
        <v>11215</v>
      </c>
      <c r="D74" s="487">
        <v>10451</v>
      </c>
      <c r="E74" s="491">
        <f t="shared" si="15"/>
        <v>111.00324738659965</v>
      </c>
      <c r="F74" s="491">
        <f t="shared" si="15"/>
        <v>88.537143759374743</v>
      </c>
      <c r="G74" s="491">
        <f t="shared" si="15"/>
        <v>119.98851894374283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96409</v>
      </c>
      <c r="C75" s="493">
        <v>10344</v>
      </c>
      <c r="D75" s="493">
        <v>10163</v>
      </c>
      <c r="E75" s="491">
        <f t="shared" si="15"/>
        <v>110.6280193236715</v>
      </c>
      <c r="F75" s="491">
        <f t="shared" si="15"/>
        <v>81.661008920817864</v>
      </c>
      <c r="G75" s="491">
        <f t="shared" si="15"/>
        <v>116.68197474167623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110.96079038865365</v>
      </c>
      <c r="J77" s="488">
        <f>IF(J75&lt;&gt;"",J75,IF(J74&lt;&gt;"",J74,IF(J73&lt;&gt;"",J73,IF(J72&lt;&gt;"",J72,IF(J71&lt;&gt;"",J71,IF(J70&lt;&gt;"",J70,""))))))</f>
        <v>84.731980737349019</v>
      </c>
      <c r="K77" s="488">
        <f>IF(K75&lt;&gt;"",K75,IF(K74&lt;&gt;"",K74,IF(K73&lt;&gt;"",K73,IF(K72&lt;&gt;"",K72,IF(K71&lt;&gt;"",K71,IF(K70&lt;&gt;"",K70,""))))))</f>
        <v>119.60964408725603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+11,0%</v>
      </c>
      <c r="J79" s="488" t="str">
        <f>"GeB - ausschließlich: "&amp;IF(J77&gt;100,"+","")&amp;TEXT(J77-100,"0,0")&amp;"%"</f>
        <v>GeB - ausschließlich: -15,3%</v>
      </c>
      <c r="K79" s="488" t="str">
        <f>"GeB - im Nebenjob: "&amp;IF(K77&gt;100,"+","")&amp;TEXT(K77-100,"0,0")&amp;"%"</f>
        <v>GeB - im Nebenjob: +19,6%</v>
      </c>
    </row>
    <row r="81" spans="9:9" ht="15" customHeight="1" x14ac:dyDescent="0.2">
      <c r="I81" s="488" t="str">
        <f>IF(ISERROR(HLOOKUP(1,I$78:K$79,2,FALSE)),"",HLOOKUP(1,I$78:K$79,2,FALSE))</f>
        <v>GeB - im Nebenjob: +19,6%</v>
      </c>
    </row>
    <row r="82" spans="9:9" ht="15" customHeight="1" x14ac:dyDescent="0.2">
      <c r="I82" s="488" t="str">
        <f>IF(ISERROR(HLOOKUP(2,I$78:K$79,2,FALSE)),"",HLOOKUP(2,I$78:K$79,2,FALSE))</f>
        <v>SvB: +11,0%</v>
      </c>
    </row>
    <row r="83" spans="9:9" ht="15" customHeight="1" x14ac:dyDescent="0.2">
      <c r="I83" s="488" t="str">
        <f>IF(ISERROR(HLOOKUP(3,I$78:K$79,2,FALSE)),"",HLOOKUP(3,I$78:K$79,2,FALSE))</f>
        <v>GeB - ausschließlich: -15,3%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96409</v>
      </c>
      <c r="E12" s="114">
        <v>96736</v>
      </c>
      <c r="F12" s="114">
        <v>96699</v>
      </c>
      <c r="G12" s="114">
        <v>95855</v>
      </c>
      <c r="H12" s="114">
        <v>95264</v>
      </c>
      <c r="I12" s="115">
        <v>1145</v>
      </c>
      <c r="J12" s="116">
        <v>1.2019230769230769</v>
      </c>
      <c r="N12" s="117"/>
    </row>
    <row r="13" spans="1:15" s="110" customFormat="1" ht="13.5" customHeight="1" x14ac:dyDescent="0.2">
      <c r="A13" s="118" t="s">
        <v>105</v>
      </c>
      <c r="B13" s="119" t="s">
        <v>106</v>
      </c>
      <c r="C13" s="113">
        <v>52.319804167660699</v>
      </c>
      <c r="D13" s="114">
        <v>50441</v>
      </c>
      <c r="E13" s="114">
        <v>50643</v>
      </c>
      <c r="F13" s="114">
        <v>50840</v>
      </c>
      <c r="G13" s="114">
        <v>50387</v>
      </c>
      <c r="H13" s="114">
        <v>49847</v>
      </c>
      <c r="I13" s="115">
        <v>594</v>
      </c>
      <c r="J13" s="116">
        <v>1.1916464381005878</v>
      </c>
    </row>
    <row r="14" spans="1:15" s="110" customFormat="1" ht="13.5" customHeight="1" x14ac:dyDescent="0.2">
      <c r="A14" s="120"/>
      <c r="B14" s="119" t="s">
        <v>107</v>
      </c>
      <c r="C14" s="113">
        <v>47.680195832339301</v>
      </c>
      <c r="D14" s="114">
        <v>45968</v>
      </c>
      <c r="E14" s="114">
        <v>46093</v>
      </c>
      <c r="F14" s="114">
        <v>45859</v>
      </c>
      <c r="G14" s="114">
        <v>45468</v>
      </c>
      <c r="H14" s="114">
        <v>45417</v>
      </c>
      <c r="I14" s="115">
        <v>551</v>
      </c>
      <c r="J14" s="116">
        <v>1.2132021049386794</v>
      </c>
    </row>
    <row r="15" spans="1:15" s="110" customFormat="1" ht="13.5" customHeight="1" x14ac:dyDescent="0.2">
      <c r="A15" s="118" t="s">
        <v>105</v>
      </c>
      <c r="B15" s="121" t="s">
        <v>108</v>
      </c>
      <c r="C15" s="113">
        <v>11.142113288178489</v>
      </c>
      <c r="D15" s="114">
        <v>10742</v>
      </c>
      <c r="E15" s="114">
        <v>11207</v>
      </c>
      <c r="F15" s="114">
        <v>11246</v>
      </c>
      <c r="G15" s="114">
        <v>10726</v>
      </c>
      <c r="H15" s="114">
        <v>10889</v>
      </c>
      <c r="I15" s="115">
        <v>-147</v>
      </c>
      <c r="J15" s="116">
        <v>-1.3499862246303609</v>
      </c>
    </row>
    <row r="16" spans="1:15" s="110" customFormat="1" ht="13.5" customHeight="1" x14ac:dyDescent="0.2">
      <c r="A16" s="118"/>
      <c r="B16" s="121" t="s">
        <v>109</v>
      </c>
      <c r="C16" s="113">
        <v>69.681253824850373</v>
      </c>
      <c r="D16" s="114">
        <v>67179</v>
      </c>
      <c r="E16" s="114">
        <v>67120</v>
      </c>
      <c r="F16" s="114">
        <v>67194</v>
      </c>
      <c r="G16" s="114">
        <v>67040</v>
      </c>
      <c r="H16" s="114">
        <v>66531</v>
      </c>
      <c r="I16" s="115">
        <v>648</v>
      </c>
      <c r="J16" s="116">
        <v>0.97398205347882938</v>
      </c>
    </row>
    <row r="17" spans="1:10" s="110" customFormat="1" ht="13.5" customHeight="1" x14ac:dyDescent="0.2">
      <c r="A17" s="118"/>
      <c r="B17" s="121" t="s">
        <v>110</v>
      </c>
      <c r="C17" s="113">
        <v>18.164279268533022</v>
      </c>
      <c r="D17" s="114">
        <v>17512</v>
      </c>
      <c r="E17" s="114">
        <v>17453</v>
      </c>
      <c r="F17" s="114">
        <v>17339</v>
      </c>
      <c r="G17" s="114">
        <v>17220</v>
      </c>
      <c r="H17" s="114">
        <v>17011</v>
      </c>
      <c r="I17" s="115">
        <v>501</v>
      </c>
      <c r="J17" s="116">
        <v>2.9451531362059842</v>
      </c>
    </row>
    <row r="18" spans="1:10" s="110" customFormat="1" ht="13.5" customHeight="1" x14ac:dyDescent="0.2">
      <c r="A18" s="120"/>
      <c r="B18" s="121" t="s">
        <v>111</v>
      </c>
      <c r="C18" s="113">
        <v>1.0123536184381126</v>
      </c>
      <c r="D18" s="114">
        <v>976</v>
      </c>
      <c r="E18" s="114">
        <v>956</v>
      </c>
      <c r="F18" s="114">
        <v>920</v>
      </c>
      <c r="G18" s="114">
        <v>869</v>
      </c>
      <c r="H18" s="114">
        <v>833</v>
      </c>
      <c r="I18" s="115">
        <v>143</v>
      </c>
      <c r="J18" s="116">
        <v>17.16686674669868</v>
      </c>
    </row>
    <row r="19" spans="1:10" s="110" customFormat="1" ht="13.5" customHeight="1" x14ac:dyDescent="0.2">
      <c r="A19" s="120"/>
      <c r="B19" s="121" t="s">
        <v>112</v>
      </c>
      <c r="C19" s="113">
        <v>0.34644068499828856</v>
      </c>
      <c r="D19" s="114">
        <v>334</v>
      </c>
      <c r="E19" s="114">
        <v>326</v>
      </c>
      <c r="F19" s="114">
        <v>324</v>
      </c>
      <c r="G19" s="114">
        <v>267</v>
      </c>
      <c r="H19" s="114">
        <v>255</v>
      </c>
      <c r="I19" s="115">
        <v>79</v>
      </c>
      <c r="J19" s="116">
        <v>30.980392156862745</v>
      </c>
    </row>
    <row r="20" spans="1:10" s="110" customFormat="1" ht="13.5" customHeight="1" x14ac:dyDescent="0.2">
      <c r="A20" s="118" t="s">
        <v>113</v>
      </c>
      <c r="B20" s="122" t="s">
        <v>114</v>
      </c>
      <c r="C20" s="113">
        <v>74.736798431681692</v>
      </c>
      <c r="D20" s="114">
        <v>72053</v>
      </c>
      <c r="E20" s="114">
        <v>72334</v>
      </c>
      <c r="F20" s="114">
        <v>72599</v>
      </c>
      <c r="G20" s="114">
        <v>72050</v>
      </c>
      <c r="H20" s="114">
        <v>71679</v>
      </c>
      <c r="I20" s="115">
        <v>374</v>
      </c>
      <c r="J20" s="116">
        <v>0.52177067202388427</v>
      </c>
    </row>
    <row r="21" spans="1:10" s="110" customFormat="1" ht="13.5" customHeight="1" x14ac:dyDescent="0.2">
      <c r="A21" s="120"/>
      <c r="B21" s="122" t="s">
        <v>115</v>
      </c>
      <c r="C21" s="113">
        <v>25.263201568318312</v>
      </c>
      <c r="D21" s="114">
        <v>24356</v>
      </c>
      <c r="E21" s="114">
        <v>24402</v>
      </c>
      <c r="F21" s="114">
        <v>24100</v>
      </c>
      <c r="G21" s="114">
        <v>23805</v>
      </c>
      <c r="H21" s="114">
        <v>23585</v>
      </c>
      <c r="I21" s="115">
        <v>771</v>
      </c>
      <c r="J21" s="116">
        <v>3.2690269238923046</v>
      </c>
    </row>
    <row r="22" spans="1:10" s="110" customFormat="1" ht="13.5" customHeight="1" x14ac:dyDescent="0.2">
      <c r="A22" s="118" t="s">
        <v>113</v>
      </c>
      <c r="B22" s="122" t="s">
        <v>116</v>
      </c>
      <c r="C22" s="113">
        <v>82.446659544233427</v>
      </c>
      <c r="D22" s="114">
        <v>79486</v>
      </c>
      <c r="E22" s="114">
        <v>79964</v>
      </c>
      <c r="F22" s="114">
        <v>79892</v>
      </c>
      <c r="G22" s="114">
        <v>79313</v>
      </c>
      <c r="H22" s="114">
        <v>79208</v>
      </c>
      <c r="I22" s="115">
        <v>278</v>
      </c>
      <c r="J22" s="116">
        <v>0.35097464902535097</v>
      </c>
    </row>
    <row r="23" spans="1:10" s="110" customFormat="1" ht="13.5" customHeight="1" x14ac:dyDescent="0.2">
      <c r="A23" s="123"/>
      <c r="B23" s="124" t="s">
        <v>117</v>
      </c>
      <c r="C23" s="125">
        <v>17.49732908753332</v>
      </c>
      <c r="D23" s="114">
        <v>16869</v>
      </c>
      <c r="E23" s="114">
        <v>16736</v>
      </c>
      <c r="F23" s="114">
        <v>16772</v>
      </c>
      <c r="G23" s="114">
        <v>16511</v>
      </c>
      <c r="H23" s="114">
        <v>16028</v>
      </c>
      <c r="I23" s="115">
        <v>841</v>
      </c>
      <c r="J23" s="116">
        <v>5.2470676316446223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20507</v>
      </c>
      <c r="E26" s="114">
        <v>21666</v>
      </c>
      <c r="F26" s="114">
        <v>21151</v>
      </c>
      <c r="G26" s="114">
        <v>21758</v>
      </c>
      <c r="H26" s="140">
        <v>21112</v>
      </c>
      <c r="I26" s="115">
        <v>-605</v>
      </c>
      <c r="J26" s="116">
        <v>-2.865668813944676</v>
      </c>
    </row>
    <row r="27" spans="1:10" s="110" customFormat="1" ht="13.5" customHeight="1" x14ac:dyDescent="0.2">
      <c r="A27" s="118" t="s">
        <v>105</v>
      </c>
      <c r="B27" s="119" t="s">
        <v>106</v>
      </c>
      <c r="C27" s="113">
        <v>43.46320768518067</v>
      </c>
      <c r="D27" s="115">
        <v>8913</v>
      </c>
      <c r="E27" s="114">
        <v>9358</v>
      </c>
      <c r="F27" s="114">
        <v>9023</v>
      </c>
      <c r="G27" s="114">
        <v>9289</v>
      </c>
      <c r="H27" s="140">
        <v>8920</v>
      </c>
      <c r="I27" s="115">
        <v>-7</v>
      </c>
      <c r="J27" s="116">
        <v>-7.847533632286996E-2</v>
      </c>
    </row>
    <row r="28" spans="1:10" s="110" customFormat="1" ht="13.5" customHeight="1" x14ac:dyDescent="0.2">
      <c r="A28" s="120"/>
      <c r="B28" s="119" t="s">
        <v>107</v>
      </c>
      <c r="C28" s="113">
        <v>56.53679231481933</v>
      </c>
      <c r="D28" s="115">
        <v>11594</v>
      </c>
      <c r="E28" s="114">
        <v>12308</v>
      </c>
      <c r="F28" s="114">
        <v>12128</v>
      </c>
      <c r="G28" s="114">
        <v>12469</v>
      </c>
      <c r="H28" s="140">
        <v>12192</v>
      </c>
      <c r="I28" s="115">
        <v>-598</v>
      </c>
      <c r="J28" s="116">
        <v>-4.9048556430446197</v>
      </c>
    </row>
    <row r="29" spans="1:10" s="110" customFormat="1" ht="13.5" customHeight="1" x14ac:dyDescent="0.2">
      <c r="A29" s="118" t="s">
        <v>105</v>
      </c>
      <c r="B29" s="121" t="s">
        <v>108</v>
      </c>
      <c r="C29" s="113">
        <v>20.83191105476179</v>
      </c>
      <c r="D29" s="115">
        <v>4272</v>
      </c>
      <c r="E29" s="114">
        <v>4888</v>
      </c>
      <c r="F29" s="114">
        <v>4429</v>
      </c>
      <c r="G29" s="114">
        <v>4991</v>
      </c>
      <c r="H29" s="140">
        <v>4600</v>
      </c>
      <c r="I29" s="115">
        <v>-328</v>
      </c>
      <c r="J29" s="116">
        <v>-7.1304347826086953</v>
      </c>
    </row>
    <row r="30" spans="1:10" s="110" customFormat="1" ht="13.5" customHeight="1" x14ac:dyDescent="0.2">
      <c r="A30" s="118"/>
      <c r="B30" s="121" t="s">
        <v>109</v>
      </c>
      <c r="C30" s="113">
        <v>54.274150290144831</v>
      </c>
      <c r="D30" s="115">
        <v>11130</v>
      </c>
      <c r="E30" s="114">
        <v>11590</v>
      </c>
      <c r="F30" s="114">
        <v>11506</v>
      </c>
      <c r="G30" s="114">
        <v>11606</v>
      </c>
      <c r="H30" s="140">
        <v>11442</v>
      </c>
      <c r="I30" s="115">
        <v>-312</v>
      </c>
      <c r="J30" s="116">
        <v>-2.7267960146827477</v>
      </c>
    </row>
    <row r="31" spans="1:10" s="110" customFormat="1" ht="13.5" customHeight="1" x14ac:dyDescent="0.2">
      <c r="A31" s="118"/>
      <c r="B31" s="121" t="s">
        <v>110</v>
      </c>
      <c r="C31" s="113">
        <v>13.775783878675574</v>
      </c>
      <c r="D31" s="115">
        <v>2825</v>
      </c>
      <c r="E31" s="114">
        <v>2871</v>
      </c>
      <c r="F31" s="114">
        <v>2916</v>
      </c>
      <c r="G31" s="114">
        <v>2891</v>
      </c>
      <c r="H31" s="140">
        <v>2838</v>
      </c>
      <c r="I31" s="115">
        <v>-13</v>
      </c>
      <c r="J31" s="116">
        <v>-0.45806906272022552</v>
      </c>
    </row>
    <row r="32" spans="1:10" s="110" customFormat="1" ht="13.5" customHeight="1" x14ac:dyDescent="0.2">
      <c r="A32" s="120"/>
      <c r="B32" s="121" t="s">
        <v>111</v>
      </c>
      <c r="C32" s="113">
        <v>11.118154776417809</v>
      </c>
      <c r="D32" s="115">
        <v>2280</v>
      </c>
      <c r="E32" s="114">
        <v>2317</v>
      </c>
      <c r="F32" s="114">
        <v>2300</v>
      </c>
      <c r="G32" s="114">
        <v>2270</v>
      </c>
      <c r="H32" s="140">
        <v>2232</v>
      </c>
      <c r="I32" s="115">
        <v>48</v>
      </c>
      <c r="J32" s="116">
        <v>2.150537634408602</v>
      </c>
    </row>
    <row r="33" spans="1:10" s="110" customFormat="1" ht="13.5" customHeight="1" x14ac:dyDescent="0.2">
      <c r="A33" s="120"/>
      <c r="B33" s="121" t="s">
        <v>112</v>
      </c>
      <c r="C33" s="113">
        <v>1.092309942946311</v>
      </c>
      <c r="D33" s="115">
        <v>224</v>
      </c>
      <c r="E33" s="114">
        <v>219</v>
      </c>
      <c r="F33" s="114">
        <v>212</v>
      </c>
      <c r="G33" s="114">
        <v>194</v>
      </c>
      <c r="H33" s="140">
        <v>188</v>
      </c>
      <c r="I33" s="115">
        <v>36</v>
      </c>
      <c r="J33" s="116">
        <v>19.148936170212767</v>
      </c>
    </row>
    <row r="34" spans="1:10" s="110" customFormat="1" ht="13.5" customHeight="1" x14ac:dyDescent="0.2">
      <c r="A34" s="118" t="s">
        <v>113</v>
      </c>
      <c r="B34" s="122" t="s">
        <v>116</v>
      </c>
      <c r="C34" s="113">
        <v>75.491295655142153</v>
      </c>
      <c r="D34" s="115">
        <v>15481</v>
      </c>
      <c r="E34" s="114">
        <v>16536</v>
      </c>
      <c r="F34" s="114">
        <v>16104</v>
      </c>
      <c r="G34" s="114">
        <v>16712</v>
      </c>
      <c r="H34" s="140">
        <v>16279</v>
      </c>
      <c r="I34" s="115">
        <v>-798</v>
      </c>
      <c r="J34" s="116">
        <v>-4.9020210086614657</v>
      </c>
    </row>
    <row r="35" spans="1:10" s="110" customFormat="1" ht="13.5" customHeight="1" x14ac:dyDescent="0.2">
      <c r="A35" s="118"/>
      <c r="B35" s="119" t="s">
        <v>117</v>
      </c>
      <c r="C35" s="113">
        <v>24.406300287706635</v>
      </c>
      <c r="D35" s="115">
        <v>5005</v>
      </c>
      <c r="E35" s="114">
        <v>5104</v>
      </c>
      <c r="F35" s="114">
        <v>5015</v>
      </c>
      <c r="G35" s="114">
        <v>5008</v>
      </c>
      <c r="H35" s="140">
        <v>4807</v>
      </c>
      <c r="I35" s="115">
        <v>198</v>
      </c>
      <c r="J35" s="116">
        <v>4.1189931350114417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10344</v>
      </c>
      <c r="E37" s="114">
        <v>11215</v>
      </c>
      <c r="F37" s="114">
        <v>10733</v>
      </c>
      <c r="G37" s="114">
        <v>11524</v>
      </c>
      <c r="H37" s="140">
        <v>11100</v>
      </c>
      <c r="I37" s="115">
        <v>-756</v>
      </c>
      <c r="J37" s="116">
        <v>-6.8108108108108105</v>
      </c>
    </row>
    <row r="38" spans="1:10" s="110" customFormat="1" ht="13.5" customHeight="1" x14ac:dyDescent="0.2">
      <c r="A38" s="118" t="s">
        <v>105</v>
      </c>
      <c r="B38" s="119" t="s">
        <v>106</v>
      </c>
      <c r="C38" s="113">
        <v>38.998453209590103</v>
      </c>
      <c r="D38" s="115">
        <v>4034</v>
      </c>
      <c r="E38" s="114">
        <v>4385</v>
      </c>
      <c r="F38" s="114">
        <v>4022</v>
      </c>
      <c r="G38" s="114">
        <v>4424</v>
      </c>
      <c r="H38" s="140">
        <v>4141</v>
      </c>
      <c r="I38" s="115">
        <v>-107</v>
      </c>
      <c r="J38" s="116">
        <v>-2.5839169282781937</v>
      </c>
    </row>
    <row r="39" spans="1:10" s="110" customFormat="1" ht="13.5" customHeight="1" x14ac:dyDescent="0.2">
      <c r="A39" s="120"/>
      <c r="B39" s="119" t="s">
        <v>107</v>
      </c>
      <c r="C39" s="113">
        <v>61.001546790409897</v>
      </c>
      <c r="D39" s="115">
        <v>6310</v>
      </c>
      <c r="E39" s="114">
        <v>6830</v>
      </c>
      <c r="F39" s="114">
        <v>6711</v>
      </c>
      <c r="G39" s="114">
        <v>7100</v>
      </c>
      <c r="H39" s="140">
        <v>6959</v>
      </c>
      <c r="I39" s="115">
        <v>-649</v>
      </c>
      <c r="J39" s="116">
        <v>-9.3260525937634711</v>
      </c>
    </row>
    <row r="40" spans="1:10" s="110" customFormat="1" ht="13.5" customHeight="1" x14ac:dyDescent="0.2">
      <c r="A40" s="118" t="s">
        <v>105</v>
      </c>
      <c r="B40" s="121" t="s">
        <v>108</v>
      </c>
      <c r="C40" s="113">
        <v>28.373936581593195</v>
      </c>
      <c r="D40" s="115">
        <v>2935</v>
      </c>
      <c r="E40" s="114">
        <v>3458</v>
      </c>
      <c r="F40" s="114">
        <v>2999</v>
      </c>
      <c r="G40" s="114">
        <v>3634</v>
      </c>
      <c r="H40" s="140">
        <v>3257</v>
      </c>
      <c r="I40" s="115">
        <v>-322</v>
      </c>
      <c r="J40" s="116">
        <v>-9.8863985262511509</v>
      </c>
    </row>
    <row r="41" spans="1:10" s="110" customFormat="1" ht="13.5" customHeight="1" x14ac:dyDescent="0.2">
      <c r="A41" s="118"/>
      <c r="B41" s="121" t="s">
        <v>109</v>
      </c>
      <c r="C41" s="113">
        <v>36.426914153132252</v>
      </c>
      <c r="D41" s="115">
        <v>3768</v>
      </c>
      <c r="E41" s="114">
        <v>4038</v>
      </c>
      <c r="F41" s="114">
        <v>4021</v>
      </c>
      <c r="G41" s="114">
        <v>4181</v>
      </c>
      <c r="H41" s="140">
        <v>4179</v>
      </c>
      <c r="I41" s="115">
        <v>-411</v>
      </c>
      <c r="J41" s="116">
        <v>-9.8348887293610918</v>
      </c>
    </row>
    <row r="42" spans="1:10" s="110" customFormat="1" ht="13.5" customHeight="1" x14ac:dyDescent="0.2">
      <c r="A42" s="118"/>
      <c r="B42" s="121" t="s">
        <v>110</v>
      </c>
      <c r="C42" s="113">
        <v>13.969450889404486</v>
      </c>
      <c r="D42" s="115">
        <v>1445</v>
      </c>
      <c r="E42" s="114">
        <v>1490</v>
      </c>
      <c r="F42" s="114">
        <v>1506</v>
      </c>
      <c r="G42" s="114">
        <v>1524</v>
      </c>
      <c r="H42" s="140">
        <v>1526</v>
      </c>
      <c r="I42" s="115">
        <v>-81</v>
      </c>
      <c r="J42" s="116">
        <v>-5.3079947575360418</v>
      </c>
    </row>
    <row r="43" spans="1:10" s="110" customFormat="1" ht="13.5" customHeight="1" x14ac:dyDescent="0.2">
      <c r="A43" s="120"/>
      <c r="B43" s="121" t="s">
        <v>111</v>
      </c>
      <c r="C43" s="113">
        <v>21.229698375870068</v>
      </c>
      <c r="D43" s="115">
        <v>2196</v>
      </c>
      <c r="E43" s="114">
        <v>2229</v>
      </c>
      <c r="F43" s="114">
        <v>2207</v>
      </c>
      <c r="G43" s="114">
        <v>2185</v>
      </c>
      <c r="H43" s="140">
        <v>2138</v>
      </c>
      <c r="I43" s="115">
        <v>58</v>
      </c>
      <c r="J43" s="116">
        <v>2.7128157156220767</v>
      </c>
    </row>
    <row r="44" spans="1:10" s="110" customFormat="1" ht="13.5" customHeight="1" x14ac:dyDescent="0.2">
      <c r="A44" s="120"/>
      <c r="B44" s="121" t="s">
        <v>112</v>
      </c>
      <c r="C44" s="113">
        <v>1.9721577726218098</v>
      </c>
      <c r="D44" s="115">
        <v>204</v>
      </c>
      <c r="E44" s="114">
        <v>196</v>
      </c>
      <c r="F44" s="114">
        <v>189</v>
      </c>
      <c r="G44" s="114">
        <v>170</v>
      </c>
      <c r="H44" s="140">
        <v>162</v>
      </c>
      <c r="I44" s="115">
        <v>42</v>
      </c>
      <c r="J44" s="116">
        <v>25.925925925925927</v>
      </c>
    </row>
    <row r="45" spans="1:10" s="110" customFormat="1" ht="13.5" customHeight="1" x14ac:dyDescent="0.2">
      <c r="A45" s="118" t="s">
        <v>113</v>
      </c>
      <c r="B45" s="122" t="s">
        <v>116</v>
      </c>
      <c r="C45" s="113">
        <v>78.38360402165506</v>
      </c>
      <c r="D45" s="115">
        <v>8108</v>
      </c>
      <c r="E45" s="114">
        <v>8842</v>
      </c>
      <c r="F45" s="114">
        <v>8440</v>
      </c>
      <c r="G45" s="114">
        <v>9106</v>
      </c>
      <c r="H45" s="140">
        <v>8758</v>
      </c>
      <c r="I45" s="115">
        <v>-650</v>
      </c>
      <c r="J45" s="116">
        <v>-7.4217857958437996</v>
      </c>
    </row>
    <row r="46" spans="1:10" s="110" customFormat="1" ht="13.5" customHeight="1" x14ac:dyDescent="0.2">
      <c r="A46" s="118"/>
      <c r="B46" s="119" t="s">
        <v>117</v>
      </c>
      <c r="C46" s="113">
        <v>21.423047177107502</v>
      </c>
      <c r="D46" s="115">
        <v>2216</v>
      </c>
      <c r="E46" s="114">
        <v>2349</v>
      </c>
      <c r="F46" s="114">
        <v>2263</v>
      </c>
      <c r="G46" s="114">
        <v>2381</v>
      </c>
      <c r="H46" s="140">
        <v>2318</v>
      </c>
      <c r="I46" s="115">
        <v>-102</v>
      </c>
      <c r="J46" s="116">
        <v>-4.4003451251078518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10163</v>
      </c>
      <c r="E48" s="114">
        <v>10451</v>
      </c>
      <c r="F48" s="114">
        <v>10418</v>
      </c>
      <c r="G48" s="114">
        <v>10234</v>
      </c>
      <c r="H48" s="140">
        <v>10012</v>
      </c>
      <c r="I48" s="115">
        <v>151</v>
      </c>
      <c r="J48" s="116">
        <v>1.5081901717938473</v>
      </c>
    </row>
    <row r="49" spans="1:12" s="110" customFormat="1" ht="13.5" customHeight="1" x14ac:dyDescent="0.2">
      <c r="A49" s="118" t="s">
        <v>105</v>
      </c>
      <c r="B49" s="119" t="s">
        <v>106</v>
      </c>
      <c r="C49" s="113">
        <v>48.007478106858208</v>
      </c>
      <c r="D49" s="115">
        <v>4879</v>
      </c>
      <c r="E49" s="114">
        <v>4973</v>
      </c>
      <c r="F49" s="114">
        <v>5001</v>
      </c>
      <c r="G49" s="114">
        <v>4865</v>
      </c>
      <c r="H49" s="140">
        <v>4779</v>
      </c>
      <c r="I49" s="115">
        <v>100</v>
      </c>
      <c r="J49" s="116">
        <v>2.0924879681941828</v>
      </c>
    </row>
    <row r="50" spans="1:12" s="110" customFormat="1" ht="13.5" customHeight="1" x14ac:dyDescent="0.2">
      <c r="A50" s="120"/>
      <c r="B50" s="119" t="s">
        <v>107</v>
      </c>
      <c r="C50" s="113">
        <v>51.992521893141792</v>
      </c>
      <c r="D50" s="115">
        <v>5284</v>
      </c>
      <c r="E50" s="114">
        <v>5478</v>
      </c>
      <c r="F50" s="114">
        <v>5417</v>
      </c>
      <c r="G50" s="114">
        <v>5369</v>
      </c>
      <c r="H50" s="140">
        <v>5233</v>
      </c>
      <c r="I50" s="115">
        <v>51</v>
      </c>
      <c r="J50" s="116">
        <v>0.97458436843111029</v>
      </c>
    </row>
    <row r="51" spans="1:12" s="110" customFormat="1" ht="13.5" customHeight="1" x14ac:dyDescent="0.2">
      <c r="A51" s="118" t="s">
        <v>105</v>
      </c>
      <c r="B51" s="121" t="s">
        <v>108</v>
      </c>
      <c r="C51" s="113">
        <v>13.155564301879366</v>
      </c>
      <c r="D51" s="115">
        <v>1337</v>
      </c>
      <c r="E51" s="114">
        <v>1430</v>
      </c>
      <c r="F51" s="114">
        <v>1430</v>
      </c>
      <c r="G51" s="114">
        <v>1357</v>
      </c>
      <c r="H51" s="140">
        <v>1343</v>
      </c>
      <c r="I51" s="115">
        <v>-6</v>
      </c>
      <c r="J51" s="116">
        <v>-0.44676098287416233</v>
      </c>
    </row>
    <row r="52" spans="1:12" s="110" customFormat="1" ht="13.5" customHeight="1" x14ac:dyDescent="0.2">
      <c r="A52" s="118"/>
      <c r="B52" s="121" t="s">
        <v>109</v>
      </c>
      <c r="C52" s="113">
        <v>72.43924038177704</v>
      </c>
      <c r="D52" s="115">
        <v>7362</v>
      </c>
      <c r="E52" s="114">
        <v>7552</v>
      </c>
      <c r="F52" s="114">
        <v>7485</v>
      </c>
      <c r="G52" s="114">
        <v>7425</v>
      </c>
      <c r="H52" s="140">
        <v>7263</v>
      </c>
      <c r="I52" s="115">
        <v>99</v>
      </c>
      <c r="J52" s="116">
        <v>1.3630731102850062</v>
      </c>
    </row>
    <row r="53" spans="1:12" s="110" customFormat="1" ht="13.5" customHeight="1" x14ac:dyDescent="0.2">
      <c r="A53" s="118"/>
      <c r="B53" s="121" t="s">
        <v>110</v>
      </c>
      <c r="C53" s="113">
        <v>13.578667716225524</v>
      </c>
      <c r="D53" s="115">
        <v>1380</v>
      </c>
      <c r="E53" s="114">
        <v>1381</v>
      </c>
      <c r="F53" s="114">
        <v>1410</v>
      </c>
      <c r="G53" s="114">
        <v>1367</v>
      </c>
      <c r="H53" s="140">
        <v>1312</v>
      </c>
      <c r="I53" s="115">
        <v>68</v>
      </c>
      <c r="J53" s="116">
        <v>5.1829268292682924</v>
      </c>
    </row>
    <row r="54" spans="1:12" s="110" customFormat="1" ht="13.5" customHeight="1" x14ac:dyDescent="0.2">
      <c r="A54" s="120"/>
      <c r="B54" s="121" t="s">
        <v>111</v>
      </c>
      <c r="C54" s="113">
        <v>0.82652760011807536</v>
      </c>
      <c r="D54" s="115">
        <v>84</v>
      </c>
      <c r="E54" s="114">
        <v>88</v>
      </c>
      <c r="F54" s="114">
        <v>93</v>
      </c>
      <c r="G54" s="114">
        <v>85</v>
      </c>
      <c r="H54" s="140">
        <v>94</v>
      </c>
      <c r="I54" s="115">
        <v>-10</v>
      </c>
      <c r="J54" s="116">
        <v>-10.638297872340425</v>
      </c>
    </row>
    <row r="55" spans="1:12" s="110" customFormat="1" ht="13.5" customHeight="1" x14ac:dyDescent="0.2">
      <c r="A55" s="120"/>
      <c r="B55" s="121" t="s">
        <v>112</v>
      </c>
      <c r="C55" s="113">
        <v>0.1967922857423989</v>
      </c>
      <c r="D55" s="115">
        <v>20</v>
      </c>
      <c r="E55" s="114">
        <v>23</v>
      </c>
      <c r="F55" s="114">
        <v>23</v>
      </c>
      <c r="G55" s="114">
        <v>24</v>
      </c>
      <c r="H55" s="140">
        <v>26</v>
      </c>
      <c r="I55" s="115">
        <v>-6</v>
      </c>
      <c r="J55" s="116">
        <v>-23.076923076923077</v>
      </c>
    </row>
    <row r="56" spans="1:12" s="110" customFormat="1" ht="13.5" customHeight="1" x14ac:dyDescent="0.2">
      <c r="A56" s="118" t="s">
        <v>113</v>
      </c>
      <c r="B56" s="122" t="s">
        <v>116</v>
      </c>
      <c r="C56" s="113">
        <v>72.547476138935352</v>
      </c>
      <c r="D56" s="115">
        <v>7373</v>
      </c>
      <c r="E56" s="114">
        <v>7694</v>
      </c>
      <c r="F56" s="114">
        <v>7664</v>
      </c>
      <c r="G56" s="114">
        <v>7606</v>
      </c>
      <c r="H56" s="140">
        <v>7521</v>
      </c>
      <c r="I56" s="115">
        <v>-148</v>
      </c>
      <c r="J56" s="116">
        <v>-1.9678234277356734</v>
      </c>
    </row>
    <row r="57" spans="1:12" s="110" customFormat="1" ht="13.5" customHeight="1" x14ac:dyDescent="0.2">
      <c r="A57" s="142"/>
      <c r="B57" s="124" t="s">
        <v>117</v>
      </c>
      <c r="C57" s="125">
        <v>27.442684246777528</v>
      </c>
      <c r="D57" s="143">
        <v>2789</v>
      </c>
      <c r="E57" s="144">
        <v>2755</v>
      </c>
      <c r="F57" s="144">
        <v>2752</v>
      </c>
      <c r="G57" s="144">
        <v>2627</v>
      </c>
      <c r="H57" s="145">
        <v>2489</v>
      </c>
      <c r="I57" s="143">
        <v>300</v>
      </c>
      <c r="J57" s="146">
        <v>12.053033346725593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96409</v>
      </c>
      <c r="E12" s="236">
        <v>96736</v>
      </c>
      <c r="F12" s="114">
        <v>96699</v>
      </c>
      <c r="G12" s="114">
        <v>95855</v>
      </c>
      <c r="H12" s="140">
        <v>95264</v>
      </c>
      <c r="I12" s="115">
        <v>1145</v>
      </c>
      <c r="J12" s="116">
        <v>1.2019230769230769</v>
      </c>
    </row>
    <row r="13" spans="1:15" s="110" customFormat="1" ht="12" customHeight="1" x14ac:dyDescent="0.2">
      <c r="A13" s="118" t="s">
        <v>105</v>
      </c>
      <c r="B13" s="119" t="s">
        <v>106</v>
      </c>
      <c r="C13" s="113">
        <v>52.319804167660699</v>
      </c>
      <c r="D13" s="115">
        <v>50441</v>
      </c>
      <c r="E13" s="114">
        <v>50643</v>
      </c>
      <c r="F13" s="114">
        <v>50840</v>
      </c>
      <c r="G13" s="114">
        <v>50387</v>
      </c>
      <c r="H13" s="140">
        <v>49847</v>
      </c>
      <c r="I13" s="115">
        <v>594</v>
      </c>
      <c r="J13" s="116">
        <v>1.1916464381005878</v>
      </c>
    </row>
    <row r="14" spans="1:15" s="110" customFormat="1" ht="12" customHeight="1" x14ac:dyDescent="0.2">
      <c r="A14" s="118"/>
      <c r="B14" s="119" t="s">
        <v>107</v>
      </c>
      <c r="C14" s="113">
        <v>47.680195832339301</v>
      </c>
      <c r="D14" s="115">
        <v>45968</v>
      </c>
      <c r="E14" s="114">
        <v>46093</v>
      </c>
      <c r="F14" s="114">
        <v>45859</v>
      </c>
      <c r="G14" s="114">
        <v>45468</v>
      </c>
      <c r="H14" s="140">
        <v>45417</v>
      </c>
      <c r="I14" s="115">
        <v>551</v>
      </c>
      <c r="J14" s="116">
        <v>1.2132021049386794</v>
      </c>
    </row>
    <row r="15" spans="1:15" s="110" customFormat="1" ht="12" customHeight="1" x14ac:dyDescent="0.2">
      <c r="A15" s="118" t="s">
        <v>105</v>
      </c>
      <c r="B15" s="121" t="s">
        <v>108</v>
      </c>
      <c r="C15" s="113">
        <v>11.142113288178489</v>
      </c>
      <c r="D15" s="115">
        <v>10742</v>
      </c>
      <c r="E15" s="114">
        <v>11207</v>
      </c>
      <c r="F15" s="114">
        <v>11246</v>
      </c>
      <c r="G15" s="114">
        <v>10726</v>
      </c>
      <c r="H15" s="140">
        <v>10889</v>
      </c>
      <c r="I15" s="115">
        <v>-147</v>
      </c>
      <c r="J15" s="116">
        <v>-1.3499862246303609</v>
      </c>
    </row>
    <row r="16" spans="1:15" s="110" customFormat="1" ht="12" customHeight="1" x14ac:dyDescent="0.2">
      <c r="A16" s="118"/>
      <c r="B16" s="121" t="s">
        <v>109</v>
      </c>
      <c r="C16" s="113">
        <v>69.681253824850373</v>
      </c>
      <c r="D16" s="115">
        <v>67179</v>
      </c>
      <c r="E16" s="114">
        <v>67120</v>
      </c>
      <c r="F16" s="114">
        <v>67194</v>
      </c>
      <c r="G16" s="114">
        <v>67040</v>
      </c>
      <c r="H16" s="140">
        <v>66531</v>
      </c>
      <c r="I16" s="115">
        <v>648</v>
      </c>
      <c r="J16" s="116">
        <v>0.97398205347882938</v>
      </c>
    </row>
    <row r="17" spans="1:10" s="110" customFormat="1" ht="12" customHeight="1" x14ac:dyDescent="0.2">
      <c r="A17" s="118"/>
      <c r="B17" s="121" t="s">
        <v>110</v>
      </c>
      <c r="C17" s="113">
        <v>18.164279268533022</v>
      </c>
      <c r="D17" s="115">
        <v>17512</v>
      </c>
      <c r="E17" s="114">
        <v>17453</v>
      </c>
      <c r="F17" s="114">
        <v>17339</v>
      </c>
      <c r="G17" s="114">
        <v>17220</v>
      </c>
      <c r="H17" s="140">
        <v>17011</v>
      </c>
      <c r="I17" s="115">
        <v>501</v>
      </c>
      <c r="J17" s="116">
        <v>2.9451531362059842</v>
      </c>
    </row>
    <row r="18" spans="1:10" s="110" customFormat="1" ht="12" customHeight="1" x14ac:dyDescent="0.2">
      <c r="A18" s="120"/>
      <c r="B18" s="121" t="s">
        <v>111</v>
      </c>
      <c r="C18" s="113">
        <v>1.0123536184381126</v>
      </c>
      <c r="D18" s="115">
        <v>976</v>
      </c>
      <c r="E18" s="114">
        <v>956</v>
      </c>
      <c r="F18" s="114">
        <v>920</v>
      </c>
      <c r="G18" s="114">
        <v>869</v>
      </c>
      <c r="H18" s="140">
        <v>833</v>
      </c>
      <c r="I18" s="115">
        <v>143</v>
      </c>
      <c r="J18" s="116">
        <v>17.16686674669868</v>
      </c>
    </row>
    <row r="19" spans="1:10" s="110" customFormat="1" ht="12" customHeight="1" x14ac:dyDescent="0.2">
      <c r="A19" s="120"/>
      <c r="B19" s="121" t="s">
        <v>112</v>
      </c>
      <c r="C19" s="113">
        <v>0.34644068499828856</v>
      </c>
      <c r="D19" s="115">
        <v>334</v>
      </c>
      <c r="E19" s="114">
        <v>326</v>
      </c>
      <c r="F19" s="114">
        <v>324</v>
      </c>
      <c r="G19" s="114">
        <v>267</v>
      </c>
      <c r="H19" s="140">
        <v>255</v>
      </c>
      <c r="I19" s="115">
        <v>79</v>
      </c>
      <c r="J19" s="116">
        <v>30.980392156862745</v>
      </c>
    </row>
    <row r="20" spans="1:10" s="110" customFormat="1" ht="12" customHeight="1" x14ac:dyDescent="0.2">
      <c r="A20" s="118" t="s">
        <v>113</v>
      </c>
      <c r="B20" s="119" t="s">
        <v>181</v>
      </c>
      <c r="C20" s="113">
        <v>74.736798431681692</v>
      </c>
      <c r="D20" s="115">
        <v>72053</v>
      </c>
      <c r="E20" s="114">
        <v>72334</v>
      </c>
      <c r="F20" s="114">
        <v>72599</v>
      </c>
      <c r="G20" s="114">
        <v>72050</v>
      </c>
      <c r="H20" s="140">
        <v>71679</v>
      </c>
      <c r="I20" s="115">
        <v>374</v>
      </c>
      <c r="J20" s="116">
        <v>0.52177067202388427</v>
      </c>
    </row>
    <row r="21" spans="1:10" s="110" customFormat="1" ht="12" customHeight="1" x14ac:dyDescent="0.2">
      <c r="A21" s="118"/>
      <c r="B21" s="119" t="s">
        <v>182</v>
      </c>
      <c r="C21" s="113">
        <v>25.263201568318312</v>
      </c>
      <c r="D21" s="115">
        <v>24356</v>
      </c>
      <c r="E21" s="114">
        <v>24402</v>
      </c>
      <c r="F21" s="114">
        <v>24100</v>
      </c>
      <c r="G21" s="114">
        <v>23805</v>
      </c>
      <c r="H21" s="140">
        <v>23585</v>
      </c>
      <c r="I21" s="115">
        <v>771</v>
      </c>
      <c r="J21" s="116">
        <v>3.2690269238923046</v>
      </c>
    </row>
    <row r="22" spans="1:10" s="110" customFormat="1" ht="12" customHeight="1" x14ac:dyDescent="0.2">
      <c r="A22" s="118" t="s">
        <v>113</v>
      </c>
      <c r="B22" s="119" t="s">
        <v>116</v>
      </c>
      <c r="C22" s="113">
        <v>82.446659544233427</v>
      </c>
      <c r="D22" s="115">
        <v>79486</v>
      </c>
      <c r="E22" s="114">
        <v>79964</v>
      </c>
      <c r="F22" s="114">
        <v>79892</v>
      </c>
      <c r="G22" s="114">
        <v>79313</v>
      </c>
      <c r="H22" s="140">
        <v>79208</v>
      </c>
      <c r="I22" s="115">
        <v>278</v>
      </c>
      <c r="J22" s="116">
        <v>0.35097464902535097</v>
      </c>
    </row>
    <row r="23" spans="1:10" s="110" customFormat="1" ht="12" customHeight="1" x14ac:dyDescent="0.2">
      <c r="A23" s="118"/>
      <c r="B23" s="119" t="s">
        <v>117</v>
      </c>
      <c r="C23" s="113">
        <v>17.49732908753332</v>
      </c>
      <c r="D23" s="115">
        <v>16869</v>
      </c>
      <c r="E23" s="114">
        <v>16736</v>
      </c>
      <c r="F23" s="114">
        <v>16772</v>
      </c>
      <c r="G23" s="114">
        <v>16511</v>
      </c>
      <c r="H23" s="140">
        <v>16028</v>
      </c>
      <c r="I23" s="115">
        <v>841</v>
      </c>
      <c r="J23" s="116">
        <v>5.2470676316446223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54336</v>
      </c>
      <c r="E64" s="236">
        <v>54464</v>
      </c>
      <c r="F64" s="236">
        <v>54293</v>
      </c>
      <c r="G64" s="236">
        <v>53788</v>
      </c>
      <c r="H64" s="140">
        <v>53505</v>
      </c>
      <c r="I64" s="115">
        <v>831</v>
      </c>
      <c r="J64" s="116">
        <v>1.5531258760863471</v>
      </c>
    </row>
    <row r="65" spans="1:12" s="110" customFormat="1" ht="12" customHeight="1" x14ac:dyDescent="0.2">
      <c r="A65" s="118" t="s">
        <v>105</v>
      </c>
      <c r="B65" s="119" t="s">
        <v>106</v>
      </c>
      <c r="C65" s="113">
        <v>54.55683156654888</v>
      </c>
      <c r="D65" s="235">
        <v>29644</v>
      </c>
      <c r="E65" s="236">
        <v>29726</v>
      </c>
      <c r="F65" s="236">
        <v>29739</v>
      </c>
      <c r="G65" s="236">
        <v>29384</v>
      </c>
      <c r="H65" s="140">
        <v>29143</v>
      </c>
      <c r="I65" s="115">
        <v>501</v>
      </c>
      <c r="J65" s="116">
        <v>1.7191092200528428</v>
      </c>
    </row>
    <row r="66" spans="1:12" s="110" customFormat="1" ht="12" customHeight="1" x14ac:dyDescent="0.2">
      <c r="A66" s="118"/>
      <c r="B66" s="119" t="s">
        <v>107</v>
      </c>
      <c r="C66" s="113">
        <v>45.44316843345112</v>
      </c>
      <c r="D66" s="235">
        <v>24692</v>
      </c>
      <c r="E66" s="236">
        <v>24738</v>
      </c>
      <c r="F66" s="236">
        <v>24554</v>
      </c>
      <c r="G66" s="236">
        <v>24404</v>
      </c>
      <c r="H66" s="140">
        <v>24362</v>
      </c>
      <c r="I66" s="115">
        <v>330</v>
      </c>
      <c r="J66" s="116">
        <v>1.3545685904277154</v>
      </c>
    </row>
    <row r="67" spans="1:12" s="110" customFormat="1" ht="12" customHeight="1" x14ac:dyDescent="0.2">
      <c r="A67" s="118" t="s">
        <v>105</v>
      </c>
      <c r="B67" s="121" t="s">
        <v>108</v>
      </c>
      <c r="C67" s="113">
        <v>10.668801531213193</v>
      </c>
      <c r="D67" s="235">
        <v>5797</v>
      </c>
      <c r="E67" s="236">
        <v>5991</v>
      </c>
      <c r="F67" s="236">
        <v>5925</v>
      </c>
      <c r="G67" s="236">
        <v>5578</v>
      </c>
      <c r="H67" s="140">
        <v>5633</v>
      </c>
      <c r="I67" s="115">
        <v>164</v>
      </c>
      <c r="J67" s="116">
        <v>2.9114148766199182</v>
      </c>
    </row>
    <row r="68" spans="1:12" s="110" customFormat="1" ht="12" customHeight="1" x14ac:dyDescent="0.2">
      <c r="A68" s="118"/>
      <c r="B68" s="121" t="s">
        <v>109</v>
      </c>
      <c r="C68" s="113">
        <v>71.944935217903421</v>
      </c>
      <c r="D68" s="235">
        <v>39092</v>
      </c>
      <c r="E68" s="236">
        <v>39083</v>
      </c>
      <c r="F68" s="236">
        <v>39008</v>
      </c>
      <c r="G68" s="236">
        <v>38988</v>
      </c>
      <c r="H68" s="140">
        <v>38768</v>
      </c>
      <c r="I68" s="115">
        <v>324</v>
      </c>
      <c r="J68" s="116">
        <v>0.835740817168799</v>
      </c>
    </row>
    <row r="69" spans="1:12" s="110" customFormat="1" ht="12" customHeight="1" x14ac:dyDescent="0.2">
      <c r="A69" s="118"/>
      <c r="B69" s="121" t="s">
        <v>110</v>
      </c>
      <c r="C69" s="113">
        <v>16.162396937573615</v>
      </c>
      <c r="D69" s="235">
        <v>8782</v>
      </c>
      <c r="E69" s="236">
        <v>8740</v>
      </c>
      <c r="F69" s="236">
        <v>8743</v>
      </c>
      <c r="G69" s="236">
        <v>8638</v>
      </c>
      <c r="H69" s="140">
        <v>8540</v>
      </c>
      <c r="I69" s="115">
        <v>242</v>
      </c>
      <c r="J69" s="116">
        <v>2.8337236533957846</v>
      </c>
    </row>
    <row r="70" spans="1:12" s="110" customFormat="1" ht="12" customHeight="1" x14ac:dyDescent="0.2">
      <c r="A70" s="120"/>
      <c r="B70" s="121" t="s">
        <v>111</v>
      </c>
      <c r="C70" s="113">
        <v>1.2238663133097762</v>
      </c>
      <c r="D70" s="235">
        <v>665</v>
      </c>
      <c r="E70" s="236">
        <v>650</v>
      </c>
      <c r="F70" s="236">
        <v>617</v>
      </c>
      <c r="G70" s="236">
        <v>584</v>
      </c>
      <c r="H70" s="140">
        <v>564</v>
      </c>
      <c r="I70" s="115">
        <v>101</v>
      </c>
      <c r="J70" s="116">
        <v>17.907801418439718</v>
      </c>
    </row>
    <row r="71" spans="1:12" s="110" customFormat="1" ht="12" customHeight="1" x14ac:dyDescent="0.2">
      <c r="A71" s="120"/>
      <c r="B71" s="121" t="s">
        <v>112</v>
      </c>
      <c r="C71" s="113">
        <v>0.41777090694935221</v>
      </c>
      <c r="D71" s="235">
        <v>227</v>
      </c>
      <c r="E71" s="236">
        <v>218</v>
      </c>
      <c r="F71" s="236">
        <v>210</v>
      </c>
      <c r="G71" s="236">
        <v>172</v>
      </c>
      <c r="H71" s="140">
        <v>164</v>
      </c>
      <c r="I71" s="115">
        <v>63</v>
      </c>
      <c r="J71" s="116">
        <v>38.414634146341463</v>
      </c>
    </row>
    <row r="72" spans="1:12" s="110" customFormat="1" ht="12" customHeight="1" x14ac:dyDescent="0.2">
      <c r="A72" s="118" t="s">
        <v>113</v>
      </c>
      <c r="B72" s="119" t="s">
        <v>181</v>
      </c>
      <c r="C72" s="113">
        <v>73.398851590106005</v>
      </c>
      <c r="D72" s="235">
        <v>39882</v>
      </c>
      <c r="E72" s="236">
        <v>39948</v>
      </c>
      <c r="F72" s="236">
        <v>40063</v>
      </c>
      <c r="G72" s="236">
        <v>39582</v>
      </c>
      <c r="H72" s="140">
        <v>39429</v>
      </c>
      <c r="I72" s="115">
        <v>453</v>
      </c>
      <c r="J72" s="116">
        <v>1.1489005554287453</v>
      </c>
    </row>
    <row r="73" spans="1:12" s="110" customFormat="1" ht="12" customHeight="1" x14ac:dyDescent="0.2">
      <c r="A73" s="118"/>
      <c r="B73" s="119" t="s">
        <v>182</v>
      </c>
      <c r="C73" s="113">
        <v>26.601148409893995</v>
      </c>
      <c r="D73" s="115">
        <v>14454</v>
      </c>
      <c r="E73" s="114">
        <v>14516</v>
      </c>
      <c r="F73" s="114">
        <v>14230</v>
      </c>
      <c r="G73" s="114">
        <v>14206</v>
      </c>
      <c r="H73" s="140">
        <v>14076</v>
      </c>
      <c r="I73" s="115">
        <v>378</v>
      </c>
      <c r="J73" s="116">
        <v>2.6854219948849103</v>
      </c>
    </row>
    <row r="74" spans="1:12" s="110" customFormat="1" ht="12" customHeight="1" x14ac:dyDescent="0.2">
      <c r="A74" s="118" t="s">
        <v>113</v>
      </c>
      <c r="B74" s="119" t="s">
        <v>116</v>
      </c>
      <c r="C74" s="113">
        <v>76.724455241460547</v>
      </c>
      <c r="D74" s="115">
        <v>41689</v>
      </c>
      <c r="E74" s="114">
        <v>41849</v>
      </c>
      <c r="F74" s="114">
        <v>41759</v>
      </c>
      <c r="G74" s="114">
        <v>41448</v>
      </c>
      <c r="H74" s="140">
        <v>41426</v>
      </c>
      <c r="I74" s="115">
        <v>263</v>
      </c>
      <c r="J74" s="116">
        <v>0.63486699174431516</v>
      </c>
    </row>
    <row r="75" spans="1:12" s="110" customFormat="1" ht="12" customHeight="1" x14ac:dyDescent="0.2">
      <c r="A75" s="142"/>
      <c r="B75" s="124" t="s">
        <v>117</v>
      </c>
      <c r="C75" s="125">
        <v>23.165120730270907</v>
      </c>
      <c r="D75" s="143">
        <v>12587</v>
      </c>
      <c r="E75" s="144">
        <v>12568</v>
      </c>
      <c r="F75" s="144">
        <v>12508</v>
      </c>
      <c r="G75" s="144">
        <v>12320</v>
      </c>
      <c r="H75" s="145">
        <v>12059</v>
      </c>
      <c r="I75" s="143">
        <v>528</v>
      </c>
      <c r="J75" s="146">
        <v>4.3784725101583879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96409</v>
      </c>
      <c r="G11" s="114">
        <v>96736</v>
      </c>
      <c r="H11" s="114">
        <v>96699</v>
      </c>
      <c r="I11" s="114">
        <v>95855</v>
      </c>
      <c r="J11" s="140">
        <v>95264</v>
      </c>
      <c r="K11" s="114">
        <v>1145</v>
      </c>
      <c r="L11" s="116">
        <v>1.2019230769230769</v>
      </c>
    </row>
    <row r="12" spans="1:17" s="110" customFormat="1" ht="24.95" customHeight="1" x14ac:dyDescent="0.2">
      <c r="A12" s="604" t="s">
        <v>185</v>
      </c>
      <c r="B12" s="605"/>
      <c r="C12" s="605"/>
      <c r="D12" s="606"/>
      <c r="E12" s="113">
        <v>52.319804167660699</v>
      </c>
      <c r="F12" s="115">
        <v>50441</v>
      </c>
      <c r="G12" s="114">
        <v>50643</v>
      </c>
      <c r="H12" s="114">
        <v>50840</v>
      </c>
      <c r="I12" s="114">
        <v>50387</v>
      </c>
      <c r="J12" s="140">
        <v>49847</v>
      </c>
      <c r="K12" s="114">
        <v>594</v>
      </c>
      <c r="L12" s="116">
        <v>1.1916464381005878</v>
      </c>
    </row>
    <row r="13" spans="1:17" s="110" customFormat="1" ht="15" customHeight="1" x14ac:dyDescent="0.2">
      <c r="A13" s="120"/>
      <c r="B13" s="612" t="s">
        <v>107</v>
      </c>
      <c r="C13" s="612"/>
      <c r="E13" s="113">
        <v>47.680195832339301</v>
      </c>
      <c r="F13" s="115">
        <v>45968</v>
      </c>
      <c r="G13" s="114">
        <v>46093</v>
      </c>
      <c r="H13" s="114">
        <v>45859</v>
      </c>
      <c r="I13" s="114">
        <v>45468</v>
      </c>
      <c r="J13" s="140">
        <v>45417</v>
      </c>
      <c r="K13" s="114">
        <v>551</v>
      </c>
      <c r="L13" s="116">
        <v>1.2132021049386794</v>
      </c>
    </row>
    <row r="14" spans="1:17" s="110" customFormat="1" ht="24.95" customHeight="1" x14ac:dyDescent="0.2">
      <c r="A14" s="604" t="s">
        <v>186</v>
      </c>
      <c r="B14" s="605"/>
      <c r="C14" s="605"/>
      <c r="D14" s="606"/>
      <c r="E14" s="113">
        <v>11.142113288178489</v>
      </c>
      <c r="F14" s="115">
        <v>10742</v>
      </c>
      <c r="G14" s="114">
        <v>11207</v>
      </c>
      <c r="H14" s="114">
        <v>11246</v>
      </c>
      <c r="I14" s="114">
        <v>10726</v>
      </c>
      <c r="J14" s="140">
        <v>10889</v>
      </c>
      <c r="K14" s="114">
        <v>-147</v>
      </c>
      <c r="L14" s="116">
        <v>-1.3499862246303609</v>
      </c>
    </row>
    <row r="15" spans="1:17" s="110" customFormat="1" ht="15" customHeight="1" x14ac:dyDescent="0.2">
      <c r="A15" s="120"/>
      <c r="B15" s="119"/>
      <c r="C15" s="258" t="s">
        <v>106</v>
      </c>
      <c r="E15" s="113">
        <v>49.273878234965558</v>
      </c>
      <c r="F15" s="115">
        <v>5293</v>
      </c>
      <c r="G15" s="114">
        <v>5562</v>
      </c>
      <c r="H15" s="114">
        <v>5648</v>
      </c>
      <c r="I15" s="114">
        <v>5266</v>
      </c>
      <c r="J15" s="140">
        <v>5317</v>
      </c>
      <c r="K15" s="114">
        <v>-24</v>
      </c>
      <c r="L15" s="116">
        <v>-0.45138235847282304</v>
      </c>
    </row>
    <row r="16" spans="1:17" s="110" customFormat="1" ht="15" customHeight="1" x14ac:dyDescent="0.2">
      <c r="A16" s="120"/>
      <c r="B16" s="119"/>
      <c r="C16" s="258" t="s">
        <v>107</v>
      </c>
      <c r="E16" s="113">
        <v>50.726121765034442</v>
      </c>
      <c r="F16" s="115">
        <v>5449</v>
      </c>
      <c r="G16" s="114">
        <v>5645</v>
      </c>
      <c r="H16" s="114">
        <v>5598</v>
      </c>
      <c r="I16" s="114">
        <v>5460</v>
      </c>
      <c r="J16" s="140">
        <v>5572</v>
      </c>
      <c r="K16" s="114">
        <v>-123</v>
      </c>
      <c r="L16" s="116">
        <v>-2.2074659009332378</v>
      </c>
    </row>
    <row r="17" spans="1:12" s="110" customFormat="1" ht="15" customHeight="1" x14ac:dyDescent="0.2">
      <c r="A17" s="120"/>
      <c r="B17" s="121" t="s">
        <v>109</v>
      </c>
      <c r="C17" s="258"/>
      <c r="E17" s="113">
        <v>69.681253824850373</v>
      </c>
      <c r="F17" s="115">
        <v>67179</v>
      </c>
      <c r="G17" s="114">
        <v>67120</v>
      </c>
      <c r="H17" s="114">
        <v>67194</v>
      </c>
      <c r="I17" s="114">
        <v>67040</v>
      </c>
      <c r="J17" s="140">
        <v>66531</v>
      </c>
      <c r="K17" s="114">
        <v>648</v>
      </c>
      <c r="L17" s="116">
        <v>0.97398205347882938</v>
      </c>
    </row>
    <row r="18" spans="1:12" s="110" customFormat="1" ht="15" customHeight="1" x14ac:dyDescent="0.2">
      <c r="A18" s="120"/>
      <c r="B18" s="119"/>
      <c r="C18" s="258" t="s">
        <v>106</v>
      </c>
      <c r="E18" s="113">
        <v>52.762023846737819</v>
      </c>
      <c r="F18" s="115">
        <v>35445</v>
      </c>
      <c r="G18" s="114">
        <v>35438</v>
      </c>
      <c r="H18" s="114">
        <v>35569</v>
      </c>
      <c r="I18" s="114">
        <v>35590</v>
      </c>
      <c r="J18" s="140">
        <v>35156</v>
      </c>
      <c r="K18" s="114">
        <v>289</v>
      </c>
      <c r="L18" s="116">
        <v>0.82205029013539654</v>
      </c>
    </row>
    <row r="19" spans="1:12" s="110" customFormat="1" ht="15" customHeight="1" x14ac:dyDescent="0.2">
      <c r="A19" s="120"/>
      <c r="B19" s="119"/>
      <c r="C19" s="258" t="s">
        <v>107</v>
      </c>
      <c r="E19" s="113">
        <v>47.237976153262181</v>
      </c>
      <c r="F19" s="115">
        <v>31734</v>
      </c>
      <c r="G19" s="114">
        <v>31682</v>
      </c>
      <c r="H19" s="114">
        <v>31625</v>
      </c>
      <c r="I19" s="114">
        <v>31450</v>
      </c>
      <c r="J19" s="140">
        <v>31375</v>
      </c>
      <c r="K19" s="114">
        <v>359</v>
      </c>
      <c r="L19" s="116">
        <v>1.1442231075697211</v>
      </c>
    </row>
    <row r="20" spans="1:12" s="110" customFormat="1" ht="15" customHeight="1" x14ac:dyDescent="0.2">
      <c r="A20" s="120"/>
      <c r="B20" s="121" t="s">
        <v>110</v>
      </c>
      <c r="C20" s="258"/>
      <c r="E20" s="113">
        <v>18.164279268533022</v>
      </c>
      <c r="F20" s="115">
        <v>17512</v>
      </c>
      <c r="G20" s="114">
        <v>17453</v>
      </c>
      <c r="H20" s="114">
        <v>17339</v>
      </c>
      <c r="I20" s="114">
        <v>17220</v>
      </c>
      <c r="J20" s="140">
        <v>17011</v>
      </c>
      <c r="K20" s="114">
        <v>501</v>
      </c>
      <c r="L20" s="116">
        <v>2.9451531362059842</v>
      </c>
    </row>
    <row r="21" spans="1:12" s="110" customFormat="1" ht="15" customHeight="1" x14ac:dyDescent="0.2">
      <c r="A21" s="120"/>
      <c r="B21" s="119"/>
      <c r="C21" s="258" t="s">
        <v>106</v>
      </c>
      <c r="E21" s="113">
        <v>52.187071722247602</v>
      </c>
      <c r="F21" s="115">
        <v>9139</v>
      </c>
      <c r="G21" s="114">
        <v>9088</v>
      </c>
      <c r="H21" s="114">
        <v>9089</v>
      </c>
      <c r="I21" s="114">
        <v>9026</v>
      </c>
      <c r="J21" s="140">
        <v>8889</v>
      </c>
      <c r="K21" s="114">
        <v>250</v>
      </c>
      <c r="L21" s="116">
        <v>2.8124648441894475</v>
      </c>
    </row>
    <row r="22" spans="1:12" s="110" customFormat="1" ht="15" customHeight="1" x14ac:dyDescent="0.2">
      <c r="A22" s="120"/>
      <c r="B22" s="119"/>
      <c r="C22" s="258" t="s">
        <v>107</v>
      </c>
      <c r="E22" s="113">
        <v>47.812928277752398</v>
      </c>
      <c r="F22" s="115">
        <v>8373</v>
      </c>
      <c r="G22" s="114">
        <v>8365</v>
      </c>
      <c r="H22" s="114">
        <v>8250</v>
      </c>
      <c r="I22" s="114">
        <v>8194</v>
      </c>
      <c r="J22" s="140">
        <v>8122</v>
      </c>
      <c r="K22" s="114">
        <v>251</v>
      </c>
      <c r="L22" s="116">
        <v>3.0903718295986211</v>
      </c>
    </row>
    <row r="23" spans="1:12" s="110" customFormat="1" ht="15" customHeight="1" x14ac:dyDescent="0.2">
      <c r="A23" s="120"/>
      <c r="B23" s="121" t="s">
        <v>111</v>
      </c>
      <c r="C23" s="258"/>
      <c r="E23" s="113">
        <v>1.0123536184381126</v>
      </c>
      <c r="F23" s="115">
        <v>976</v>
      </c>
      <c r="G23" s="114">
        <v>956</v>
      </c>
      <c r="H23" s="114">
        <v>920</v>
      </c>
      <c r="I23" s="114">
        <v>869</v>
      </c>
      <c r="J23" s="140">
        <v>833</v>
      </c>
      <c r="K23" s="114">
        <v>143</v>
      </c>
      <c r="L23" s="116">
        <v>17.16686674669868</v>
      </c>
    </row>
    <row r="24" spans="1:12" s="110" customFormat="1" ht="15" customHeight="1" x14ac:dyDescent="0.2">
      <c r="A24" s="120"/>
      <c r="B24" s="119"/>
      <c r="C24" s="258" t="s">
        <v>106</v>
      </c>
      <c r="E24" s="113">
        <v>57.786885245901637</v>
      </c>
      <c r="F24" s="115">
        <v>564</v>
      </c>
      <c r="G24" s="114">
        <v>555</v>
      </c>
      <c r="H24" s="114">
        <v>534</v>
      </c>
      <c r="I24" s="114">
        <v>505</v>
      </c>
      <c r="J24" s="140">
        <v>485</v>
      </c>
      <c r="K24" s="114">
        <v>79</v>
      </c>
      <c r="L24" s="116">
        <v>16.288659793814432</v>
      </c>
    </row>
    <row r="25" spans="1:12" s="110" customFormat="1" ht="15" customHeight="1" x14ac:dyDescent="0.2">
      <c r="A25" s="120"/>
      <c r="B25" s="119"/>
      <c r="C25" s="258" t="s">
        <v>107</v>
      </c>
      <c r="E25" s="113">
        <v>42.213114754098363</v>
      </c>
      <c r="F25" s="115">
        <v>412</v>
      </c>
      <c r="G25" s="114">
        <v>401</v>
      </c>
      <c r="H25" s="114">
        <v>386</v>
      </c>
      <c r="I25" s="114">
        <v>364</v>
      </c>
      <c r="J25" s="140">
        <v>348</v>
      </c>
      <c r="K25" s="114">
        <v>64</v>
      </c>
      <c r="L25" s="116">
        <v>18.390804597701148</v>
      </c>
    </row>
    <row r="26" spans="1:12" s="110" customFormat="1" ht="15" customHeight="1" x14ac:dyDescent="0.2">
      <c r="A26" s="120"/>
      <c r="C26" s="121" t="s">
        <v>187</v>
      </c>
      <c r="D26" s="110" t="s">
        <v>188</v>
      </c>
      <c r="E26" s="113">
        <v>0.34644068499828856</v>
      </c>
      <c r="F26" s="115">
        <v>334</v>
      </c>
      <c r="G26" s="114">
        <v>326</v>
      </c>
      <c r="H26" s="114">
        <v>324</v>
      </c>
      <c r="I26" s="114">
        <v>267</v>
      </c>
      <c r="J26" s="140">
        <v>255</v>
      </c>
      <c r="K26" s="114">
        <v>79</v>
      </c>
      <c r="L26" s="116">
        <v>30.980392156862745</v>
      </c>
    </row>
    <row r="27" spans="1:12" s="110" customFormat="1" ht="15" customHeight="1" x14ac:dyDescent="0.2">
      <c r="A27" s="120"/>
      <c r="B27" s="119"/>
      <c r="D27" s="259" t="s">
        <v>106</v>
      </c>
      <c r="E27" s="113">
        <v>51.796407185628745</v>
      </c>
      <c r="F27" s="115">
        <v>173</v>
      </c>
      <c r="G27" s="114">
        <v>172</v>
      </c>
      <c r="H27" s="114">
        <v>160</v>
      </c>
      <c r="I27" s="114">
        <v>131</v>
      </c>
      <c r="J27" s="140">
        <v>129</v>
      </c>
      <c r="K27" s="114">
        <v>44</v>
      </c>
      <c r="L27" s="116">
        <v>34.108527131782942</v>
      </c>
    </row>
    <row r="28" spans="1:12" s="110" customFormat="1" ht="15" customHeight="1" x14ac:dyDescent="0.2">
      <c r="A28" s="120"/>
      <c r="B28" s="119"/>
      <c r="D28" s="259" t="s">
        <v>107</v>
      </c>
      <c r="E28" s="113">
        <v>48.203592814371255</v>
      </c>
      <c r="F28" s="115">
        <v>161</v>
      </c>
      <c r="G28" s="114">
        <v>154</v>
      </c>
      <c r="H28" s="114">
        <v>164</v>
      </c>
      <c r="I28" s="114">
        <v>136</v>
      </c>
      <c r="J28" s="140">
        <v>126</v>
      </c>
      <c r="K28" s="114">
        <v>35</v>
      </c>
      <c r="L28" s="116">
        <v>27.777777777777779</v>
      </c>
    </row>
    <row r="29" spans="1:12" s="110" customFormat="1" ht="24.95" customHeight="1" x14ac:dyDescent="0.2">
      <c r="A29" s="604" t="s">
        <v>189</v>
      </c>
      <c r="B29" s="605"/>
      <c r="C29" s="605"/>
      <c r="D29" s="606"/>
      <c r="E29" s="113">
        <v>82.446659544233427</v>
      </c>
      <c r="F29" s="115">
        <v>79486</v>
      </c>
      <c r="G29" s="114">
        <v>79964</v>
      </c>
      <c r="H29" s="114">
        <v>79892</v>
      </c>
      <c r="I29" s="114">
        <v>79313</v>
      </c>
      <c r="J29" s="140">
        <v>79208</v>
      </c>
      <c r="K29" s="114">
        <v>278</v>
      </c>
      <c r="L29" s="116">
        <v>0.35097464902535097</v>
      </c>
    </row>
    <row r="30" spans="1:12" s="110" customFormat="1" ht="15" customHeight="1" x14ac:dyDescent="0.2">
      <c r="A30" s="120"/>
      <c r="B30" s="119"/>
      <c r="C30" s="258" t="s">
        <v>106</v>
      </c>
      <c r="E30" s="113">
        <v>50.806431321238961</v>
      </c>
      <c r="F30" s="115">
        <v>40384</v>
      </c>
      <c r="G30" s="114">
        <v>40684</v>
      </c>
      <c r="H30" s="114">
        <v>40827</v>
      </c>
      <c r="I30" s="114">
        <v>40480</v>
      </c>
      <c r="J30" s="140">
        <v>40306</v>
      </c>
      <c r="K30" s="114">
        <v>78</v>
      </c>
      <c r="L30" s="116">
        <v>0.19351957524934252</v>
      </c>
    </row>
    <row r="31" spans="1:12" s="110" customFormat="1" ht="15" customHeight="1" x14ac:dyDescent="0.2">
      <c r="A31" s="120"/>
      <c r="B31" s="119"/>
      <c r="C31" s="258" t="s">
        <v>107</v>
      </c>
      <c r="E31" s="113">
        <v>49.193568678761039</v>
      </c>
      <c r="F31" s="115">
        <v>39102</v>
      </c>
      <c r="G31" s="114">
        <v>39280</v>
      </c>
      <c r="H31" s="114">
        <v>39065</v>
      </c>
      <c r="I31" s="114">
        <v>38833</v>
      </c>
      <c r="J31" s="140">
        <v>38902</v>
      </c>
      <c r="K31" s="114">
        <v>200</v>
      </c>
      <c r="L31" s="116">
        <v>0.5141123849673539</v>
      </c>
    </row>
    <row r="32" spans="1:12" s="110" customFormat="1" ht="15" customHeight="1" x14ac:dyDescent="0.2">
      <c r="A32" s="120"/>
      <c r="B32" s="119" t="s">
        <v>117</v>
      </c>
      <c r="C32" s="258"/>
      <c r="E32" s="113">
        <v>17.49732908753332</v>
      </c>
      <c r="F32" s="115">
        <v>16869</v>
      </c>
      <c r="G32" s="114">
        <v>16736</v>
      </c>
      <c r="H32" s="114">
        <v>16772</v>
      </c>
      <c r="I32" s="114">
        <v>16511</v>
      </c>
      <c r="J32" s="140">
        <v>16028</v>
      </c>
      <c r="K32" s="114">
        <v>841</v>
      </c>
      <c r="L32" s="116">
        <v>5.2470676316446223</v>
      </c>
    </row>
    <row r="33" spans="1:12" s="110" customFormat="1" ht="15" customHeight="1" x14ac:dyDescent="0.2">
      <c r="A33" s="120"/>
      <c r="B33" s="119"/>
      <c r="C33" s="258" t="s">
        <v>106</v>
      </c>
      <c r="E33" s="113">
        <v>59.404825419408382</v>
      </c>
      <c r="F33" s="115">
        <v>10021</v>
      </c>
      <c r="G33" s="114">
        <v>9932</v>
      </c>
      <c r="H33" s="114">
        <v>9985</v>
      </c>
      <c r="I33" s="114">
        <v>9885</v>
      </c>
      <c r="J33" s="140">
        <v>9520</v>
      </c>
      <c r="K33" s="114">
        <v>501</v>
      </c>
      <c r="L33" s="116">
        <v>5.2626050420168067</v>
      </c>
    </row>
    <row r="34" spans="1:12" s="110" customFormat="1" ht="15" customHeight="1" x14ac:dyDescent="0.2">
      <c r="A34" s="120"/>
      <c r="B34" s="119"/>
      <c r="C34" s="258" t="s">
        <v>107</v>
      </c>
      <c r="E34" s="113">
        <v>40.595174580591618</v>
      </c>
      <c r="F34" s="115">
        <v>6848</v>
      </c>
      <c r="G34" s="114">
        <v>6804</v>
      </c>
      <c r="H34" s="114">
        <v>6787</v>
      </c>
      <c r="I34" s="114">
        <v>6626</v>
      </c>
      <c r="J34" s="140">
        <v>6508</v>
      </c>
      <c r="K34" s="114">
        <v>340</v>
      </c>
      <c r="L34" s="116">
        <v>5.2243392747387833</v>
      </c>
    </row>
    <row r="35" spans="1:12" s="110" customFormat="1" ht="24.95" customHeight="1" x14ac:dyDescent="0.2">
      <c r="A35" s="604" t="s">
        <v>190</v>
      </c>
      <c r="B35" s="605"/>
      <c r="C35" s="605"/>
      <c r="D35" s="606"/>
      <c r="E35" s="113">
        <v>74.736798431681692</v>
      </c>
      <c r="F35" s="115">
        <v>72053</v>
      </c>
      <c r="G35" s="114">
        <v>72334</v>
      </c>
      <c r="H35" s="114">
        <v>72599</v>
      </c>
      <c r="I35" s="114">
        <v>72050</v>
      </c>
      <c r="J35" s="140">
        <v>71679</v>
      </c>
      <c r="K35" s="114">
        <v>374</v>
      </c>
      <c r="L35" s="116">
        <v>0.52177067202388427</v>
      </c>
    </row>
    <row r="36" spans="1:12" s="110" customFormat="1" ht="15" customHeight="1" x14ac:dyDescent="0.2">
      <c r="A36" s="120"/>
      <c r="B36" s="119"/>
      <c r="C36" s="258" t="s">
        <v>106</v>
      </c>
      <c r="E36" s="113">
        <v>63.38251009673435</v>
      </c>
      <c r="F36" s="115">
        <v>45669</v>
      </c>
      <c r="G36" s="114">
        <v>45841</v>
      </c>
      <c r="H36" s="114">
        <v>46156</v>
      </c>
      <c r="I36" s="114">
        <v>45788</v>
      </c>
      <c r="J36" s="140">
        <v>45368</v>
      </c>
      <c r="K36" s="114">
        <v>301</v>
      </c>
      <c r="L36" s="116">
        <v>0.66346323399753127</v>
      </c>
    </row>
    <row r="37" spans="1:12" s="110" customFormat="1" ht="15" customHeight="1" x14ac:dyDescent="0.2">
      <c r="A37" s="120"/>
      <c r="B37" s="119"/>
      <c r="C37" s="258" t="s">
        <v>107</v>
      </c>
      <c r="E37" s="113">
        <v>36.61748990326565</v>
      </c>
      <c r="F37" s="115">
        <v>26384</v>
      </c>
      <c r="G37" s="114">
        <v>26493</v>
      </c>
      <c r="H37" s="114">
        <v>26443</v>
      </c>
      <c r="I37" s="114">
        <v>26262</v>
      </c>
      <c r="J37" s="140">
        <v>26311</v>
      </c>
      <c r="K37" s="114">
        <v>73</v>
      </c>
      <c r="L37" s="116">
        <v>0.27745049599027022</v>
      </c>
    </row>
    <row r="38" spans="1:12" s="110" customFormat="1" ht="15" customHeight="1" x14ac:dyDescent="0.2">
      <c r="A38" s="120"/>
      <c r="B38" s="119" t="s">
        <v>182</v>
      </c>
      <c r="C38" s="258"/>
      <c r="E38" s="113">
        <v>25.263201568318312</v>
      </c>
      <c r="F38" s="115">
        <v>24356</v>
      </c>
      <c r="G38" s="114">
        <v>24402</v>
      </c>
      <c r="H38" s="114">
        <v>24100</v>
      </c>
      <c r="I38" s="114">
        <v>23805</v>
      </c>
      <c r="J38" s="140">
        <v>23585</v>
      </c>
      <c r="K38" s="114">
        <v>771</v>
      </c>
      <c r="L38" s="116">
        <v>3.2690269238923046</v>
      </c>
    </row>
    <row r="39" spans="1:12" s="110" customFormat="1" ht="15" customHeight="1" x14ac:dyDescent="0.2">
      <c r="A39" s="120"/>
      <c r="B39" s="119"/>
      <c r="C39" s="258" t="s">
        <v>106</v>
      </c>
      <c r="E39" s="113">
        <v>19.592708162259814</v>
      </c>
      <c r="F39" s="115">
        <v>4772</v>
      </c>
      <c r="G39" s="114">
        <v>4802</v>
      </c>
      <c r="H39" s="114">
        <v>4684</v>
      </c>
      <c r="I39" s="114">
        <v>4599</v>
      </c>
      <c r="J39" s="140">
        <v>4479</v>
      </c>
      <c r="K39" s="114">
        <v>293</v>
      </c>
      <c r="L39" s="116">
        <v>6.5416387586514846</v>
      </c>
    </row>
    <row r="40" spans="1:12" s="110" customFormat="1" ht="15" customHeight="1" x14ac:dyDescent="0.2">
      <c r="A40" s="120"/>
      <c r="B40" s="119"/>
      <c r="C40" s="258" t="s">
        <v>107</v>
      </c>
      <c r="E40" s="113">
        <v>80.407291837740189</v>
      </c>
      <c r="F40" s="115">
        <v>19584</v>
      </c>
      <c r="G40" s="114">
        <v>19600</v>
      </c>
      <c r="H40" s="114">
        <v>19416</v>
      </c>
      <c r="I40" s="114">
        <v>19206</v>
      </c>
      <c r="J40" s="140">
        <v>19106</v>
      </c>
      <c r="K40" s="114">
        <v>478</v>
      </c>
      <c r="L40" s="116">
        <v>2.5018318852716424</v>
      </c>
    </row>
    <row r="41" spans="1:12" s="110" customFormat="1" ht="24.75" customHeight="1" x14ac:dyDescent="0.2">
      <c r="A41" s="604" t="s">
        <v>517</v>
      </c>
      <c r="B41" s="605"/>
      <c r="C41" s="605"/>
      <c r="D41" s="606"/>
      <c r="E41" s="113">
        <v>4.7993444595421586</v>
      </c>
      <c r="F41" s="115">
        <v>4627</v>
      </c>
      <c r="G41" s="114">
        <v>5034</v>
      </c>
      <c r="H41" s="114">
        <v>5035</v>
      </c>
      <c r="I41" s="114">
        <v>4718</v>
      </c>
      <c r="J41" s="140">
        <v>4778</v>
      </c>
      <c r="K41" s="114">
        <v>-151</v>
      </c>
      <c r="L41" s="116">
        <v>-3.1603181247383842</v>
      </c>
    </row>
    <row r="42" spans="1:12" s="110" customFormat="1" ht="15" customHeight="1" x14ac:dyDescent="0.2">
      <c r="A42" s="120"/>
      <c r="B42" s="119"/>
      <c r="C42" s="258" t="s">
        <v>106</v>
      </c>
      <c r="E42" s="113">
        <v>47.266047114761186</v>
      </c>
      <c r="F42" s="115">
        <v>2187</v>
      </c>
      <c r="G42" s="114">
        <v>2451</v>
      </c>
      <c r="H42" s="114">
        <v>2442</v>
      </c>
      <c r="I42" s="114">
        <v>2096</v>
      </c>
      <c r="J42" s="140">
        <v>2141</v>
      </c>
      <c r="K42" s="114">
        <v>46</v>
      </c>
      <c r="L42" s="116">
        <v>2.1485287248949088</v>
      </c>
    </row>
    <row r="43" spans="1:12" s="110" customFormat="1" ht="15" customHeight="1" x14ac:dyDescent="0.2">
      <c r="A43" s="123"/>
      <c r="B43" s="124"/>
      <c r="C43" s="260" t="s">
        <v>107</v>
      </c>
      <c r="D43" s="261"/>
      <c r="E43" s="125">
        <v>52.733952885238814</v>
      </c>
      <c r="F43" s="143">
        <v>2440</v>
      </c>
      <c r="G43" s="144">
        <v>2583</v>
      </c>
      <c r="H43" s="144">
        <v>2593</v>
      </c>
      <c r="I43" s="144">
        <v>2622</v>
      </c>
      <c r="J43" s="145">
        <v>2637</v>
      </c>
      <c r="K43" s="144">
        <v>-197</v>
      </c>
      <c r="L43" s="146">
        <v>-7.4706105422828974</v>
      </c>
    </row>
    <row r="44" spans="1:12" s="110" customFormat="1" ht="45.75" customHeight="1" x14ac:dyDescent="0.2">
      <c r="A44" s="604" t="s">
        <v>191</v>
      </c>
      <c r="B44" s="605"/>
      <c r="C44" s="605"/>
      <c r="D44" s="606"/>
      <c r="E44" s="113">
        <v>0.8329097905797177</v>
      </c>
      <c r="F44" s="115">
        <v>803</v>
      </c>
      <c r="G44" s="114">
        <v>823</v>
      </c>
      <c r="H44" s="114">
        <v>821</v>
      </c>
      <c r="I44" s="114">
        <v>801</v>
      </c>
      <c r="J44" s="140">
        <v>800</v>
      </c>
      <c r="K44" s="114">
        <v>3</v>
      </c>
      <c r="L44" s="116">
        <v>0.375</v>
      </c>
    </row>
    <row r="45" spans="1:12" s="110" customFormat="1" ht="15" customHeight="1" x14ac:dyDescent="0.2">
      <c r="A45" s="120"/>
      <c r="B45" s="119"/>
      <c r="C45" s="258" t="s">
        <v>106</v>
      </c>
      <c r="E45" s="113">
        <v>57.409713574097132</v>
      </c>
      <c r="F45" s="115">
        <v>461</v>
      </c>
      <c r="G45" s="114">
        <v>474</v>
      </c>
      <c r="H45" s="114">
        <v>475</v>
      </c>
      <c r="I45" s="114">
        <v>459</v>
      </c>
      <c r="J45" s="140">
        <v>462</v>
      </c>
      <c r="K45" s="114">
        <v>-1</v>
      </c>
      <c r="L45" s="116">
        <v>-0.21645021645021645</v>
      </c>
    </row>
    <row r="46" spans="1:12" s="110" customFormat="1" ht="15" customHeight="1" x14ac:dyDescent="0.2">
      <c r="A46" s="123"/>
      <c r="B46" s="124"/>
      <c r="C46" s="260" t="s">
        <v>107</v>
      </c>
      <c r="D46" s="261"/>
      <c r="E46" s="125">
        <v>42.590286425902868</v>
      </c>
      <c r="F46" s="143">
        <v>342</v>
      </c>
      <c r="G46" s="144">
        <v>349</v>
      </c>
      <c r="H46" s="144">
        <v>346</v>
      </c>
      <c r="I46" s="144">
        <v>342</v>
      </c>
      <c r="J46" s="145">
        <v>338</v>
      </c>
      <c r="K46" s="144">
        <v>4</v>
      </c>
      <c r="L46" s="146">
        <v>1.1834319526627219</v>
      </c>
    </row>
    <row r="47" spans="1:12" s="110" customFormat="1" ht="39" customHeight="1" x14ac:dyDescent="0.2">
      <c r="A47" s="604" t="s">
        <v>518</v>
      </c>
      <c r="B47" s="607"/>
      <c r="C47" s="607"/>
      <c r="D47" s="608"/>
      <c r="E47" s="113">
        <v>0.44809094586604986</v>
      </c>
      <c r="F47" s="115">
        <v>432</v>
      </c>
      <c r="G47" s="114">
        <v>443</v>
      </c>
      <c r="H47" s="114">
        <v>380</v>
      </c>
      <c r="I47" s="114">
        <v>393</v>
      </c>
      <c r="J47" s="140">
        <v>438</v>
      </c>
      <c r="K47" s="114">
        <v>-6</v>
      </c>
      <c r="L47" s="116">
        <v>-1.3698630136986301</v>
      </c>
    </row>
    <row r="48" spans="1:12" s="110" customFormat="1" ht="15" customHeight="1" x14ac:dyDescent="0.2">
      <c r="A48" s="120"/>
      <c r="B48" s="119"/>
      <c r="C48" s="258" t="s">
        <v>106</v>
      </c>
      <c r="E48" s="113">
        <v>32.407407407407405</v>
      </c>
      <c r="F48" s="115">
        <v>140</v>
      </c>
      <c r="G48" s="114">
        <v>138</v>
      </c>
      <c r="H48" s="114">
        <v>124</v>
      </c>
      <c r="I48" s="114">
        <v>126</v>
      </c>
      <c r="J48" s="140">
        <v>132</v>
      </c>
      <c r="K48" s="114">
        <v>8</v>
      </c>
      <c r="L48" s="116">
        <v>6.0606060606060606</v>
      </c>
    </row>
    <row r="49" spans="1:12" s="110" customFormat="1" ht="15" customHeight="1" x14ac:dyDescent="0.2">
      <c r="A49" s="123"/>
      <c r="B49" s="124"/>
      <c r="C49" s="260" t="s">
        <v>107</v>
      </c>
      <c r="D49" s="261"/>
      <c r="E49" s="125">
        <v>67.592592592592595</v>
      </c>
      <c r="F49" s="143">
        <v>292</v>
      </c>
      <c r="G49" s="144">
        <v>305</v>
      </c>
      <c r="H49" s="144">
        <v>256</v>
      </c>
      <c r="I49" s="144">
        <v>267</v>
      </c>
      <c r="J49" s="145">
        <v>306</v>
      </c>
      <c r="K49" s="144">
        <v>-14</v>
      </c>
      <c r="L49" s="146">
        <v>-4.5751633986928102</v>
      </c>
    </row>
    <row r="50" spans="1:12" s="110" customFormat="1" ht="24.95" customHeight="1" x14ac:dyDescent="0.2">
      <c r="A50" s="609" t="s">
        <v>192</v>
      </c>
      <c r="B50" s="610"/>
      <c r="C50" s="610"/>
      <c r="D50" s="611"/>
      <c r="E50" s="262">
        <v>13.7134499891089</v>
      </c>
      <c r="F50" s="263">
        <v>13221</v>
      </c>
      <c r="G50" s="264">
        <v>13778</v>
      </c>
      <c r="H50" s="264">
        <v>13764</v>
      </c>
      <c r="I50" s="264">
        <v>13100</v>
      </c>
      <c r="J50" s="265">
        <v>13155</v>
      </c>
      <c r="K50" s="263">
        <v>66</v>
      </c>
      <c r="L50" s="266">
        <v>0.50171037628278226</v>
      </c>
    </row>
    <row r="51" spans="1:12" s="110" customFormat="1" ht="15" customHeight="1" x14ac:dyDescent="0.2">
      <c r="A51" s="120"/>
      <c r="B51" s="119"/>
      <c r="C51" s="258" t="s">
        <v>106</v>
      </c>
      <c r="E51" s="113">
        <v>53.483095076015431</v>
      </c>
      <c r="F51" s="115">
        <v>7071</v>
      </c>
      <c r="G51" s="114">
        <v>7359</v>
      </c>
      <c r="H51" s="114">
        <v>7433</v>
      </c>
      <c r="I51" s="114">
        <v>7035</v>
      </c>
      <c r="J51" s="140">
        <v>6960</v>
      </c>
      <c r="K51" s="114">
        <v>111</v>
      </c>
      <c r="L51" s="116">
        <v>1.5948275862068966</v>
      </c>
    </row>
    <row r="52" spans="1:12" s="110" customFormat="1" ht="15" customHeight="1" x14ac:dyDescent="0.2">
      <c r="A52" s="120"/>
      <c r="B52" s="119"/>
      <c r="C52" s="258" t="s">
        <v>107</v>
      </c>
      <c r="E52" s="113">
        <v>46.516904923984569</v>
      </c>
      <c r="F52" s="115">
        <v>6150</v>
      </c>
      <c r="G52" s="114">
        <v>6419</v>
      </c>
      <c r="H52" s="114">
        <v>6331</v>
      </c>
      <c r="I52" s="114">
        <v>6065</v>
      </c>
      <c r="J52" s="140">
        <v>6195</v>
      </c>
      <c r="K52" s="114">
        <v>-45</v>
      </c>
      <c r="L52" s="116">
        <v>-0.72639225181598066</v>
      </c>
    </row>
    <row r="53" spans="1:12" s="110" customFormat="1" ht="15" customHeight="1" x14ac:dyDescent="0.2">
      <c r="A53" s="120"/>
      <c r="B53" s="119"/>
      <c r="C53" s="258" t="s">
        <v>187</v>
      </c>
      <c r="D53" s="110" t="s">
        <v>193</v>
      </c>
      <c r="E53" s="113">
        <v>24.279555253006581</v>
      </c>
      <c r="F53" s="115">
        <v>3210</v>
      </c>
      <c r="G53" s="114">
        <v>3711</v>
      </c>
      <c r="H53" s="114">
        <v>3701</v>
      </c>
      <c r="I53" s="114">
        <v>3012</v>
      </c>
      <c r="J53" s="140">
        <v>3250</v>
      </c>
      <c r="K53" s="114">
        <v>-40</v>
      </c>
      <c r="L53" s="116">
        <v>-1.2307692307692308</v>
      </c>
    </row>
    <row r="54" spans="1:12" s="110" customFormat="1" ht="15" customHeight="1" x14ac:dyDescent="0.2">
      <c r="A54" s="120"/>
      <c r="B54" s="119"/>
      <c r="D54" s="267" t="s">
        <v>194</v>
      </c>
      <c r="E54" s="113">
        <v>49.31464174454829</v>
      </c>
      <c r="F54" s="115">
        <v>1583</v>
      </c>
      <c r="G54" s="114">
        <v>1820</v>
      </c>
      <c r="H54" s="114">
        <v>1846</v>
      </c>
      <c r="I54" s="114">
        <v>1393</v>
      </c>
      <c r="J54" s="140">
        <v>1486</v>
      </c>
      <c r="K54" s="114">
        <v>97</v>
      </c>
      <c r="L54" s="116">
        <v>6.5275908479138627</v>
      </c>
    </row>
    <row r="55" spans="1:12" s="110" customFormat="1" ht="15" customHeight="1" x14ac:dyDescent="0.2">
      <c r="A55" s="120"/>
      <c r="B55" s="119"/>
      <c r="D55" s="267" t="s">
        <v>195</v>
      </c>
      <c r="E55" s="113">
        <v>50.68535825545171</v>
      </c>
      <c r="F55" s="115">
        <v>1627</v>
      </c>
      <c r="G55" s="114">
        <v>1891</v>
      </c>
      <c r="H55" s="114">
        <v>1855</v>
      </c>
      <c r="I55" s="114">
        <v>1619</v>
      </c>
      <c r="J55" s="140">
        <v>1764</v>
      </c>
      <c r="K55" s="114">
        <v>-137</v>
      </c>
      <c r="L55" s="116">
        <v>-7.766439909297052</v>
      </c>
    </row>
    <row r="56" spans="1:12" s="110" customFormat="1" ht="15" customHeight="1" x14ac:dyDescent="0.2">
      <c r="A56" s="120"/>
      <c r="B56" s="119" t="s">
        <v>196</v>
      </c>
      <c r="C56" s="258"/>
      <c r="E56" s="113">
        <v>56.039373917372856</v>
      </c>
      <c r="F56" s="115">
        <v>54027</v>
      </c>
      <c r="G56" s="114">
        <v>53919</v>
      </c>
      <c r="H56" s="114">
        <v>54124</v>
      </c>
      <c r="I56" s="114">
        <v>54293</v>
      </c>
      <c r="J56" s="140">
        <v>54092</v>
      </c>
      <c r="K56" s="114">
        <v>-65</v>
      </c>
      <c r="L56" s="116">
        <v>-0.12016564371810989</v>
      </c>
    </row>
    <row r="57" spans="1:12" s="110" customFormat="1" ht="15" customHeight="1" x14ac:dyDescent="0.2">
      <c r="A57" s="120"/>
      <c r="B57" s="119"/>
      <c r="C57" s="258" t="s">
        <v>106</v>
      </c>
      <c r="E57" s="113">
        <v>48.629389009199102</v>
      </c>
      <c r="F57" s="115">
        <v>26273</v>
      </c>
      <c r="G57" s="114">
        <v>26175</v>
      </c>
      <c r="H57" s="114">
        <v>26380</v>
      </c>
      <c r="I57" s="114">
        <v>26497</v>
      </c>
      <c r="J57" s="140">
        <v>26278</v>
      </c>
      <c r="K57" s="114">
        <v>-5</v>
      </c>
      <c r="L57" s="116">
        <v>-1.9027323236167137E-2</v>
      </c>
    </row>
    <row r="58" spans="1:12" s="110" customFormat="1" ht="15" customHeight="1" x14ac:dyDescent="0.2">
      <c r="A58" s="120"/>
      <c r="B58" s="119"/>
      <c r="C58" s="258" t="s">
        <v>107</v>
      </c>
      <c r="E58" s="113">
        <v>51.370610990800898</v>
      </c>
      <c r="F58" s="115">
        <v>27754</v>
      </c>
      <c r="G58" s="114">
        <v>27744</v>
      </c>
      <c r="H58" s="114">
        <v>27744</v>
      </c>
      <c r="I58" s="114">
        <v>27796</v>
      </c>
      <c r="J58" s="140">
        <v>27814</v>
      </c>
      <c r="K58" s="114">
        <v>-60</v>
      </c>
      <c r="L58" s="116">
        <v>-0.21571870281153377</v>
      </c>
    </row>
    <row r="59" spans="1:12" s="110" customFormat="1" ht="15" customHeight="1" x14ac:dyDescent="0.2">
      <c r="A59" s="120"/>
      <c r="B59" s="119"/>
      <c r="C59" s="258" t="s">
        <v>105</v>
      </c>
      <c r="D59" s="110" t="s">
        <v>197</v>
      </c>
      <c r="E59" s="113">
        <v>91.135913524719129</v>
      </c>
      <c r="F59" s="115">
        <v>49238</v>
      </c>
      <c r="G59" s="114">
        <v>49154</v>
      </c>
      <c r="H59" s="114">
        <v>49403</v>
      </c>
      <c r="I59" s="114">
        <v>49633</v>
      </c>
      <c r="J59" s="140">
        <v>49450</v>
      </c>
      <c r="K59" s="114">
        <v>-212</v>
      </c>
      <c r="L59" s="116">
        <v>-0.42871587462082911</v>
      </c>
    </row>
    <row r="60" spans="1:12" s="110" customFormat="1" ht="15" customHeight="1" x14ac:dyDescent="0.2">
      <c r="A60" s="120"/>
      <c r="B60" s="119"/>
      <c r="C60" s="258"/>
      <c r="D60" s="267" t="s">
        <v>198</v>
      </c>
      <c r="E60" s="113">
        <v>46.520979731101995</v>
      </c>
      <c r="F60" s="115">
        <v>22906</v>
      </c>
      <c r="G60" s="114">
        <v>22826</v>
      </c>
      <c r="H60" s="114">
        <v>23058</v>
      </c>
      <c r="I60" s="114">
        <v>23208</v>
      </c>
      <c r="J60" s="140">
        <v>23007</v>
      </c>
      <c r="K60" s="114">
        <v>-101</v>
      </c>
      <c r="L60" s="116">
        <v>-0.43899682705263615</v>
      </c>
    </row>
    <row r="61" spans="1:12" s="110" customFormat="1" ht="15" customHeight="1" x14ac:dyDescent="0.2">
      <c r="A61" s="120"/>
      <c r="B61" s="119"/>
      <c r="C61" s="258"/>
      <c r="D61" s="267" t="s">
        <v>199</v>
      </c>
      <c r="E61" s="113">
        <v>53.479020268898005</v>
      </c>
      <c r="F61" s="115">
        <v>26332</v>
      </c>
      <c r="G61" s="114">
        <v>26328</v>
      </c>
      <c r="H61" s="114">
        <v>26345</v>
      </c>
      <c r="I61" s="114">
        <v>26425</v>
      </c>
      <c r="J61" s="140">
        <v>26443</v>
      </c>
      <c r="K61" s="114">
        <v>-111</v>
      </c>
      <c r="L61" s="116">
        <v>-0.4197708278183262</v>
      </c>
    </row>
    <row r="62" spans="1:12" s="110" customFormat="1" ht="15" customHeight="1" x14ac:dyDescent="0.2">
      <c r="A62" s="120"/>
      <c r="B62" s="119"/>
      <c r="C62" s="258"/>
      <c r="D62" s="258" t="s">
        <v>200</v>
      </c>
      <c r="E62" s="113">
        <v>8.8640864752808781</v>
      </c>
      <c r="F62" s="115">
        <v>4789</v>
      </c>
      <c r="G62" s="114">
        <v>4765</v>
      </c>
      <c r="H62" s="114">
        <v>4721</v>
      </c>
      <c r="I62" s="114">
        <v>4660</v>
      </c>
      <c r="J62" s="140">
        <v>4642</v>
      </c>
      <c r="K62" s="114">
        <v>147</v>
      </c>
      <c r="L62" s="116">
        <v>3.1667384747953466</v>
      </c>
    </row>
    <row r="63" spans="1:12" s="110" customFormat="1" ht="15" customHeight="1" x14ac:dyDescent="0.2">
      <c r="A63" s="120"/>
      <c r="B63" s="119"/>
      <c r="C63" s="258"/>
      <c r="D63" s="267" t="s">
        <v>198</v>
      </c>
      <c r="E63" s="113">
        <v>70.306953434955105</v>
      </c>
      <c r="F63" s="115">
        <v>3367</v>
      </c>
      <c r="G63" s="114">
        <v>3349</v>
      </c>
      <c r="H63" s="114">
        <v>3322</v>
      </c>
      <c r="I63" s="114">
        <v>3289</v>
      </c>
      <c r="J63" s="140">
        <v>3271</v>
      </c>
      <c r="K63" s="114">
        <v>96</v>
      </c>
      <c r="L63" s="116">
        <v>2.9348822989911341</v>
      </c>
    </row>
    <row r="64" spans="1:12" s="110" customFormat="1" ht="15" customHeight="1" x14ac:dyDescent="0.2">
      <c r="A64" s="120"/>
      <c r="B64" s="119"/>
      <c r="C64" s="258"/>
      <c r="D64" s="267" t="s">
        <v>199</v>
      </c>
      <c r="E64" s="113">
        <v>29.693046565044895</v>
      </c>
      <c r="F64" s="115">
        <v>1422</v>
      </c>
      <c r="G64" s="114">
        <v>1416</v>
      </c>
      <c r="H64" s="114">
        <v>1399</v>
      </c>
      <c r="I64" s="114">
        <v>1371</v>
      </c>
      <c r="J64" s="140">
        <v>1371</v>
      </c>
      <c r="K64" s="114">
        <v>51</v>
      </c>
      <c r="L64" s="116">
        <v>3.7199124726477022</v>
      </c>
    </row>
    <row r="65" spans="1:12" s="110" customFormat="1" ht="15" customHeight="1" x14ac:dyDescent="0.2">
      <c r="A65" s="120"/>
      <c r="B65" s="119" t="s">
        <v>201</v>
      </c>
      <c r="C65" s="258"/>
      <c r="E65" s="113">
        <v>23.832837183250525</v>
      </c>
      <c r="F65" s="115">
        <v>22977</v>
      </c>
      <c r="G65" s="114">
        <v>22871</v>
      </c>
      <c r="H65" s="114">
        <v>22607</v>
      </c>
      <c r="I65" s="114">
        <v>22367</v>
      </c>
      <c r="J65" s="140">
        <v>21970</v>
      </c>
      <c r="K65" s="114">
        <v>1007</v>
      </c>
      <c r="L65" s="116">
        <v>4.5835229858898501</v>
      </c>
    </row>
    <row r="66" spans="1:12" s="110" customFormat="1" ht="15" customHeight="1" x14ac:dyDescent="0.2">
      <c r="A66" s="120"/>
      <c r="B66" s="119"/>
      <c r="C66" s="258" t="s">
        <v>106</v>
      </c>
      <c r="E66" s="113">
        <v>58.950254602428515</v>
      </c>
      <c r="F66" s="115">
        <v>13545</v>
      </c>
      <c r="G66" s="114">
        <v>13566</v>
      </c>
      <c r="H66" s="114">
        <v>13466</v>
      </c>
      <c r="I66" s="114">
        <v>13371</v>
      </c>
      <c r="J66" s="140">
        <v>13173</v>
      </c>
      <c r="K66" s="114">
        <v>372</v>
      </c>
      <c r="L66" s="116">
        <v>2.8239580961056707</v>
      </c>
    </row>
    <row r="67" spans="1:12" s="110" customFormat="1" ht="15" customHeight="1" x14ac:dyDescent="0.2">
      <c r="A67" s="120"/>
      <c r="B67" s="119"/>
      <c r="C67" s="258" t="s">
        <v>107</v>
      </c>
      <c r="E67" s="113">
        <v>41.049745397571485</v>
      </c>
      <c r="F67" s="115">
        <v>9432</v>
      </c>
      <c r="G67" s="114">
        <v>9305</v>
      </c>
      <c r="H67" s="114">
        <v>9141</v>
      </c>
      <c r="I67" s="114">
        <v>8996</v>
      </c>
      <c r="J67" s="140">
        <v>8797</v>
      </c>
      <c r="K67" s="114">
        <v>635</v>
      </c>
      <c r="L67" s="116">
        <v>7.2183698988291463</v>
      </c>
    </row>
    <row r="68" spans="1:12" s="110" customFormat="1" ht="15" customHeight="1" x14ac:dyDescent="0.2">
      <c r="A68" s="120"/>
      <c r="B68" s="119"/>
      <c r="C68" s="258" t="s">
        <v>105</v>
      </c>
      <c r="D68" s="110" t="s">
        <v>202</v>
      </c>
      <c r="E68" s="113">
        <v>21.460591025808416</v>
      </c>
      <c r="F68" s="115">
        <v>4931</v>
      </c>
      <c r="G68" s="114">
        <v>4845</v>
      </c>
      <c r="H68" s="114">
        <v>4703</v>
      </c>
      <c r="I68" s="114">
        <v>4594</v>
      </c>
      <c r="J68" s="140">
        <v>4321</v>
      </c>
      <c r="K68" s="114">
        <v>610</v>
      </c>
      <c r="L68" s="116">
        <v>14.11710252256422</v>
      </c>
    </row>
    <row r="69" spans="1:12" s="110" customFormat="1" ht="15" customHeight="1" x14ac:dyDescent="0.2">
      <c r="A69" s="120"/>
      <c r="B69" s="119"/>
      <c r="C69" s="258"/>
      <c r="D69" s="267" t="s">
        <v>198</v>
      </c>
      <c r="E69" s="113">
        <v>52.322044210099371</v>
      </c>
      <c r="F69" s="115">
        <v>2580</v>
      </c>
      <c r="G69" s="114">
        <v>2562</v>
      </c>
      <c r="H69" s="114">
        <v>2472</v>
      </c>
      <c r="I69" s="114">
        <v>2426</v>
      </c>
      <c r="J69" s="140">
        <v>2289</v>
      </c>
      <c r="K69" s="114">
        <v>291</v>
      </c>
      <c r="L69" s="116">
        <v>12.7129750982962</v>
      </c>
    </row>
    <row r="70" spans="1:12" s="110" customFormat="1" ht="15" customHeight="1" x14ac:dyDescent="0.2">
      <c r="A70" s="120"/>
      <c r="B70" s="119"/>
      <c r="C70" s="258"/>
      <c r="D70" s="267" t="s">
        <v>199</v>
      </c>
      <c r="E70" s="113">
        <v>47.677955789900629</v>
      </c>
      <c r="F70" s="115">
        <v>2351</v>
      </c>
      <c r="G70" s="114">
        <v>2283</v>
      </c>
      <c r="H70" s="114">
        <v>2231</v>
      </c>
      <c r="I70" s="114">
        <v>2168</v>
      </c>
      <c r="J70" s="140">
        <v>2032</v>
      </c>
      <c r="K70" s="114">
        <v>319</v>
      </c>
      <c r="L70" s="116">
        <v>15.698818897637794</v>
      </c>
    </row>
    <row r="71" spans="1:12" s="110" customFormat="1" ht="15" customHeight="1" x14ac:dyDescent="0.2">
      <c r="A71" s="120"/>
      <c r="B71" s="119"/>
      <c r="C71" s="258"/>
      <c r="D71" s="110" t="s">
        <v>203</v>
      </c>
      <c r="E71" s="113">
        <v>69.874222048135096</v>
      </c>
      <c r="F71" s="115">
        <v>16055</v>
      </c>
      <c r="G71" s="114">
        <v>16069</v>
      </c>
      <c r="H71" s="114">
        <v>15961</v>
      </c>
      <c r="I71" s="114">
        <v>15885</v>
      </c>
      <c r="J71" s="140">
        <v>15756</v>
      </c>
      <c r="K71" s="114">
        <v>299</v>
      </c>
      <c r="L71" s="116">
        <v>1.8976897689768977</v>
      </c>
    </row>
    <row r="72" spans="1:12" s="110" customFormat="1" ht="15" customHeight="1" x14ac:dyDescent="0.2">
      <c r="A72" s="120"/>
      <c r="B72" s="119"/>
      <c r="C72" s="258"/>
      <c r="D72" s="267" t="s">
        <v>198</v>
      </c>
      <c r="E72" s="113">
        <v>61.532232949236999</v>
      </c>
      <c r="F72" s="115">
        <v>9879</v>
      </c>
      <c r="G72" s="114">
        <v>9937</v>
      </c>
      <c r="H72" s="114">
        <v>9926</v>
      </c>
      <c r="I72" s="114">
        <v>9901</v>
      </c>
      <c r="J72" s="140">
        <v>9837</v>
      </c>
      <c r="K72" s="114">
        <v>42</v>
      </c>
      <c r="L72" s="116">
        <v>0.42695943885330895</v>
      </c>
    </row>
    <row r="73" spans="1:12" s="110" customFormat="1" ht="15" customHeight="1" x14ac:dyDescent="0.2">
      <c r="A73" s="120"/>
      <c r="B73" s="119"/>
      <c r="C73" s="258"/>
      <c r="D73" s="267" t="s">
        <v>199</v>
      </c>
      <c r="E73" s="113">
        <v>38.467767050763001</v>
      </c>
      <c r="F73" s="115">
        <v>6176</v>
      </c>
      <c r="G73" s="114">
        <v>6132</v>
      </c>
      <c r="H73" s="114">
        <v>6035</v>
      </c>
      <c r="I73" s="114">
        <v>5984</v>
      </c>
      <c r="J73" s="140">
        <v>5919</v>
      </c>
      <c r="K73" s="114">
        <v>257</v>
      </c>
      <c r="L73" s="116">
        <v>4.3419496536577125</v>
      </c>
    </row>
    <row r="74" spans="1:12" s="110" customFormat="1" ht="15" customHeight="1" x14ac:dyDescent="0.2">
      <c r="A74" s="120"/>
      <c r="B74" s="119"/>
      <c r="C74" s="258"/>
      <c r="D74" s="110" t="s">
        <v>204</v>
      </c>
      <c r="E74" s="113">
        <v>8.6651869260564904</v>
      </c>
      <c r="F74" s="115">
        <v>1991</v>
      </c>
      <c r="G74" s="114">
        <v>1957</v>
      </c>
      <c r="H74" s="114">
        <v>1943</v>
      </c>
      <c r="I74" s="114">
        <v>1888</v>
      </c>
      <c r="J74" s="140">
        <v>1893</v>
      </c>
      <c r="K74" s="114">
        <v>98</v>
      </c>
      <c r="L74" s="116">
        <v>5.1769677760169044</v>
      </c>
    </row>
    <row r="75" spans="1:12" s="110" customFormat="1" ht="15" customHeight="1" x14ac:dyDescent="0.2">
      <c r="A75" s="120"/>
      <c r="B75" s="119"/>
      <c r="C75" s="258"/>
      <c r="D75" s="267" t="s">
        <v>198</v>
      </c>
      <c r="E75" s="113">
        <v>54.545454545454547</v>
      </c>
      <c r="F75" s="115">
        <v>1086</v>
      </c>
      <c r="G75" s="114">
        <v>1067</v>
      </c>
      <c r="H75" s="114">
        <v>1068</v>
      </c>
      <c r="I75" s="114">
        <v>1044</v>
      </c>
      <c r="J75" s="140">
        <v>1047</v>
      </c>
      <c r="K75" s="114">
        <v>39</v>
      </c>
      <c r="L75" s="116">
        <v>3.7249283667621778</v>
      </c>
    </row>
    <row r="76" spans="1:12" s="110" customFormat="1" ht="15" customHeight="1" x14ac:dyDescent="0.2">
      <c r="A76" s="120"/>
      <c r="B76" s="119"/>
      <c r="C76" s="258"/>
      <c r="D76" s="267" t="s">
        <v>199</v>
      </c>
      <c r="E76" s="113">
        <v>45.454545454545453</v>
      </c>
      <c r="F76" s="115">
        <v>905</v>
      </c>
      <c r="G76" s="114">
        <v>890</v>
      </c>
      <c r="H76" s="114">
        <v>875</v>
      </c>
      <c r="I76" s="114">
        <v>844</v>
      </c>
      <c r="J76" s="140">
        <v>846</v>
      </c>
      <c r="K76" s="114">
        <v>59</v>
      </c>
      <c r="L76" s="116">
        <v>6.9739952718676124</v>
      </c>
    </row>
    <row r="77" spans="1:12" s="110" customFormat="1" ht="15" customHeight="1" x14ac:dyDescent="0.2">
      <c r="A77" s="534"/>
      <c r="B77" s="119" t="s">
        <v>205</v>
      </c>
      <c r="C77" s="268"/>
      <c r="D77" s="182"/>
      <c r="E77" s="113">
        <v>6.4143389102677135</v>
      </c>
      <c r="F77" s="115">
        <v>6184</v>
      </c>
      <c r="G77" s="114">
        <v>6168</v>
      </c>
      <c r="H77" s="114">
        <v>6204</v>
      </c>
      <c r="I77" s="114">
        <v>6095</v>
      </c>
      <c r="J77" s="140">
        <v>6047</v>
      </c>
      <c r="K77" s="114">
        <v>137</v>
      </c>
      <c r="L77" s="116">
        <v>2.2655862411112948</v>
      </c>
    </row>
    <row r="78" spans="1:12" s="110" customFormat="1" ht="15" customHeight="1" x14ac:dyDescent="0.2">
      <c r="A78" s="120"/>
      <c r="B78" s="119"/>
      <c r="C78" s="268" t="s">
        <v>106</v>
      </c>
      <c r="D78" s="182"/>
      <c r="E78" s="113">
        <v>57.4385510996119</v>
      </c>
      <c r="F78" s="115">
        <v>3552</v>
      </c>
      <c r="G78" s="114">
        <v>3543</v>
      </c>
      <c r="H78" s="114">
        <v>3561</v>
      </c>
      <c r="I78" s="114">
        <v>3484</v>
      </c>
      <c r="J78" s="140">
        <v>3436</v>
      </c>
      <c r="K78" s="114">
        <v>116</v>
      </c>
      <c r="L78" s="116">
        <v>3.3760186263096625</v>
      </c>
    </row>
    <row r="79" spans="1:12" s="110" customFormat="1" ht="15" customHeight="1" x14ac:dyDescent="0.2">
      <c r="A79" s="123"/>
      <c r="B79" s="124"/>
      <c r="C79" s="260" t="s">
        <v>107</v>
      </c>
      <c r="D79" s="261"/>
      <c r="E79" s="125">
        <v>42.5614489003881</v>
      </c>
      <c r="F79" s="143">
        <v>2632</v>
      </c>
      <c r="G79" s="144">
        <v>2625</v>
      </c>
      <c r="H79" s="144">
        <v>2643</v>
      </c>
      <c r="I79" s="144">
        <v>2611</v>
      </c>
      <c r="J79" s="145">
        <v>2611</v>
      </c>
      <c r="K79" s="144">
        <v>21</v>
      </c>
      <c r="L79" s="146">
        <v>0.80428954423592491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96409</v>
      </c>
      <c r="E11" s="114">
        <v>96736</v>
      </c>
      <c r="F11" s="114">
        <v>96699</v>
      </c>
      <c r="G11" s="114">
        <v>95855</v>
      </c>
      <c r="H11" s="140">
        <v>95264</v>
      </c>
      <c r="I11" s="115">
        <v>1145</v>
      </c>
      <c r="J11" s="116">
        <v>1.2019230769230769</v>
      </c>
    </row>
    <row r="12" spans="1:15" s="110" customFormat="1" ht="24.95" customHeight="1" x14ac:dyDescent="0.2">
      <c r="A12" s="193" t="s">
        <v>132</v>
      </c>
      <c r="B12" s="194" t="s">
        <v>133</v>
      </c>
      <c r="C12" s="113">
        <v>6.2234853592506925E-2</v>
      </c>
      <c r="D12" s="115">
        <v>60</v>
      </c>
      <c r="E12" s="114">
        <v>53</v>
      </c>
      <c r="F12" s="114">
        <v>57</v>
      </c>
      <c r="G12" s="114">
        <v>59</v>
      </c>
      <c r="H12" s="140">
        <v>52</v>
      </c>
      <c r="I12" s="115">
        <v>8</v>
      </c>
      <c r="J12" s="116">
        <v>15.384615384615385</v>
      </c>
    </row>
    <row r="13" spans="1:15" s="110" customFormat="1" ht="24.95" customHeight="1" x14ac:dyDescent="0.2">
      <c r="A13" s="193" t="s">
        <v>134</v>
      </c>
      <c r="B13" s="199" t="s">
        <v>214</v>
      </c>
      <c r="C13" s="113">
        <v>0.77482392722671123</v>
      </c>
      <c r="D13" s="115">
        <v>747</v>
      </c>
      <c r="E13" s="114">
        <v>742</v>
      </c>
      <c r="F13" s="114">
        <v>743</v>
      </c>
      <c r="G13" s="114">
        <v>739</v>
      </c>
      <c r="H13" s="140">
        <v>733</v>
      </c>
      <c r="I13" s="115">
        <v>14</v>
      </c>
      <c r="J13" s="116">
        <v>1.9099590723055935</v>
      </c>
    </row>
    <row r="14" spans="1:15" s="287" customFormat="1" ht="24" customHeight="1" x14ac:dyDescent="0.2">
      <c r="A14" s="193" t="s">
        <v>215</v>
      </c>
      <c r="B14" s="199" t="s">
        <v>137</v>
      </c>
      <c r="C14" s="113">
        <v>20.655747907353049</v>
      </c>
      <c r="D14" s="115">
        <v>19914</v>
      </c>
      <c r="E14" s="114">
        <v>20114</v>
      </c>
      <c r="F14" s="114">
        <v>20003</v>
      </c>
      <c r="G14" s="114">
        <v>19775</v>
      </c>
      <c r="H14" s="140">
        <v>19775</v>
      </c>
      <c r="I14" s="115">
        <v>139</v>
      </c>
      <c r="J14" s="116">
        <v>0.70290771175726929</v>
      </c>
      <c r="K14" s="110"/>
      <c r="L14" s="110"/>
      <c r="M14" s="110"/>
      <c r="N14" s="110"/>
      <c r="O14" s="110"/>
    </row>
    <row r="15" spans="1:15" s="110" customFormat="1" ht="24.75" customHeight="1" x14ac:dyDescent="0.2">
      <c r="A15" s="193" t="s">
        <v>216</v>
      </c>
      <c r="B15" s="199" t="s">
        <v>217</v>
      </c>
      <c r="C15" s="113">
        <v>4.1458784968208366</v>
      </c>
      <c r="D15" s="115">
        <v>3997</v>
      </c>
      <c r="E15" s="114">
        <v>4007</v>
      </c>
      <c r="F15" s="114">
        <v>4015</v>
      </c>
      <c r="G15" s="114">
        <v>3957</v>
      </c>
      <c r="H15" s="140">
        <v>3974</v>
      </c>
      <c r="I15" s="115">
        <v>23</v>
      </c>
      <c r="J15" s="116">
        <v>0.5787619526925013</v>
      </c>
    </row>
    <row r="16" spans="1:15" s="287" customFormat="1" ht="24.95" customHeight="1" x14ac:dyDescent="0.2">
      <c r="A16" s="193" t="s">
        <v>218</v>
      </c>
      <c r="B16" s="199" t="s">
        <v>141</v>
      </c>
      <c r="C16" s="113">
        <v>14.699872418550136</v>
      </c>
      <c r="D16" s="115">
        <v>14172</v>
      </c>
      <c r="E16" s="114">
        <v>14363</v>
      </c>
      <c r="F16" s="114">
        <v>14249</v>
      </c>
      <c r="G16" s="114">
        <v>14066</v>
      </c>
      <c r="H16" s="140">
        <v>14037</v>
      </c>
      <c r="I16" s="115">
        <v>135</v>
      </c>
      <c r="J16" s="116">
        <v>0.96174396238512505</v>
      </c>
      <c r="K16" s="110"/>
      <c r="L16" s="110"/>
      <c r="M16" s="110"/>
      <c r="N16" s="110"/>
      <c r="O16" s="110"/>
    </row>
    <row r="17" spans="1:15" s="110" customFormat="1" ht="24.95" customHeight="1" x14ac:dyDescent="0.2">
      <c r="A17" s="193" t="s">
        <v>219</v>
      </c>
      <c r="B17" s="199" t="s">
        <v>220</v>
      </c>
      <c r="C17" s="113">
        <v>1.8099969919820764</v>
      </c>
      <c r="D17" s="115">
        <v>1745</v>
      </c>
      <c r="E17" s="114">
        <v>1744</v>
      </c>
      <c r="F17" s="114">
        <v>1739</v>
      </c>
      <c r="G17" s="114">
        <v>1752</v>
      </c>
      <c r="H17" s="140">
        <v>1764</v>
      </c>
      <c r="I17" s="115">
        <v>-19</v>
      </c>
      <c r="J17" s="116">
        <v>-1.0770975056689343</v>
      </c>
    </row>
    <row r="18" spans="1:15" s="287" customFormat="1" ht="24.95" customHeight="1" x14ac:dyDescent="0.2">
      <c r="A18" s="201" t="s">
        <v>144</v>
      </c>
      <c r="B18" s="202" t="s">
        <v>145</v>
      </c>
      <c r="C18" s="113">
        <v>2.9820867346409567</v>
      </c>
      <c r="D18" s="115">
        <v>2875</v>
      </c>
      <c r="E18" s="114">
        <v>2904</v>
      </c>
      <c r="F18" s="114">
        <v>2936</v>
      </c>
      <c r="G18" s="114">
        <v>2834</v>
      </c>
      <c r="H18" s="140">
        <v>2785</v>
      </c>
      <c r="I18" s="115">
        <v>90</v>
      </c>
      <c r="J18" s="116">
        <v>3.2315978456014363</v>
      </c>
      <c r="K18" s="110"/>
      <c r="L18" s="110"/>
      <c r="M18" s="110"/>
      <c r="N18" s="110"/>
      <c r="O18" s="110"/>
    </row>
    <row r="19" spans="1:15" s="110" customFormat="1" ht="24.95" customHeight="1" x14ac:dyDescent="0.2">
      <c r="A19" s="193" t="s">
        <v>146</v>
      </c>
      <c r="B19" s="199" t="s">
        <v>147</v>
      </c>
      <c r="C19" s="113">
        <v>12.209441027289984</v>
      </c>
      <c r="D19" s="115">
        <v>11771</v>
      </c>
      <c r="E19" s="114">
        <v>11880</v>
      </c>
      <c r="F19" s="114">
        <v>11889</v>
      </c>
      <c r="G19" s="114">
        <v>11750</v>
      </c>
      <c r="H19" s="140">
        <v>11839</v>
      </c>
      <c r="I19" s="115">
        <v>-68</v>
      </c>
      <c r="J19" s="116">
        <v>-0.57437283554354257</v>
      </c>
    </row>
    <row r="20" spans="1:15" s="287" customFormat="1" ht="24.95" customHeight="1" x14ac:dyDescent="0.2">
      <c r="A20" s="193" t="s">
        <v>148</v>
      </c>
      <c r="B20" s="199" t="s">
        <v>149</v>
      </c>
      <c r="C20" s="113">
        <v>8.3415448765156786</v>
      </c>
      <c r="D20" s="115">
        <v>8042</v>
      </c>
      <c r="E20" s="114">
        <v>7915</v>
      </c>
      <c r="F20" s="114">
        <v>7892</v>
      </c>
      <c r="G20" s="114">
        <v>7761</v>
      </c>
      <c r="H20" s="140">
        <v>7716</v>
      </c>
      <c r="I20" s="115">
        <v>326</v>
      </c>
      <c r="J20" s="116">
        <v>4.224987039917055</v>
      </c>
      <c r="K20" s="110"/>
      <c r="L20" s="110"/>
      <c r="M20" s="110"/>
      <c r="N20" s="110"/>
      <c r="O20" s="110"/>
    </row>
    <row r="21" spans="1:15" s="110" customFormat="1" ht="24.95" customHeight="1" x14ac:dyDescent="0.2">
      <c r="A21" s="201" t="s">
        <v>150</v>
      </c>
      <c r="B21" s="202" t="s">
        <v>151</v>
      </c>
      <c r="C21" s="113">
        <v>3.0194276467964607</v>
      </c>
      <c r="D21" s="115">
        <v>2911</v>
      </c>
      <c r="E21" s="114">
        <v>2983</v>
      </c>
      <c r="F21" s="114">
        <v>3003</v>
      </c>
      <c r="G21" s="114">
        <v>2883</v>
      </c>
      <c r="H21" s="140">
        <v>2813</v>
      </c>
      <c r="I21" s="115">
        <v>98</v>
      </c>
      <c r="J21" s="116">
        <v>3.4838250977603979</v>
      </c>
    </row>
    <row r="22" spans="1:15" s="110" customFormat="1" ht="24.95" customHeight="1" x14ac:dyDescent="0.2">
      <c r="A22" s="201" t="s">
        <v>152</v>
      </c>
      <c r="B22" s="199" t="s">
        <v>153</v>
      </c>
      <c r="C22" s="113">
        <v>7.0149052474354052</v>
      </c>
      <c r="D22" s="115">
        <v>6763</v>
      </c>
      <c r="E22" s="114">
        <v>6810</v>
      </c>
      <c r="F22" s="114">
        <v>6791</v>
      </c>
      <c r="G22" s="114">
        <v>6693</v>
      </c>
      <c r="H22" s="140">
        <v>6606</v>
      </c>
      <c r="I22" s="115">
        <v>157</v>
      </c>
      <c r="J22" s="116">
        <v>2.3766273085074174</v>
      </c>
    </row>
    <row r="23" spans="1:15" s="110" customFormat="1" ht="24.95" customHeight="1" x14ac:dyDescent="0.2">
      <c r="A23" s="193" t="s">
        <v>154</v>
      </c>
      <c r="B23" s="199" t="s">
        <v>155</v>
      </c>
      <c r="C23" s="113">
        <v>2.1211712599446111</v>
      </c>
      <c r="D23" s="115">
        <v>2045</v>
      </c>
      <c r="E23" s="114">
        <v>2021</v>
      </c>
      <c r="F23" s="114">
        <v>2024</v>
      </c>
      <c r="G23" s="114">
        <v>2044</v>
      </c>
      <c r="H23" s="140">
        <v>2056</v>
      </c>
      <c r="I23" s="115">
        <v>-11</v>
      </c>
      <c r="J23" s="116">
        <v>-0.53501945525291827</v>
      </c>
    </row>
    <row r="24" spans="1:15" s="110" customFormat="1" ht="24.95" customHeight="1" x14ac:dyDescent="0.2">
      <c r="A24" s="193" t="s">
        <v>156</v>
      </c>
      <c r="B24" s="199" t="s">
        <v>221</v>
      </c>
      <c r="C24" s="113">
        <v>8.0199981329543917</v>
      </c>
      <c r="D24" s="115">
        <v>7732</v>
      </c>
      <c r="E24" s="114">
        <v>7573</v>
      </c>
      <c r="F24" s="114">
        <v>7526</v>
      </c>
      <c r="G24" s="114">
        <v>7390</v>
      </c>
      <c r="H24" s="140">
        <v>7136</v>
      </c>
      <c r="I24" s="115">
        <v>596</v>
      </c>
      <c r="J24" s="116">
        <v>8.3520179372197312</v>
      </c>
    </row>
    <row r="25" spans="1:15" s="110" customFormat="1" ht="24.95" customHeight="1" x14ac:dyDescent="0.2">
      <c r="A25" s="193" t="s">
        <v>222</v>
      </c>
      <c r="B25" s="204" t="s">
        <v>159</v>
      </c>
      <c r="C25" s="113">
        <v>2.9769004968415813</v>
      </c>
      <c r="D25" s="115">
        <v>2870</v>
      </c>
      <c r="E25" s="114">
        <v>2843</v>
      </c>
      <c r="F25" s="114">
        <v>2875</v>
      </c>
      <c r="G25" s="114">
        <v>2858</v>
      </c>
      <c r="H25" s="140">
        <v>2772</v>
      </c>
      <c r="I25" s="115">
        <v>98</v>
      </c>
      <c r="J25" s="116">
        <v>3.5353535353535355</v>
      </c>
    </row>
    <row r="26" spans="1:15" s="110" customFormat="1" ht="24.95" customHeight="1" x14ac:dyDescent="0.2">
      <c r="A26" s="201">
        <v>782.78300000000002</v>
      </c>
      <c r="B26" s="203" t="s">
        <v>160</v>
      </c>
      <c r="C26" s="113">
        <v>3.8886411019718077</v>
      </c>
      <c r="D26" s="115">
        <v>3749</v>
      </c>
      <c r="E26" s="114">
        <v>3831</v>
      </c>
      <c r="F26" s="114">
        <v>4327</v>
      </c>
      <c r="G26" s="114">
        <v>4527</v>
      </c>
      <c r="H26" s="140">
        <v>4478</v>
      </c>
      <c r="I26" s="115">
        <v>-729</v>
      </c>
      <c r="J26" s="116">
        <v>-16.279589102277804</v>
      </c>
    </row>
    <row r="27" spans="1:15" s="110" customFormat="1" ht="24.95" customHeight="1" x14ac:dyDescent="0.2">
      <c r="A27" s="193" t="s">
        <v>161</v>
      </c>
      <c r="B27" s="199" t="s">
        <v>223</v>
      </c>
      <c r="C27" s="113">
        <v>6.0637492350299249</v>
      </c>
      <c r="D27" s="115">
        <v>5846</v>
      </c>
      <c r="E27" s="114">
        <v>5902</v>
      </c>
      <c r="F27" s="114">
        <v>5842</v>
      </c>
      <c r="G27" s="114">
        <v>5745</v>
      </c>
      <c r="H27" s="140">
        <v>5732</v>
      </c>
      <c r="I27" s="115">
        <v>114</v>
      </c>
      <c r="J27" s="116">
        <v>1.988834612700628</v>
      </c>
    </row>
    <row r="28" spans="1:15" s="110" customFormat="1" ht="24.95" customHeight="1" x14ac:dyDescent="0.2">
      <c r="A28" s="193" t="s">
        <v>163</v>
      </c>
      <c r="B28" s="199" t="s">
        <v>164</v>
      </c>
      <c r="C28" s="113">
        <v>5.3947245589104753</v>
      </c>
      <c r="D28" s="115">
        <v>5201</v>
      </c>
      <c r="E28" s="114">
        <v>5267</v>
      </c>
      <c r="F28" s="114">
        <v>5144</v>
      </c>
      <c r="G28" s="114">
        <v>5138</v>
      </c>
      <c r="H28" s="140">
        <v>5132</v>
      </c>
      <c r="I28" s="115">
        <v>69</v>
      </c>
      <c r="J28" s="116">
        <v>1.3445050662509743</v>
      </c>
    </row>
    <row r="29" spans="1:15" s="110" customFormat="1" ht="24.95" customHeight="1" x14ac:dyDescent="0.2">
      <c r="A29" s="193">
        <v>86</v>
      </c>
      <c r="B29" s="199" t="s">
        <v>165</v>
      </c>
      <c r="C29" s="113">
        <v>9.5478637886504369</v>
      </c>
      <c r="D29" s="115">
        <v>9205</v>
      </c>
      <c r="E29" s="114">
        <v>9208</v>
      </c>
      <c r="F29" s="114">
        <v>9057</v>
      </c>
      <c r="G29" s="114">
        <v>9180</v>
      </c>
      <c r="H29" s="140">
        <v>9154</v>
      </c>
      <c r="I29" s="115">
        <v>51</v>
      </c>
      <c r="J29" s="116">
        <v>0.55713349355473019</v>
      </c>
    </row>
    <row r="30" spans="1:15" s="110" customFormat="1" ht="24.95" customHeight="1" x14ac:dyDescent="0.2">
      <c r="A30" s="193">
        <v>87.88</v>
      </c>
      <c r="B30" s="204" t="s">
        <v>166</v>
      </c>
      <c r="C30" s="113">
        <v>4.6914707133151472</v>
      </c>
      <c r="D30" s="115">
        <v>4523</v>
      </c>
      <c r="E30" s="114">
        <v>4526</v>
      </c>
      <c r="F30" s="114">
        <v>4445</v>
      </c>
      <c r="G30" s="114">
        <v>4367</v>
      </c>
      <c r="H30" s="140">
        <v>4381</v>
      </c>
      <c r="I30" s="115">
        <v>142</v>
      </c>
      <c r="J30" s="116">
        <v>3.2412691166400367</v>
      </c>
    </row>
    <row r="31" spans="1:15" s="110" customFormat="1" ht="24.95" customHeight="1" x14ac:dyDescent="0.2">
      <c r="A31" s="193" t="s">
        <v>167</v>
      </c>
      <c r="B31" s="199" t="s">
        <v>168</v>
      </c>
      <c r="C31" s="113">
        <v>2.2352684915308738</v>
      </c>
      <c r="D31" s="115">
        <v>2155</v>
      </c>
      <c r="E31" s="114">
        <v>2164</v>
      </c>
      <c r="F31" s="114">
        <v>2145</v>
      </c>
      <c r="G31" s="114">
        <v>2112</v>
      </c>
      <c r="H31" s="140">
        <v>2104</v>
      </c>
      <c r="I31" s="115">
        <v>51</v>
      </c>
      <c r="J31" s="116">
        <v>2.4239543726235739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6.2234853592506925E-2</v>
      </c>
      <c r="D34" s="115">
        <v>60</v>
      </c>
      <c r="E34" s="114">
        <v>53</v>
      </c>
      <c r="F34" s="114">
        <v>57</v>
      </c>
      <c r="G34" s="114">
        <v>59</v>
      </c>
      <c r="H34" s="140">
        <v>52</v>
      </c>
      <c r="I34" s="115">
        <v>8</v>
      </c>
      <c r="J34" s="116">
        <v>15.384615384615385</v>
      </c>
    </row>
    <row r="35" spans="1:10" s="110" customFormat="1" ht="24.95" customHeight="1" x14ac:dyDescent="0.2">
      <c r="A35" s="292" t="s">
        <v>171</v>
      </c>
      <c r="B35" s="293" t="s">
        <v>172</v>
      </c>
      <c r="C35" s="113">
        <v>24.412658569220717</v>
      </c>
      <c r="D35" s="115">
        <v>23536</v>
      </c>
      <c r="E35" s="114">
        <v>23760</v>
      </c>
      <c r="F35" s="114">
        <v>23682</v>
      </c>
      <c r="G35" s="114">
        <v>23348</v>
      </c>
      <c r="H35" s="140">
        <v>23293</v>
      </c>
      <c r="I35" s="115">
        <v>243</v>
      </c>
      <c r="J35" s="116">
        <v>1.0432318722362941</v>
      </c>
    </row>
    <row r="36" spans="1:10" s="110" customFormat="1" ht="24.95" customHeight="1" x14ac:dyDescent="0.2">
      <c r="A36" s="294" t="s">
        <v>173</v>
      </c>
      <c r="B36" s="295" t="s">
        <v>174</v>
      </c>
      <c r="C36" s="125">
        <v>75.525106577186776</v>
      </c>
      <c r="D36" s="143">
        <v>72813</v>
      </c>
      <c r="E36" s="144">
        <v>72923</v>
      </c>
      <c r="F36" s="144">
        <v>72960</v>
      </c>
      <c r="G36" s="144">
        <v>72448</v>
      </c>
      <c r="H36" s="145">
        <v>71919</v>
      </c>
      <c r="I36" s="143">
        <v>894</v>
      </c>
      <c r="J36" s="146">
        <v>1.2430651149209528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2020-09-25T10:26:43Z</dcterms:created>
  <dcterms:modified xsi:type="dcterms:W3CDTF">2020-09-28T08:10:20Z</dcterms:modified>
</cp:coreProperties>
</file>