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G43" i="24"/>
  <c r="E43" i="24"/>
  <c r="C43" i="24"/>
  <c r="I43" i="24" s="1"/>
  <c r="B43" i="24"/>
  <c r="J43" i="24" s="1"/>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C7" i="24"/>
  <c r="L57" i="15"/>
  <c r="K57" i="15"/>
  <c r="C38" i="24"/>
  <c r="I38" i="24" s="1"/>
  <c r="C37" i="24"/>
  <c r="C35" i="24"/>
  <c r="C34" i="24"/>
  <c r="C33" i="24"/>
  <c r="C32" i="24"/>
  <c r="G32" i="24" s="1"/>
  <c r="C31" i="24"/>
  <c r="C30" i="24"/>
  <c r="C29" i="24"/>
  <c r="C28" i="24"/>
  <c r="C27" i="24"/>
  <c r="C26" i="24"/>
  <c r="C25" i="24"/>
  <c r="C24" i="24"/>
  <c r="G24" i="24" s="1"/>
  <c r="C23" i="24"/>
  <c r="C22" i="24"/>
  <c r="C21" i="24"/>
  <c r="C20" i="24"/>
  <c r="C19" i="24"/>
  <c r="C18" i="24"/>
  <c r="C17" i="24"/>
  <c r="C16" i="24"/>
  <c r="G16" i="24" s="1"/>
  <c r="C15" i="24"/>
  <c r="C9" i="24"/>
  <c r="C8"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38" i="24" l="1"/>
  <c r="K38" i="24"/>
  <c r="J38" i="24"/>
  <c r="H38" i="24"/>
  <c r="F38" i="24"/>
  <c r="G35" i="24"/>
  <c r="M35" i="24"/>
  <c r="E35" i="24"/>
  <c r="L35" i="24"/>
  <c r="I35" i="24"/>
  <c r="G9" i="24"/>
  <c r="M9" i="24"/>
  <c r="E9" i="24"/>
  <c r="L9" i="24"/>
  <c r="I9" i="24"/>
  <c r="K8" i="24"/>
  <c r="J8" i="24"/>
  <c r="H8" i="24"/>
  <c r="F8" i="24"/>
  <c r="D8" i="24"/>
  <c r="F21" i="24"/>
  <c r="D21" i="24"/>
  <c r="J21" i="24"/>
  <c r="H21" i="24"/>
  <c r="K21" i="24"/>
  <c r="G19" i="24"/>
  <c r="M19" i="24"/>
  <c r="E19" i="24"/>
  <c r="L19" i="24"/>
  <c r="I19" i="24"/>
  <c r="F29" i="24"/>
  <c r="D29" i="24"/>
  <c r="J29" i="24"/>
  <c r="H29" i="24"/>
  <c r="K29" i="24"/>
  <c r="G27" i="24"/>
  <c r="M27" i="24"/>
  <c r="E27" i="24"/>
  <c r="L27" i="24"/>
  <c r="I27" i="24"/>
  <c r="F7" i="24"/>
  <c r="D7" i="24"/>
  <c r="J7" i="24"/>
  <c r="K7" i="24"/>
  <c r="H7" i="24"/>
  <c r="I18" i="24"/>
  <c r="M18" i="24"/>
  <c r="E18" i="24"/>
  <c r="G18" i="24"/>
  <c r="L18" i="24"/>
  <c r="G31" i="24"/>
  <c r="M31" i="24"/>
  <c r="E31" i="24"/>
  <c r="L31" i="24"/>
  <c r="I31" i="24"/>
  <c r="C45" i="24"/>
  <c r="C39" i="24"/>
  <c r="K66" i="24"/>
  <c r="J66" i="24"/>
  <c r="I66" i="24"/>
  <c r="F19" i="24"/>
  <c r="D19" i="24"/>
  <c r="J19" i="24"/>
  <c r="K19" i="24"/>
  <c r="H19" i="24"/>
  <c r="F35" i="24"/>
  <c r="D35" i="24"/>
  <c r="J35" i="24"/>
  <c r="K35" i="24"/>
  <c r="H35" i="24"/>
  <c r="F23" i="24"/>
  <c r="D23" i="24"/>
  <c r="J23" i="24"/>
  <c r="K23" i="24"/>
  <c r="H23" i="24"/>
  <c r="K26" i="24"/>
  <c r="J26" i="24"/>
  <c r="H26" i="24"/>
  <c r="F26" i="24"/>
  <c r="D26" i="24"/>
  <c r="G25" i="24"/>
  <c r="M25" i="24"/>
  <c r="E25" i="24"/>
  <c r="L25" i="24"/>
  <c r="I25" i="24"/>
  <c r="F17" i="24"/>
  <c r="D17" i="24"/>
  <c r="J17" i="24"/>
  <c r="K17" i="24"/>
  <c r="H17" i="24"/>
  <c r="K20" i="24"/>
  <c r="J20" i="24"/>
  <c r="H20" i="24"/>
  <c r="F20" i="24"/>
  <c r="D20" i="24"/>
  <c r="F33" i="24"/>
  <c r="D33" i="24"/>
  <c r="J33" i="24"/>
  <c r="K33" i="24"/>
  <c r="H33" i="24"/>
  <c r="H37" i="24"/>
  <c r="F37" i="24"/>
  <c r="D37" i="24"/>
  <c r="K37" i="24"/>
  <c r="J37" i="24"/>
  <c r="G15" i="24"/>
  <c r="M15" i="24"/>
  <c r="E15" i="24"/>
  <c r="L15" i="24"/>
  <c r="I15" i="24"/>
  <c r="I22" i="24"/>
  <c r="M22" i="24"/>
  <c r="E22" i="24"/>
  <c r="L22" i="24"/>
  <c r="G22" i="24"/>
  <c r="G29" i="24"/>
  <c r="M29" i="24"/>
  <c r="E29" i="24"/>
  <c r="L29" i="24"/>
  <c r="I29" i="24"/>
  <c r="I32" i="24"/>
  <c r="M32" i="24"/>
  <c r="E32" i="24"/>
  <c r="L32" i="24"/>
  <c r="I37" i="24"/>
  <c r="G37" i="24"/>
  <c r="L37" i="24"/>
  <c r="E37" i="24"/>
  <c r="M37" i="24"/>
  <c r="B14" i="24"/>
  <c r="B6" i="24"/>
  <c r="K24" i="24"/>
  <c r="J24" i="24"/>
  <c r="H24" i="24"/>
  <c r="F24" i="24"/>
  <c r="D24" i="24"/>
  <c r="K30" i="24"/>
  <c r="J30" i="24"/>
  <c r="H30" i="24"/>
  <c r="F30" i="24"/>
  <c r="D30" i="24"/>
  <c r="I26" i="24"/>
  <c r="M26" i="24"/>
  <c r="E26" i="24"/>
  <c r="G26" i="24"/>
  <c r="L26" i="24"/>
  <c r="K74" i="24"/>
  <c r="J74" i="24"/>
  <c r="I74" i="24"/>
  <c r="F9" i="24"/>
  <c r="D9" i="24"/>
  <c r="J9" i="24"/>
  <c r="H9" i="24"/>
  <c r="I16" i="24"/>
  <c r="M16" i="24"/>
  <c r="E16" i="24"/>
  <c r="L16" i="24"/>
  <c r="I20" i="24"/>
  <c r="M20" i="24"/>
  <c r="E20" i="24"/>
  <c r="L20" i="24"/>
  <c r="G20" i="24"/>
  <c r="G33" i="24"/>
  <c r="M33" i="24"/>
  <c r="E33" i="24"/>
  <c r="L33" i="24"/>
  <c r="I33" i="24"/>
  <c r="K28" i="24"/>
  <c r="J28" i="24"/>
  <c r="H28" i="24"/>
  <c r="F28" i="24"/>
  <c r="D28" i="24"/>
  <c r="F27" i="24"/>
  <c r="D27" i="24"/>
  <c r="J27" i="24"/>
  <c r="K27" i="24"/>
  <c r="H27" i="24"/>
  <c r="F15" i="24"/>
  <c r="D15" i="24"/>
  <c r="J15" i="24"/>
  <c r="K15" i="24"/>
  <c r="H15" i="24"/>
  <c r="K18" i="24"/>
  <c r="J18" i="24"/>
  <c r="H18" i="24"/>
  <c r="F18" i="24"/>
  <c r="D18" i="24"/>
  <c r="F31" i="24"/>
  <c r="D31" i="24"/>
  <c r="J31" i="24"/>
  <c r="K31" i="24"/>
  <c r="H31" i="24"/>
  <c r="K34" i="24"/>
  <c r="J34" i="24"/>
  <c r="H34" i="24"/>
  <c r="F34" i="24"/>
  <c r="D34" i="24"/>
  <c r="G23" i="24"/>
  <c r="M23" i="24"/>
  <c r="E23" i="24"/>
  <c r="L23" i="24"/>
  <c r="I23" i="24"/>
  <c r="I30" i="24"/>
  <c r="M30" i="24"/>
  <c r="E30" i="24"/>
  <c r="L30" i="24"/>
  <c r="G30" i="24"/>
  <c r="K58" i="24"/>
  <c r="J58" i="24"/>
  <c r="I58" i="24"/>
  <c r="F25" i="24"/>
  <c r="D25" i="24"/>
  <c r="J25" i="24"/>
  <c r="K25" i="24"/>
  <c r="H25" i="24"/>
  <c r="G17" i="24"/>
  <c r="M17" i="24"/>
  <c r="E17" i="24"/>
  <c r="L17" i="24"/>
  <c r="I17" i="24"/>
  <c r="I34" i="24"/>
  <c r="M34" i="24"/>
  <c r="E34" i="24"/>
  <c r="G34" i="24"/>
  <c r="L34" i="24"/>
  <c r="G7" i="24"/>
  <c r="M7" i="24"/>
  <c r="E7" i="24"/>
  <c r="L7" i="24"/>
  <c r="I7" i="24"/>
  <c r="K16" i="24"/>
  <c r="J16" i="24"/>
  <c r="H16" i="24"/>
  <c r="F16" i="24"/>
  <c r="D16" i="24"/>
  <c r="K22" i="24"/>
  <c r="J22" i="24"/>
  <c r="H22" i="24"/>
  <c r="F22" i="24"/>
  <c r="D22" i="24"/>
  <c r="K32" i="24"/>
  <c r="J32" i="24"/>
  <c r="H32" i="24"/>
  <c r="F32" i="24"/>
  <c r="D32" i="24"/>
  <c r="B39" i="24"/>
  <c r="B45" i="24"/>
  <c r="I8" i="24"/>
  <c r="M8" i="24"/>
  <c r="E8" i="24"/>
  <c r="L8" i="24"/>
  <c r="G8" i="24"/>
  <c r="C14" i="24"/>
  <c r="C6" i="24"/>
  <c r="G21" i="24"/>
  <c r="M21" i="24"/>
  <c r="E21" i="24"/>
  <c r="L21" i="24"/>
  <c r="I21" i="24"/>
  <c r="I24" i="24"/>
  <c r="M24" i="24"/>
  <c r="E24" i="24"/>
  <c r="L24" i="24"/>
  <c r="I28" i="24"/>
  <c r="M28" i="24"/>
  <c r="E28" i="24"/>
  <c r="L28" i="24"/>
  <c r="G28" i="24"/>
  <c r="K9" i="24"/>
  <c r="I77"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M38" i="24"/>
  <c r="E38" i="24"/>
  <c r="L38" i="24"/>
  <c r="G38" i="24"/>
  <c r="K51" i="24"/>
  <c r="J51" i="24"/>
  <c r="K59" i="24"/>
  <c r="J59" i="24"/>
  <c r="K67" i="24"/>
  <c r="J67" i="24"/>
  <c r="K75" i="24"/>
  <c r="J75" i="24"/>
  <c r="H41" i="24"/>
  <c r="F41" i="24"/>
  <c r="D41" i="24"/>
  <c r="K41" i="24"/>
  <c r="K56" i="24"/>
  <c r="J56" i="24"/>
  <c r="K64" i="24"/>
  <c r="J64" i="24"/>
  <c r="K72" i="24"/>
  <c r="J72" i="24"/>
  <c r="G40" i="24"/>
  <c r="G42" i="24"/>
  <c r="G44" i="24"/>
  <c r="H40" i="24"/>
  <c r="L41" i="24"/>
  <c r="H42" i="24"/>
  <c r="L43" i="24"/>
  <c r="H44" i="24"/>
  <c r="J44" i="24"/>
  <c r="E40" i="24"/>
  <c r="E42" i="24"/>
  <c r="E44" i="24"/>
  <c r="I45" i="24" l="1"/>
  <c r="G45" i="24"/>
  <c r="M45" i="24"/>
  <c r="E45" i="24"/>
  <c r="L45" i="24"/>
  <c r="H45" i="24"/>
  <c r="F45" i="24"/>
  <c r="D45" i="24"/>
  <c r="K45" i="24"/>
  <c r="J45" i="24"/>
  <c r="I79" i="24"/>
  <c r="I6" i="24"/>
  <c r="M6" i="24"/>
  <c r="E6" i="24"/>
  <c r="G6" i="24"/>
  <c r="L6" i="24"/>
  <c r="H39" i="24"/>
  <c r="F39" i="24"/>
  <c r="D39" i="24"/>
  <c r="K39" i="24"/>
  <c r="J39" i="24"/>
  <c r="I14" i="24"/>
  <c r="M14" i="24"/>
  <c r="E14" i="24"/>
  <c r="L14" i="24"/>
  <c r="G14" i="24"/>
  <c r="J77" i="24"/>
  <c r="K77" i="24"/>
  <c r="K6" i="24"/>
  <c r="J6" i="24"/>
  <c r="H6" i="24"/>
  <c r="F6" i="24"/>
  <c r="D6" i="24"/>
  <c r="K14" i="24"/>
  <c r="J14" i="24"/>
  <c r="H14" i="24"/>
  <c r="F14" i="24"/>
  <c r="D14" i="24"/>
  <c r="I39" i="24"/>
  <c r="G39" i="24"/>
  <c r="L39" i="24"/>
  <c r="M39" i="24"/>
  <c r="E39" i="24"/>
  <c r="J79" i="24" l="1"/>
  <c r="J78" i="24"/>
  <c r="I78" i="24"/>
  <c r="K79" i="24"/>
  <c r="K78" i="24"/>
  <c r="I83" i="24" l="1"/>
  <c r="I82" i="24"/>
  <c r="I81" i="24"/>
</calcChain>
</file>

<file path=xl/sharedStrings.xml><?xml version="1.0" encoding="utf-8"?>
<sst xmlns="http://schemas.openxmlformats.org/spreadsheetml/2006/main" count="1694" uniqueCount="521">
  <si>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</si>
  <si>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</si>
  <si>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</si>
  <si>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</si>
  <si>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</si>
  <si>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</si>
  <si>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</si>
  <si>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</si>
  <si>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</si>
  <si>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</si>
  <si>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</si>
  <si>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</si>
  <si>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</si>
  <si>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Alb-Donau-Kreis (08425)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</si>
  <si>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</si>
  <si>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</si>
  <si>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</si>
  <si>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</si>
  <si>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</si>
  <si>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</si>
  <si>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</si>
  <si>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</si>
  <si>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</si>
  <si>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</si>
  <si>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</si>
  <si>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</si>
  <si>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</si>
  <si>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</si>
  <si>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</si>
  <si>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</si>
  <si>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</si>
  <si>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</si>
  <si>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</si>
  <si>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</si>
  <si>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</si>
  <si>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</si>
  <si>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</si>
  <si>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</si>
  <si>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</si>
  <si>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</si>
  <si>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</si>
  <si>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</si>
  <si>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</si>
  <si>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</si>
  <si>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</si>
  <si>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</si>
  <si>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</si>
  <si>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</si>
  <si>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</si>
  <si>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</si>
  <si>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</si>
  <si>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</si>
  <si>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</si>
  <si>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</si>
  <si>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</si>
  <si>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</si>
  <si>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</si>
  <si>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</si>
  <si>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</si>
  <si>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</si>
  <si>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</si>
  <si>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</si>
  <si>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</si>
  <si>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</si>
  <si>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</si>
  <si>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</si>
  <si>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</si>
  <si>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</si>
  <si>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</si>
  <si>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</si>
  <si>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</si>
  <si>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</si>
  <si>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</si>
  <si>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</si>
  <si>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</si>
  <si>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</si>
  <si>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</si>
  <si>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</si>
  <si>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</si>
  <si>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</si>
  <si>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</si>
  <si>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</si>
  <si>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</si>
  <si>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</si>
  <si>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</si>
  <si>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</si>
  <si>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</si>
  <si>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</si>
  <si>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</si>
  <si>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</si>
  <si>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</si>
  <si>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</si>
  <si>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Alb-Donau-Kreis (08425);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</si>
  <si>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</si>
  <si>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</si>
  <si>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</si>
  <si>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</si>
  <si>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</si>
  <si>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</si>
  <si>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</si>
  <si>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</si>
  <si>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</si>
  <si>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</si>
  <si>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</si>
  <si>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</si>
  <si>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</si>
  <si>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</si>
  <si>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</si>
  <si>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</si>
  <si>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</si>
  <si>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</si>
  <si>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</si>
  <si>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</si>
  <si>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</si>
  <si>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</si>
  <si>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</si>
  <si>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</si>
  <si>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</si>
  <si>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</si>
  <si>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</si>
  <si>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</si>
  <si>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</si>
  <si>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</si>
  <si>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</si>
  <si>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</si>
  <si>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</si>
  <si>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</si>
  <si>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</si>
  <si>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</si>
  <si>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</si>
  <si>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</si>
  <si>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</si>
  <si>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</si>
  <si>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</si>
  <si>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</si>
  <si>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</si>
  <si>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</si>
  <si>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</si>
  <si>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</si>
  <si>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</si>
  <si>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</si>
  <si>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</si>
  <si>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</si>
  <si>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</si>
  <si>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</si>
  <si>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</si>
  <si>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</si>
  <si>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</si>
  <si>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</si>
  <si>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</si>
  <si>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</si>
  <si>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</si>
  <si>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</si>
  <si>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</si>
  <si>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</si>
  <si>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</si>
  <si>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</si>
  <si>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</si>
  <si>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</si>
  <si>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</si>
  <si>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</si>
  <si>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</si>
  <si>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</si>
  <si>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</si>
  <si>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</si>
  <si>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</si>
  <si>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</si>
  <si>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</si>
  <si>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</si>
  <si>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</si>
  <si>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</si>
  <si>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</si>
  <si>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</si>
  <si>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</si>
  <si>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</si>
  <si>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</si>
  <si>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</si>
  <si>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</si>
  <si>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</si>
  <si>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</si>
  <si>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</si>
  <si>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</si>
  <si>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</si>
  <si>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Alb-Donau-Kreis (08425)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</si>
  <si>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</si>
  <si>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</si>
  <si>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</si>
  <si>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</si>
  <si>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</si>
  <si>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</si>
  <si>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</si>
  <si>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</si>
  <si>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</si>
  <si>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</si>
  <si>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</si>
  <si>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</si>
  <si>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</si>
  <si>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</si>
  <si>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</si>
  <si>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</si>
  <si>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</si>
  <si>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</si>
  <si>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</si>
  <si>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</si>
  <si>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</si>
  <si>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</si>
  <si>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</si>
  <si>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</si>
  <si>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</si>
  <si>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</si>
  <si>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</si>
  <si>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</si>
  <si>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</si>
  <si>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</si>
  <si>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</si>
  <si>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</si>
  <si>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</si>
  <si>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</si>
  <si>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</si>
  <si>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</si>
  <si>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</si>
  <si>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</si>
  <si>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</si>
  <si>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</si>
  <si>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</si>
  <si>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</si>
  <si>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</si>
  <si>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</si>
  <si>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</si>
  <si>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</si>
  <si>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</si>
  <si>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</si>
  <si>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</si>
  <si>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</si>
  <si>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</si>
  <si>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</si>
  <si>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</si>
  <si>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</si>
  <si>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</si>
  <si>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</si>
  <si>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</si>
  <si>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</si>
  <si>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</si>
  <si>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</si>
  <si>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</si>
  <si>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</si>
  <si>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</si>
  <si>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</si>
  <si>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</si>
  <si>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</si>
  <si>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</si>
  <si>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</si>
  <si>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</si>
  <si>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</si>
  <si>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</si>
  <si>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</si>
  <si>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</si>
  <si>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</si>
  <si>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</si>
  <si>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</si>
  <si>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</si>
  <si>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</si>
  <si>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</si>
  <si>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</si>
  <si>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</si>
  <si>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</si>
  <si>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</si>
  <si>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</si>
  <si>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</si>
  <si>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</si>
  <si>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</si>
  <si>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</si>
  <si>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</si>
  <si>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</si>
  <si>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</si>
  <si>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</si>
  <si>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</si>
  <si>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</si>
  <si>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</si>
  <si>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</si>
  <si>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</si>
  <si>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</si>
  <si>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</si>
  <si>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</si>
  <si>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</si>
  <si>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</si>
  <si>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</si>
  <si>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</si>
  <si>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</si>
  <si>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</si>
  <si>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</si>
  <si>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</si>
  <si>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</si>
  <si>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</si>
  <si>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</si>
  <si>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</si>
  <si>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</si>
  <si>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</si>
  <si>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</si>
  <si>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</si>
  <si>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</si>
  <si>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</si>
  <si>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</si>
  <si>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</si>
  <si>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</si>
  <si>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</si>
  <si>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</si>
  <si>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</si>
  <si>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</si>
  <si>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</si>
  <si>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</si>
  <si>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</si>
  <si>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</si>
  <si>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</si>
  <si>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</si>
  <si>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</si>
  <si>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</si>
  <si>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</si>
  <si>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</si>
  <si>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</si>
  <si>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</si>
  <si>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</si>
  <si>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</si>
  <si>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</si>
  <si>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</si>
  <si>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</si>
  <si>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</si>
  <si>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</si>
  <si>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</si>
  <si>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</si>
  <si>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</si>
  <si>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</si>
  <si>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</si>
  <si>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</si>
  <si>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</si>
  <si>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</si>
  <si>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</si>
  <si>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</si>
  <si>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</si>
  <si>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</si>
  <si>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</si>
  <si>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</si>
  <si>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</si>
  <si>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</si>
  <si>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</si>
  <si>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</si>
  <si>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</si>
  <si>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</si>
  <si>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</si>
  <si>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</si>
  <si>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</si>
  <si>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</si>
  <si>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</si>
  <si>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</si>
  <si>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</si>
  <si>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</si>
  <si>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</si>
  <si>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</si>
  <si>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</si>
  <si>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</si>
  <si>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</si>
  <si>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</si>
  <si>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</si>
  <si>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</si>
  <si>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</si>
  <si>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</si>
  <si>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</si>
  <si>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</si>
  <si>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</si>
  <si>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</si>
  <si>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</si>
  <si>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</si>
  <si>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</si>
  <si>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Alb-Donau-Kreis (08425);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</si>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</sst>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{926592AE-0621-4DDA-AA7A-CFF9A4304A21}</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3C0E-4FA5-92D6-2D361E18FD17}"/>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{CF46227B-2B61-4979-959E-1FCCAC23AFD6}</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3C0E-4FA5-92D6-2D361E18FD1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{F5BADC67-6B4A-4895-BBEC-04D3EE3103AA}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C0E-4FA5-92D6-2D361E18FD1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{342F9211-1EC8-48C8-A0BE-15C75943A955}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C0E-4FA5-92D6-2D361E18FD1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1.002395103344274</c:v>
                </c:pt>
                <c:pt idx="1">
                  <c:v>0.77822269034374059</c:v>
                </c:pt>
                <c:pt idx="2">
                  <c:v>1.1186464311118853</c:v>
                </c:pt>
                <c:pt idx="3">
                  <c:v>1.0875687030768</c:v>
                </c:pt>
              </c:numCache>
            </c:numRef>
          </c:val>
          <c:extLst>
            <c:ext xmlns:c16="http://schemas.microsoft.com/office/drawing/2014/chart" uri="{C3380CC4-5D6E-409C-BE32-E72D297353CC}">
              <c16:uniqueId val="{00000004-3C0E-4FA5-92D6-2D361E18FD1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{C4C0FE4D-8467-41C0-9176-6584B6767F93}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C0E-4FA5-92D6-2D361E18FD1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{600FA912-87C0-4216-B68C-540970B865F1}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C0E-4FA5-92D6-2D361E18FD1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{14024546-AF2D-4D39-9D20-F739A11AE317}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C0E-4FA5-92D6-2D361E18FD1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{BC2BC527-1BBD-4FBB-9D4E-0D658CF7F655}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C0E-4FA5-92D6-2D361E18FD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C0E-4FA5-92D6-2D361E18FD1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C0E-4FA5-92D6-2D361E18FD1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{F9D2377E-1BD9-4B25-91C8-70005CCCC725}</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45D1-41EA-A0C8-375D1CB5EF9D}"/>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{F2362AEE-5460-4624-8294-3672FB91BA47}</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45D1-41EA-A0C8-375D1CB5EF9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{7316A54F-B0F1-4496-9F99-0FF6E488FF0A}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5D1-41EA-A0C8-375D1CB5EF9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{F4C22694-8A1D-42C4-8371-BDFC55642789}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5D1-41EA-A0C8-375D1CB5EF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1.5500561227216847</c:v>
                </c:pt>
                <c:pt idx="1">
                  <c:v>-2.6975865719528453</c:v>
                </c:pt>
                <c:pt idx="2">
                  <c:v>-2.7637010795899166</c:v>
                </c:pt>
                <c:pt idx="3">
                  <c:v>-2.8655893304673015</c:v>
                </c:pt>
              </c:numCache>
            </c:numRef>
          </c:val>
          <c:extLst>
            <c:ext xmlns:c16="http://schemas.microsoft.com/office/drawing/2014/chart" uri="{C3380CC4-5D6E-409C-BE32-E72D297353CC}">
              <c16:uniqueId val="{00000004-45D1-41EA-A0C8-375D1CB5EF9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{DFB48719-F22E-49A2-BCA9-9C4F71CB8E1B}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5D1-41EA-A0C8-375D1CB5EF9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{181DE271-6829-4F22-95A9-24B948B68459}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5D1-41EA-A0C8-375D1CB5EF9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{48C2AC73-B946-4624-961F-B27D58DFB63E}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5D1-41EA-A0C8-375D1CB5EF9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{D9517570-84A9-42DA-9FED-5823421E8FF0}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5D1-41EA-A0C8-375D1CB5EF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5D1-41EA-A0C8-375D1CB5EF9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5D1-41EA-A0C8-375D1CB5EF9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{7B3C9603-4B11-4C1A-A5BC-DCA76FC1F7FD}</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0C2F-46F6-A6B9-161B80EBB85B}"/>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{841E63A8-CE10-4153-8877-278A783C07C5}</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0C2F-46F6-A6B9-161B80EBB85B}"/>
                </c:ext>
              </c:extLst>
            </c:dLbl>
            <c:dLbl>
              <c:idx val="2"/>
              <c:tx>
                <c:strRef>
                  <c:f>Daten_Diagramme!$D$16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{631EAB98-8058-4BD5-86D7-D6EE68F833D8}</c15:txfldGUID>
                      <c15:f>Daten_Diagramme!$D$16</c15:f>
                      <c15:dlblFieldTableCache>
                        <c:ptCount val="1"/>
                        <c:pt idx="0">
                          <c:v>6.1</c:v>
                        </c:pt>
                      </c15:dlblFieldTableCache>
                    </c15:dlblFTEntry>
                  </c15:dlblFieldTable>
                  <c15:showDataLabelsRange val="0"/>
                </c:ext>
                <c:ext xmlns:c16="http://schemas.microsoft.com/office/drawing/2014/chart" uri="{C3380CC4-5D6E-409C-BE32-E72D297353CC}">
                  <c16:uniqueId val="{00000002-0C2F-46F6-A6B9-161B80EBB85B}"/>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{68F0A311-08D7-41E3-B2FF-4C377D8B41F8}</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0C2F-46F6-A6B9-161B80EBB85B}"/>
                </c:ext>
              </c:extLst>
            </c:dLbl>
            <c:dLbl>
              <c:idx val="4"/>
              <c:tx>
                <c:strRef>
                  <c:f>Daten_Diagramme!$D$18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{947CF2BC-6D6F-4A30-86E3-AE5D844F98FC}</c15:txfldGUID>
                      <c15:f>Daten_Diagramme!$D$18</c15:f>
                      <c15:dlblFieldTableCache>
                        <c:ptCount val="1"/>
                        <c:pt idx="0">
                          <c:v>-4.7</c:v>
                        </c:pt>
                      </c15:dlblFieldTableCache>
                    </c15:dlblFTEntry>
                  </c15:dlblFieldTable>
                  <c15:showDataLabelsRange val="0"/>
                </c:ext>
                <c:ext xmlns:c16="http://schemas.microsoft.com/office/drawing/2014/chart" uri="{C3380CC4-5D6E-409C-BE32-E72D297353CC}">
                  <c16:uniqueId val="{00000004-0C2F-46F6-A6B9-161B80EBB85B}"/>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{038DCBC6-AD4D-4D92-994D-5808A35564FC}</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0C2F-46F6-A6B9-161B80EBB85B}"/>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{B84BE9A1-7D27-4CA5-9817-579A2E631CBE}</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0C2F-46F6-A6B9-161B80EBB85B}"/>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{00F1BEBB-0E7E-424F-A4BF-1F3E822F50D4}</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0C2F-46F6-A6B9-161B80EBB85B}"/>
                </c:ext>
              </c:extLst>
            </c:dLbl>
            <c:dLbl>
              <c:idx val="8"/>
              <c:tx>
                <c:strRef>
                  <c:f>Daten_Diagramme!$D$22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{23FAABD9-6FC9-4422-85AF-BE934450633C}</c15:txfldGUID>
                      <c15:f>Daten_Diagramme!$D$22</c15:f>
                      <c15:dlblFieldTableCache>
                        <c:ptCount val="1"/>
                        <c:pt idx="0">
                          <c:v>2.4</c:v>
                        </c:pt>
                      </c15:dlblFieldTableCache>
                    </c15:dlblFTEntry>
                  </c15:dlblFieldTable>
                  <c15:showDataLabelsRange val="0"/>
                </c:ext>
                <c:ext xmlns:c16="http://schemas.microsoft.com/office/drawing/2014/chart" uri="{C3380CC4-5D6E-409C-BE32-E72D297353CC}">
                  <c16:uniqueId val="{00000008-0C2F-46F6-A6B9-161B80EBB85B}"/>
                </c:ext>
              </c:extLst>
            </c:dLbl>
            <c:dLbl>
              <c:idx val="9"/>
              <c:tx>
                <c:strRef>
                  <c:f>Daten_Diagramme!$D$23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{7275089D-B34D-4FFF-9BC7-6CF20F0F27F9}</c15:txfldGUID>
                      <c15:f>Daten_Diagramme!$D$23</c15:f>
                      <c15:dlblFieldTableCache>
                        <c:ptCount val="1"/>
                        <c:pt idx="0">
                          <c:v>1.9</c:v>
                        </c:pt>
                      </c15:dlblFieldTableCache>
                    </c15:dlblFTEntry>
                  </c15:dlblFieldTable>
                  <c15:showDataLabelsRange val="0"/>
                </c:ext>
                <c:ext xmlns:c16="http://schemas.microsoft.com/office/drawing/2014/chart" uri="{C3380CC4-5D6E-409C-BE32-E72D297353CC}">
                  <c16:uniqueId val="{00000009-0C2F-46F6-A6B9-161B80EBB85B}"/>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{14EADFF9-1580-49EC-96C5-0328BA9A2146}</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0C2F-46F6-A6B9-161B80EBB85B}"/>
                </c:ext>
              </c:extLst>
            </c:dLbl>
            <c:dLbl>
              <c:idx val="11"/>
              <c:tx>
                <c:strRef>
                  <c:f>Daten_Diagramme!$D$25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{6BAA8B52-1360-478A-BB8F-442E0DB3D619}</c15:txfldGUID>
                      <c15:f>Daten_Diagramme!$D$25</c15:f>
                      <c15:dlblFieldTableCache>
                        <c:ptCount val="1"/>
                        <c:pt idx="0">
                          <c:v>5.5</c:v>
                        </c:pt>
                      </c15:dlblFieldTableCache>
                    </c15:dlblFTEntry>
                  </c15:dlblFieldTable>
                  <c15:showDataLabelsRange val="0"/>
                </c:ext>
                <c:ext xmlns:c16="http://schemas.microsoft.com/office/drawing/2014/chart" uri="{C3380CC4-5D6E-409C-BE32-E72D297353CC}">
                  <c16:uniqueId val="{0000000B-0C2F-46F6-A6B9-161B80EBB85B}"/>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{0F6A68EA-726F-435B-8001-327884731F72}</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0C2F-46F6-A6B9-161B80EBB85B}"/>
                </c:ext>
              </c:extLst>
            </c:dLbl>
            <c:dLbl>
              <c:idx val="13"/>
              <c:tx>
                <c:strRef>
                  <c:f>Daten_Diagramme!$D$27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{F2004348-8914-49C2-B202-BD1D1C4244BF}</c15:txfldGUID>
                      <c15:f>Daten_Diagramme!$D$27</c15:f>
                      <c15:dlblFieldTableCache>
                        <c:ptCount val="1"/>
                        <c:pt idx="0">
                          <c:v>4.5</c:v>
                        </c:pt>
                      </c15:dlblFieldTableCache>
                    </c15:dlblFTEntry>
                  </c15:dlblFieldTable>
                  <c15:showDataLabelsRange val="0"/>
                </c:ext>
                <c:ext xmlns:c16="http://schemas.microsoft.com/office/drawing/2014/chart" uri="{C3380CC4-5D6E-409C-BE32-E72D297353CC}">
                  <c16:uniqueId val="{0000000D-0C2F-46F6-A6B9-161B80EBB85B}"/>
                </c:ext>
              </c:extLst>
            </c:dLbl>
            <c:dLbl>
              <c:idx val="14"/>
              <c:tx>
                <c:strRef>
                  <c:f>Daten_Diagramme!$D$28</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{D0AC675F-7195-4840-A858-7F9061F08CDE}</c15:txfldGUID>
                      <c15:f>Daten_Diagramme!$D$28</c15:f>
                      <c15:dlblFieldTableCache>
                        <c:ptCount val="1"/>
                        <c:pt idx="0">
                          <c:v>14.7</c:v>
                        </c:pt>
                      </c15:dlblFieldTableCache>
                    </c15:dlblFTEntry>
                  </c15:dlblFieldTable>
                  <c15:showDataLabelsRange val="0"/>
                </c:ext>
                <c:ext xmlns:c16="http://schemas.microsoft.com/office/drawing/2014/chart" uri="{C3380CC4-5D6E-409C-BE32-E72D297353CC}">
                  <c16:uniqueId val="{0000000E-0C2F-46F6-A6B9-161B80EBB85B}"/>
                </c:ext>
              </c:extLst>
            </c:dLbl>
            <c:dLbl>
              <c:idx val="15"/>
              <c:tx>
                <c:strRef>
                  <c:f>Daten_Diagramme!$D$29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{40F1CA6E-9260-42BB-B9E3-09410284B648}</c15:txfldGUID>
                      <c15:f>Daten_Diagramme!$D$29</c15:f>
                      <c15:dlblFieldTableCache>
                        <c:ptCount val="1"/>
                        <c:pt idx="0">
                          <c:v>-7.9</c:v>
                        </c:pt>
                      </c15:dlblFieldTableCache>
                    </c15:dlblFTEntry>
                  </c15:dlblFieldTable>
                  <c15:showDataLabelsRange val="0"/>
                </c:ext>
                <c:ext xmlns:c16="http://schemas.microsoft.com/office/drawing/2014/chart" uri="{C3380CC4-5D6E-409C-BE32-E72D297353CC}">
                  <c16:uniqueId val="{0000000F-0C2F-46F6-A6B9-161B80EBB85B}"/>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{68D57536-A05E-4F6D-8F12-786AFC4FD43B}</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0C2F-46F6-A6B9-161B80EBB85B}"/>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{D51A5EAA-8BE2-49A6-99EE-CEEC3389CAC3}</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0C2F-46F6-A6B9-161B80EBB85B}"/>
                </c:ext>
              </c:extLst>
            </c:dLbl>
            <c:dLbl>
              <c:idx val="18"/>
              <c:tx>
                <c:strRef>
                  <c:f>Daten_Diagramme!$D$32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{571115D3-CF0E-4716-9776-7089BE73A5EB}</c15:txfldGUID>
                      <c15:f>Daten_Diagramme!$D$32</c15:f>
                      <c15:dlblFieldTableCache>
                        <c:ptCount val="1"/>
                        <c:pt idx="0">
                          <c:v>3.4</c:v>
                        </c:pt>
                      </c15:dlblFieldTableCache>
                    </c15:dlblFTEntry>
                  </c15:dlblFieldTable>
                  <c15:showDataLabelsRange val="0"/>
                </c:ext>
                <c:ext xmlns:c16="http://schemas.microsoft.com/office/drawing/2014/chart" uri="{C3380CC4-5D6E-409C-BE32-E72D297353CC}">
                  <c16:uniqueId val="{00000012-0C2F-46F6-A6B9-161B80EBB85B}"/>
                </c:ext>
              </c:extLst>
            </c:dLbl>
            <c:dLbl>
              <c:idx val="19"/>
              <c:tx>
                <c:strRef>
                  <c:f>Daten_Diagramme!$D$33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{27CBBEC7-C355-477E-BBC3-E479515344E5}</c15:txfldGUID>
                      <c15:f>Daten_Diagramme!$D$33</c15:f>
                      <c15:dlblFieldTableCache>
                        <c:ptCount val="1"/>
                        <c:pt idx="0">
                          <c:v>5.5</c:v>
                        </c:pt>
                      </c15:dlblFieldTableCache>
                    </c15:dlblFTEntry>
                  </c15:dlblFieldTable>
                  <c15:showDataLabelsRange val="0"/>
                </c:ext>
                <c:ext xmlns:c16="http://schemas.microsoft.com/office/drawing/2014/chart" uri="{C3380CC4-5D6E-409C-BE32-E72D297353CC}">
                  <c16:uniqueId val="{00000013-0C2F-46F6-A6B9-161B80EBB85B}"/>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{C43EF53F-0ED1-4975-86C2-22CB9629D86D}</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0C2F-46F6-A6B9-161B80EBB85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{3DBCFC8D-9331-46D4-AAE0-83DA7292D89C}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0C2F-46F6-A6B9-161B80EBB85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{89B0EA8F-E032-4C11-81F3-4A5E7960BB53}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C2F-46F6-A6B9-161B80EBB85B}"/>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{2A021691-44C8-4B21-8FFE-9982FC93F693}</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0C2F-46F6-A6B9-161B80EBB85B}"/>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{6BDDFF59-46B1-40C2-AAF2-D9BC95AADCB6}</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0C2F-46F6-A6B9-161B80EBB85B}"/>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{7AB808A4-32B4-4CC2-B7D6-F9778256D337}</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0C2F-46F6-A6B9-161B80EBB85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{A07D3DDA-370F-4435-BFE3-65519BA7FB06}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C2F-46F6-A6B9-161B80EBB85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{4E1BFCCF-5781-47EE-8B8A-53EC82F6018D}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C2F-46F6-A6B9-161B80EBB85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{E6A98140-86C2-4CBC-A4EC-E2D49BC50E4D}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C2F-46F6-A6B9-161B80EBB85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{E53742CE-8DE3-48A4-93D2-F202CF801D1E}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C2F-46F6-A6B9-161B80EBB85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{CED16659-667F-407B-82B4-FA23F1516976}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C2F-46F6-A6B9-161B80EBB85B}"/>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{4D381C75-BC2D-4942-976E-EA8F5C8353E5}</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0C2F-46F6-A6B9-161B80EBB8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1.002395103344274</c:v>
                </c:pt>
                <c:pt idx="1">
                  <c:v>2.4253731343283582</c:v>
                </c:pt>
                <c:pt idx="2">
                  <c:v>6.1386138613861387</c:v>
                </c:pt>
                <c:pt idx="3">
                  <c:v>-0.86828006650655831</c:v>
                </c:pt>
                <c:pt idx="4">
                  <c:v>-4.7241493227618108</c:v>
                </c:pt>
                <c:pt idx="5">
                  <c:v>-0.14130644228916436</c:v>
                </c:pt>
                <c:pt idx="6">
                  <c:v>-0.75261780104712039</c:v>
                </c:pt>
                <c:pt idx="7">
                  <c:v>-1.0395841663334666</c:v>
                </c:pt>
                <c:pt idx="8">
                  <c:v>2.3983620941795847</c:v>
                </c:pt>
                <c:pt idx="9">
                  <c:v>1.9190871369294606</c:v>
                </c:pt>
                <c:pt idx="10">
                  <c:v>-1.4440433212996391</c:v>
                </c:pt>
                <c:pt idx="11">
                  <c:v>5.4666666666666668</c:v>
                </c:pt>
                <c:pt idx="12">
                  <c:v>-2.509293680297398</c:v>
                </c:pt>
                <c:pt idx="13">
                  <c:v>4.4834307992202733</c:v>
                </c:pt>
                <c:pt idx="14">
                  <c:v>14.711538461538462</c:v>
                </c:pt>
                <c:pt idx="15">
                  <c:v>-7.8860898138006572</c:v>
                </c:pt>
                <c:pt idx="16">
                  <c:v>4.036406806489909</c:v>
                </c:pt>
                <c:pt idx="17">
                  <c:v>2.1029731689630169</c:v>
                </c:pt>
                <c:pt idx="18">
                  <c:v>3.4239999999999999</c:v>
                </c:pt>
                <c:pt idx="19">
                  <c:v>5.4757015742642023</c:v>
                </c:pt>
                <c:pt idx="20">
                  <c:v>-1.5028177833437695</c:v>
                </c:pt>
                <c:pt idx="21">
                  <c:v>0</c:v>
                </c:pt>
                <c:pt idx="23">
                  <c:v>2.4253731343283582</c:v>
                </c:pt>
                <c:pt idx="24">
                  <c:v>-0.76954232482786555</c:v>
                </c:pt>
                <c:pt idx="25">
                  <c:v>2.6508545517963027</c:v>
                </c:pt>
              </c:numCache>
            </c:numRef>
          </c:val>
          <c:extLst>
            <c:ext xmlns:c16="http://schemas.microsoft.com/office/drawing/2014/chart" uri="{C3380CC4-5D6E-409C-BE32-E72D297353CC}">
              <c16:uniqueId val="{00000020-0C2F-46F6-A6B9-161B80EBB85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{6D3C4988-38C0-4EC5-BA26-0D4B69C43C43}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C2F-46F6-A6B9-161B80EBB85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{219675A7-F054-43C6-AEF4-E8FEB008066A}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C2F-46F6-A6B9-161B80EBB85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{AD6B1332-10C2-4830-AF29-86D2EA8A205C}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C2F-46F6-A6B9-161B80EBB85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{4D8157F5-5B35-47D8-B1BB-EEBBDB806A0B}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C2F-46F6-A6B9-161B80EBB85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{0F080D1B-CF1F-4B9B-A7CF-91623810B042}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C2F-46F6-A6B9-161B80EBB85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{913102F9-2838-436A-9F77-03D1AC4870AE}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C2F-46F6-A6B9-161B80EBB85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{5D2E7CDA-7B50-430E-80CD-522A79813E0B}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C2F-46F6-A6B9-161B80EBB85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{AD375748-A5B9-4400-9A4A-CACC778BA4C3}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C2F-46F6-A6B9-161B80EBB85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{DE2B17C0-FDCB-4A22-A9C5-EC2CFEBD94D7}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C2F-46F6-A6B9-161B80EBB85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{95B73355-11C4-464D-9319-59E76498F98A}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C2F-46F6-A6B9-161B80EBB85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{7D804C96-195A-469F-80F0-D13AE5150073}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C2F-46F6-A6B9-161B80EBB85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{7BA0F298-CDEB-48CE-9167-FD8DBA8022F0}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C2F-46F6-A6B9-161B80EBB85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{5107CC2A-8045-4B5C-8271-8DB61A2E2F56}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C2F-46F6-A6B9-161B80EBB85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{1542EED4-EEA9-4DF1-917E-9E7EEE3F2023}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C2F-46F6-A6B9-161B80EBB85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{1644D7BC-F746-4A9F-8D29-4BF85BB67BDD}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C2F-46F6-A6B9-161B80EBB85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{E7FD5069-4009-44F7-B9FA-1F86DB72BFAA}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C2F-46F6-A6B9-161B80EBB85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{0758A339-4844-4434-851D-696561499B4F}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C2F-46F6-A6B9-161B80EBB85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{E860FA55-98A4-43BB-9721-45746E086F6D}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C2F-46F6-A6B9-161B80EBB85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{124574AB-9E3B-4534-8F7D-E71027686F6C}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C2F-46F6-A6B9-161B80EBB85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{A2C7DD73-D160-4B1F-AFF1-4D94F32B9CB4}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C2F-46F6-A6B9-161B80EBB85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{0900C439-0C83-4298-9D6D-F1DFC62C269C}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C2F-46F6-A6B9-161B80EBB85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{098B811E-7A4D-43AC-926A-3D50418DAE11}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C2F-46F6-A6B9-161B80EBB85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{CE54EE78-798E-48F0-8EC1-282D3D659A6F}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C2F-46F6-A6B9-161B80EBB85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{311764A4-135D-4AC9-B8AE-B2382BE8DEB2}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C2F-46F6-A6B9-161B80EBB85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{2C9EFB49-6D00-4284-9F0B-BF9F0E6AF3E6}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C2F-46F6-A6B9-161B80EBB85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{9D79E8BD-0E1B-4894-B002-7889247C8130}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C2F-46F6-A6B9-161B80EBB85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{2C5D6DF1-3655-4607-9E64-98A0973D7438}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C2F-46F6-A6B9-161B80EBB85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{1542D0D4-86CF-45CE-B510-4457E0DEAC07}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C2F-46F6-A6B9-161B80EBB85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{C94D9067-702D-4EAA-8782-CBC1E955D289}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C2F-46F6-A6B9-161B80EBB85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{BD8645C8-1E07-4F30-BABE-35A7ECB8D851}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C2F-46F6-A6B9-161B80EBB85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{BEC7659C-A5FB-42F9-91CA-4DA8AA1A50CA}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C2F-46F6-A6B9-161B80EBB85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{BE054F41-F725-480E-8B2C-56F76B6D157C}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C2F-46F6-A6B9-161B80EBB8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C2F-46F6-A6B9-161B80EBB85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C2F-46F6-A6B9-161B80EBB85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{C5A315D8-A5E6-4E2D-92C4-931C8A1607C4}</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75DF-4732-8EEC-BA568144BD4D}"/>
                </c:ext>
              </c:extLst>
            </c:dLbl>
            <c:dLbl>
              <c:idx val="1"/>
              <c:tx>
                <c:strRef>
                  <c:f>Daten_Diagramme!$E$15</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{9D50028E-9EE9-4290-8FAC-B07922622069}</c15:txfldGUID>
                      <c15:f>Daten_Diagramme!$E$15</c15:f>
                      <c15:dlblFieldTableCache>
                        <c:ptCount val="1"/>
                        <c:pt idx="0">
                          <c:v>9.4</c:v>
                        </c:pt>
                      </c15:dlblFieldTableCache>
                    </c15:dlblFTEntry>
                  </c15:dlblFieldTable>
                  <c15:showDataLabelsRange val="0"/>
                </c:ext>
                <c:ext xmlns:c16="http://schemas.microsoft.com/office/drawing/2014/chart" uri="{C3380CC4-5D6E-409C-BE32-E72D297353CC}">
                  <c16:uniqueId val="{00000001-75DF-4732-8EEC-BA568144BD4D}"/>
                </c:ext>
              </c:extLst>
            </c:dLbl>
            <c:dLbl>
              <c:idx val="2"/>
              <c:tx>
                <c:strRef>
                  <c:f>Daten_Diagramme!$E$16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{33D60CE8-60FA-4D09-8E70-784BED67CF71}</c15:txfldGUID>
                      <c15:f>Daten_Diagramme!$E$16</c15:f>
                      <c15:dlblFieldTableCache>
                        <c:ptCount val="1"/>
                        <c:pt idx="0">
                          <c:v>-2.0</c:v>
                        </c:pt>
                      </c15:dlblFieldTableCache>
                    </c15:dlblFTEntry>
                  </c15:dlblFieldTable>
                  <c15:showDataLabelsRange val="0"/>
                </c:ext>
                <c:ext xmlns:c16="http://schemas.microsoft.com/office/drawing/2014/chart" uri="{C3380CC4-5D6E-409C-BE32-E72D297353CC}">
                  <c16:uniqueId val="{00000002-75DF-4732-8EEC-BA568144BD4D}"/>
                </c:ext>
              </c:extLst>
            </c:dLbl>
            <c:dLbl>
              <c:idx val="3"/>
              <c:tx>
                <c:strRef>
                  <c:f>Daten_Diagramme!$E$17</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{3328A41C-AC1D-4D4C-A42B-B89EA8378DB7}</c15:txfldGUID>
                      <c15:f>Daten_Diagramme!$E$17</c15:f>
                      <c15:dlblFieldTableCache>
                        <c:ptCount val="1"/>
                        <c:pt idx="0">
                          <c:v>-9.1</c:v>
                        </c:pt>
                      </c15:dlblFieldTableCache>
                    </c15:dlblFTEntry>
                  </c15:dlblFieldTable>
                  <c15:showDataLabelsRange val="0"/>
                </c:ext>
                <c:ext xmlns:c16="http://schemas.microsoft.com/office/drawing/2014/chart" uri="{C3380CC4-5D6E-409C-BE32-E72D297353CC}">
                  <c16:uniqueId val="{00000003-75DF-4732-8EEC-BA568144BD4D}"/>
                </c:ext>
              </c:extLst>
            </c:dLbl>
            <c:dLbl>
              <c:idx val="4"/>
              <c:tx>
                <c:strRef>
                  <c:f>Daten_Diagramme!$E$18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{6AEEC99D-541E-4024-8CF8-E9CB6B443095}</c15:txfldGUID>
                      <c15:f>Daten_Diagramme!$E$18</c15:f>
                      <c15:dlblFieldTableCache>
                        <c:ptCount val="1"/>
                        <c:pt idx="0">
                          <c:v>-5.5</c:v>
                        </c:pt>
                      </c15:dlblFieldTableCache>
                    </c15:dlblFTEntry>
                  </c15:dlblFieldTable>
                  <c15:showDataLabelsRange val="0"/>
                </c:ext>
                <c:ext xmlns:c16="http://schemas.microsoft.com/office/drawing/2014/chart" uri="{C3380CC4-5D6E-409C-BE32-E72D297353CC}">
                  <c16:uniqueId val="{00000004-75DF-4732-8EEC-BA568144BD4D}"/>
                </c:ext>
              </c:extLst>
            </c:dLbl>
            <c:dLbl>
              <c:idx val="5"/>
              <c:tx>
                <c:strRef>
                  <c:f>Daten_Diagramme!$E$19</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{35BEA879-4C45-48F2-9944-BA6B09A36B66}</c15:txfldGUID>
                      <c15:f>Daten_Diagramme!$E$19</c15:f>
                      <c15:dlblFieldTableCache>
                        <c:ptCount val="1"/>
                        <c:pt idx="0">
                          <c:v>-11.0</c:v>
                        </c:pt>
                      </c15:dlblFieldTableCache>
                    </c15:dlblFTEntry>
                  </c15:dlblFieldTable>
                  <c15:showDataLabelsRange val="0"/>
                </c:ext>
                <c:ext xmlns:c16="http://schemas.microsoft.com/office/drawing/2014/chart" uri="{C3380CC4-5D6E-409C-BE32-E72D297353CC}">
                  <c16:uniqueId val="{00000005-75DF-4732-8EEC-BA568144BD4D}"/>
                </c:ext>
              </c:extLst>
            </c:dLbl>
            <c:dLbl>
              <c:idx val="6"/>
              <c:tx>
                <c:strRef>
                  <c:f>Daten_Diagramme!$E$20</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{0D571928-E168-45DC-B583-F9B018B40B10}</c15:txfldGUID>
                      <c15:f>Daten_Diagramme!$E$20</c15:f>
                      <c15:dlblFieldTableCache>
                        <c:ptCount val="1"/>
                        <c:pt idx="0">
                          <c:v>-10.2</c:v>
                        </c:pt>
                      </c15:dlblFieldTableCache>
                    </c15:dlblFTEntry>
                  </c15:dlblFieldTable>
                  <c15:showDataLabelsRange val="0"/>
                </c:ext>
                <c:ext xmlns:c16="http://schemas.microsoft.com/office/drawing/2014/chart" uri="{C3380CC4-5D6E-409C-BE32-E72D297353CC}">
                  <c16:uniqueId val="{00000006-75DF-4732-8EEC-BA568144BD4D}"/>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{47A02829-EF82-4534-BAA9-546CD10E773C}</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75DF-4732-8EEC-BA568144BD4D}"/>
                </c:ext>
              </c:extLst>
            </c:dLbl>
            <c:dLbl>
              <c:idx val="8"/>
              <c:tx>
                <c:strRef>
                  <c:f>Daten_Diagramme!$E$22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{181147D4-05EE-4EAC-BD78-5BEDF754B585}</c15:txfldGUID>
                      <c15:f>Daten_Diagramme!$E$22</c15:f>
                      <c15:dlblFieldTableCache>
                        <c:ptCount val="1"/>
                        <c:pt idx="0">
                          <c:v>3.3</c:v>
                        </c:pt>
                      </c15:dlblFieldTableCache>
                    </c15:dlblFTEntry>
                  </c15:dlblFieldTable>
                  <c15:showDataLabelsRange val="0"/>
                </c:ext>
                <c:ext xmlns:c16="http://schemas.microsoft.com/office/drawing/2014/chart" uri="{C3380CC4-5D6E-409C-BE32-E72D297353CC}">
                  <c16:uniqueId val="{00000008-75DF-4732-8EEC-BA568144BD4D}"/>
                </c:ext>
              </c:extLst>
            </c:dLbl>
            <c:dLbl>
              <c:idx val="9"/>
              <c:tx>
                <c:strRef>
                  <c:f>Daten_Diagramme!$E$23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{45E3D173-9590-49E5-973E-8BFFF301CCB0}</c15:txfldGUID>
                      <c15:f>Daten_Diagramme!$E$23</c15:f>
                      <c15:dlblFieldTableCache>
                        <c:ptCount val="1"/>
                        <c:pt idx="0">
                          <c:v>-1.0</c:v>
                        </c:pt>
                      </c15:dlblFieldTableCache>
                    </c15:dlblFTEntry>
                  </c15:dlblFieldTable>
                  <c15:showDataLabelsRange val="0"/>
                </c:ext>
                <c:ext xmlns:c16="http://schemas.microsoft.com/office/drawing/2014/chart" uri="{C3380CC4-5D6E-409C-BE32-E72D297353CC}">
                  <c16:uniqueId val="{00000009-75DF-4732-8EEC-BA568144BD4D}"/>
                </c:ext>
              </c:extLst>
            </c:dLbl>
            <c:dLbl>
              <c:idx val="10"/>
              <c:tx>
                <c:strRef>
                  <c:f>Daten_Diagramme!$E$24</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{4416BADD-E92D-4CF7-B5D1-0DF8900E7A6D}</c15:txfldGUID>
                      <c15:f>Daten_Diagramme!$E$24</c15:f>
                      <c15:dlblFieldTableCache>
                        <c:ptCount val="1"/>
                        <c:pt idx="0">
                          <c:v>-5.7</c:v>
                        </c:pt>
                      </c15:dlblFieldTableCache>
                    </c15:dlblFTEntry>
                  </c15:dlblFieldTable>
                  <c15:showDataLabelsRange val="0"/>
                </c:ext>
                <c:ext xmlns:c16="http://schemas.microsoft.com/office/drawing/2014/chart" uri="{C3380CC4-5D6E-409C-BE32-E72D297353CC}">
                  <c16:uniqueId val="{0000000A-75DF-4732-8EEC-BA568144BD4D}"/>
                </c:ext>
              </c:extLst>
            </c:dLbl>
            <c:dLbl>
              <c:idx val="11"/>
              <c:tx>
                <c:strRef>
                  <c:f>Daten_Diagramme!$E$25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{86E1562E-ED4E-43B4-B23B-EA231BBF74BF}</c15:txfldGUID>
                      <c15:f>Daten_Diagramme!$E$25</c15:f>
                      <c15:dlblFieldTableCache>
                        <c:ptCount val="1"/>
                        <c:pt idx="0">
                          <c:v>0.7</c:v>
                        </c:pt>
                      </c15:dlblFieldTableCache>
                    </c15:dlblFTEntry>
                  </c15:dlblFieldTable>
                  <c15:showDataLabelsRange val="0"/>
                </c:ext>
                <c:ext xmlns:c16="http://schemas.microsoft.com/office/drawing/2014/chart" uri="{C3380CC4-5D6E-409C-BE32-E72D297353CC}">
                  <c16:uniqueId val="{0000000B-75DF-4732-8EEC-BA568144BD4D}"/>
                </c:ext>
              </c:extLst>
            </c:dLbl>
            <c:dLbl>
              <c:idx val="12"/>
              <c:tx>
                <c:strRef>
                  <c:f>Daten_Diagramme!$E$26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{8D27C173-F6F2-43CD-A843-35054F1531AA}</c15:txfldGUID>
                      <c15:f>Daten_Diagramme!$E$26</c15:f>
                      <c15:dlblFieldTableCache>
                        <c:ptCount val="1"/>
                        <c:pt idx="0">
                          <c:v>-2.8</c:v>
                        </c:pt>
                      </c15:dlblFieldTableCache>
                    </c15:dlblFTEntry>
                  </c15:dlblFieldTable>
                  <c15:showDataLabelsRange val="0"/>
                </c:ext>
                <c:ext xmlns:c16="http://schemas.microsoft.com/office/drawing/2014/chart" uri="{C3380CC4-5D6E-409C-BE32-E72D297353CC}">
                  <c16:uniqueId val="{0000000C-75DF-4732-8EEC-BA568144BD4D}"/>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{73F3A0A2-8577-4B54-B0AC-7BC88A3C536D}</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75DF-4732-8EEC-BA568144BD4D}"/>
                </c:ext>
              </c:extLst>
            </c:dLbl>
            <c:dLbl>
              <c:idx val="14"/>
              <c:tx>
                <c:strRef>
                  <c:f>Daten_Diagramme!$E$28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{F62A8319-221D-4FD1-9005-72B72E73CD9B}</c15:txfldGUID>
                      <c15:f>Daten_Diagramme!$E$28</c15:f>
                      <c15:dlblFieldTableCache>
                        <c:ptCount val="1"/>
                      </c15:dlblFieldTableCache>
                    </c15:dlblFTEntry>
                  </c15:dlblFieldTable>
                  <c15:showDataLabelsRange val="0"/>
                </c:ext>
                <c:ext xmlns:c16="http://schemas.microsoft.com/office/drawing/2014/chart" uri="{C3380CC4-5D6E-409C-BE32-E72D297353CC}">
                  <c16:uniqueId val="{0000000E-75DF-4732-8EEC-BA568144BD4D}"/>
                </c:ext>
              </c:extLst>
            </c:dLbl>
            <c:dLbl>
              <c:idx val="15"/>
              <c:tx>
                <c:strRef>
                  <c:f>Daten_Diagramme!$E$29</c:f>
                  <c:strCache>
                    <c:ptCount val="1"/>
                    <c:pt idx="0">
                      <c:v>50.0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{1252FC48-EC80-4CC9-BFCC-96DF129EEDFF}</c15:txfldGUID>
                      <c15:f>Daten_Diagramme!$E$29</c15:f>
                      <c15:dlblFieldTableCache>
                        <c:ptCount val="1"/>
                        <c:pt idx="0">
                          <c:v>50.0</c:v>
                        </c:pt>
                      </c15:dlblFieldTableCache>
                    </c15:dlblFTEntry>
                  </c15:dlblFieldTable>
                  <c15:showDataLabelsRange val="0"/>
                </c:ext>
                <c:ext xmlns:c16="http://schemas.microsoft.com/office/drawing/2014/chart" uri="{C3380CC4-5D6E-409C-BE32-E72D297353CC}">
                  <c16:uniqueId val="{0000000F-75DF-4732-8EEC-BA568144BD4D}"/>
                </c:ext>
              </c:extLst>
            </c:dLbl>
            <c:dLbl>
              <c:idx val="16"/>
              <c:tx>
                <c:strRef>
                  <c:f>Daten_Diagramme!$E$30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{68E92F9A-1FAD-4B59-A877-E530E5F1785F}</c15:txfldGUID>
                      <c15:f>Daten_Diagramme!$E$30</c15:f>
                      <c15:dlblFieldTableCache>
                        <c:ptCount val="1"/>
                        <c:pt idx="0">
                          <c:v>-0.4</c:v>
                        </c:pt>
                      </c15:dlblFieldTableCache>
                    </c15:dlblFTEntry>
                  </c15:dlblFieldTable>
                  <c15:showDataLabelsRange val="0"/>
                </c:ext>
                <c:ext xmlns:c16="http://schemas.microsoft.com/office/drawing/2014/chart" uri="{C3380CC4-5D6E-409C-BE32-E72D297353CC}">
                  <c16:uniqueId val="{00000010-75DF-4732-8EEC-BA568144BD4D}"/>
                </c:ext>
              </c:extLst>
            </c:dLbl>
            <c:dLbl>
              <c:idx val="17"/>
              <c:tx>
                <c:strRef>
                  <c:f>Daten_Diagramme!$E$31</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{D86A09A7-AC2D-4807-8269-0BA1D6045AB2}</c15:txfldGUID>
                      <c15:f>Daten_Diagramme!$E$31</c15:f>
                      <c15:dlblFieldTableCache>
                        <c:ptCount val="1"/>
                        <c:pt idx="0">
                          <c:v>5.1</c:v>
                        </c:pt>
                      </c15:dlblFieldTableCache>
                    </c15:dlblFTEntry>
                  </c15:dlblFieldTable>
                  <c15:showDataLabelsRange val="0"/>
                </c:ext>
                <c:ext xmlns:c16="http://schemas.microsoft.com/office/drawing/2014/chart" uri="{C3380CC4-5D6E-409C-BE32-E72D297353CC}">
                  <c16:uniqueId val="{00000011-75DF-4732-8EEC-BA568144BD4D}"/>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{95B29D08-2EE9-48C7-89AA-AF9A2418DE10}</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75DF-4732-8EEC-BA568144BD4D}"/>
                </c:ext>
              </c:extLst>
            </c:dLbl>
            <c:dLbl>
              <c:idx val="19"/>
              <c:tx>
                <c:strRef>
                  <c:f>Daten_Diagramme!$E$33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{3A8BAA54-71EE-43F8-B218-93968D620BAF}</c15:txfldGUID>
                      <c15:f>Daten_Diagramme!$E$33</c15:f>
                      <c15:dlblFieldTableCache>
                        <c:ptCount val="1"/>
                        <c:pt idx="0">
                          <c:v>5.1</c:v>
                        </c:pt>
                      </c15:dlblFieldTableCache>
                    </c15:dlblFTEntry>
                  </c15:dlblFieldTable>
                  <c15:showDataLabelsRange val="0"/>
                </c:ext>
                <c:ext xmlns:c16="http://schemas.microsoft.com/office/drawing/2014/chart" uri="{C3380CC4-5D6E-409C-BE32-E72D297353CC}">
                  <c16:uniqueId val="{00000013-75DF-4732-8EEC-BA568144BD4D}"/>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{30D4B3DB-30EF-4C69-87FA-B38CC49ED101}</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75DF-4732-8EEC-BA568144BD4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{0AD87C61-9782-4520-9145-F20C082FA6FD}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5DF-4732-8EEC-BA568144BD4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{1BDB5843-EBD4-43A7-9446-9234C8E27BB8}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5DF-4732-8EEC-BA568144BD4D}"/>
                </c:ext>
              </c:extLst>
            </c:dLbl>
            <c:dLbl>
              <c:idx val="23"/>
              <c:tx>
                <c:strRef>
                  <c:f>Daten_Diagramme!$E$37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{F734144D-0A06-40E3-8B31-9D923DE25E6D}</c15:txfldGUID>
                      <c15:f>Daten_Diagramme!$E$37</c15:f>
                      <c15:dlblFieldTableCache>
                        <c:ptCount val="1"/>
                        <c:pt idx="0">
                          <c:v>9.4</c:v>
                        </c:pt>
                      </c15:dlblFieldTableCache>
                    </c15:dlblFTEntry>
                  </c15:dlblFieldTable>
                  <c15:showDataLabelsRange val="0"/>
                </c:ext>
                <c:ext xmlns:c16="http://schemas.microsoft.com/office/drawing/2014/chart" uri="{C3380CC4-5D6E-409C-BE32-E72D297353CC}">
                  <c16:uniqueId val="{00000017-75DF-4732-8EEC-BA568144BD4D}"/>
                </c:ext>
              </c:extLst>
            </c:dLbl>
            <c:dLbl>
              <c:idx val="24"/>
              <c:tx>
                <c:strRef>
                  <c:f>Daten_Diagramme!$E$38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{8912FF26-C1B6-41CC-B953-77FA42344B23}</c15:txfldGUID>
                      <c15:f>Daten_Diagramme!$E$38</c15:f>
                      <c15:dlblFieldTableCache>
                        <c:ptCount val="1"/>
                        <c:pt idx="0">
                          <c:v>-5.7</c:v>
                        </c:pt>
                      </c15:dlblFieldTableCache>
                    </c15:dlblFTEntry>
                  </c15:dlblFieldTable>
                  <c15:showDataLabelsRange val="0"/>
                </c:ext>
                <c:ext xmlns:c16="http://schemas.microsoft.com/office/drawing/2014/chart" uri="{C3380CC4-5D6E-409C-BE32-E72D297353CC}">
                  <c16:uniqueId val="{00000018-75DF-4732-8EEC-BA568144BD4D}"/>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{18CD8EA1-EFAB-46C8-851D-E9B5CFD218D5}</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75DF-4732-8EEC-BA568144BD4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{2AC87D9C-1394-446C-B161-7800A928CDF5}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5DF-4732-8EEC-BA568144BD4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{EC243685-9E86-46BC-814C-19B2AA18F8DF}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5DF-4732-8EEC-BA568144BD4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{0779A6B7-6B21-4994-AFD1-1001BBA906A7}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5DF-4732-8EEC-BA568144BD4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{4293DB84-9DA4-4B05-8EEE-B6B01F933C41}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5DF-4732-8EEC-BA568144BD4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{8C21B378-A72C-407E-92D6-985FF2DAF75D}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5DF-4732-8EEC-BA568144BD4D}"/>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{6C2C5C7C-7B12-4211-ACCF-231CBA200EB0}</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75DF-4732-8EEC-BA568144BD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1.5500561227216847</c:v>
                </c:pt>
                <c:pt idx="1">
                  <c:v>9.4306049822064058</c:v>
                </c:pt>
                <c:pt idx="2">
                  <c:v>-1.9607843137254901</c:v>
                </c:pt>
                <c:pt idx="3">
                  <c:v>-9.0551181102362204</c:v>
                </c:pt>
                <c:pt idx="4">
                  <c:v>-5.4824561403508776</c:v>
                </c:pt>
                <c:pt idx="5">
                  <c:v>-10.953346855983773</c:v>
                </c:pt>
                <c:pt idx="6">
                  <c:v>-10.173697270471465</c:v>
                </c:pt>
                <c:pt idx="7">
                  <c:v>1.3018714401952807</c:v>
                </c:pt>
                <c:pt idx="8">
                  <c:v>3.2951289398280803</c:v>
                </c:pt>
                <c:pt idx="9">
                  <c:v>-0.96038415366146457</c:v>
                </c:pt>
                <c:pt idx="10">
                  <c:v>-5.7156814851001467</c:v>
                </c:pt>
                <c:pt idx="11">
                  <c:v>0.68493150684931503</c:v>
                </c:pt>
                <c:pt idx="12">
                  <c:v>-2.766798418972332</c:v>
                </c:pt>
                <c:pt idx="13">
                  <c:v>-0.18083182640144665</c:v>
                </c:pt>
                <c:pt idx="14">
                  <c:v>51.222104144527101</c:v>
                </c:pt>
                <c:pt idx="15">
                  <c:v>50</c:v>
                </c:pt>
                <c:pt idx="16">
                  <c:v>-0.43252595155709345</c:v>
                </c:pt>
                <c:pt idx="17">
                  <c:v>5.1181102362204722</c:v>
                </c:pt>
                <c:pt idx="18">
                  <c:v>1.544799176107106</c:v>
                </c:pt>
                <c:pt idx="19">
                  <c:v>5.1219512195121952</c:v>
                </c:pt>
                <c:pt idx="20">
                  <c:v>-0.98406747891283974</c:v>
                </c:pt>
                <c:pt idx="21">
                  <c:v>0</c:v>
                </c:pt>
                <c:pt idx="23">
                  <c:v>9.4306049822064058</c:v>
                </c:pt>
                <c:pt idx="24">
                  <c:v>-5.701443103856163</c:v>
                </c:pt>
                <c:pt idx="25">
                  <c:v>3.4339080459770117</c:v>
                </c:pt>
              </c:numCache>
            </c:numRef>
          </c:val>
          <c:extLst>
            <c:ext xmlns:c16="http://schemas.microsoft.com/office/drawing/2014/chart" uri="{C3380CC4-5D6E-409C-BE32-E72D297353CC}">
              <c16:uniqueId val="{00000020-75DF-4732-8EEC-BA568144BD4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{5318FCA5-7848-4963-82B7-67C13AF2194B}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5DF-4732-8EEC-BA568144BD4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{5F6CCFD1-A60D-46BD-B5FF-A6A919755594}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5DF-4732-8EEC-BA568144BD4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{0F73E54D-83BA-436D-B4B1-2E1426848FC7}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5DF-4732-8EEC-BA568144BD4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{F26C5970-2AA7-4414-8795-1C8CEF1BD01A}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5DF-4732-8EEC-BA568144BD4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{7F2CA430-F3B3-4266-BFED-2E7C65D8931E}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5DF-4732-8EEC-BA568144BD4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{ECF7970F-74B9-4F02-B9C1-92DF02D4D6C1}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5DF-4732-8EEC-BA568144BD4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{CC171861-013F-4D94-A932-64D501DA2F6B}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5DF-4732-8EEC-BA568144BD4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{6C852692-1981-4F0C-A883-32307E542D29}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5DF-4732-8EEC-BA568144BD4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{1CE3FACA-4EEE-4D3E-BDC8-8697D95E0AD5}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5DF-4732-8EEC-BA568144BD4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{6AD9198B-8E63-42EA-983C-D8167FB4B889}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5DF-4732-8EEC-BA568144BD4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{1B7FB0BA-B83E-44A5-A792-3820882A6C79}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5DF-4732-8EEC-BA568144BD4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{A4C93D85-31AE-48B2-91FD-DDB4AE44ABB0}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5DF-4732-8EEC-BA568144BD4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{BFEA0E3B-77B9-4229-A86F-0A6E37B6FFA9}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5DF-4732-8EEC-BA568144BD4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{FF6AF14A-D117-4C0A-AE64-D338883F6B02}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5DF-4732-8EEC-BA568144BD4D}"/>
                </c:ext>
              </c:extLst>
            </c:dLbl>
            <c:dLbl>
              <c:idx val="14"/>
              <c:tx>
                <c:strRef>
                  <c:f>Daten_Diagramme!$G$28</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{0C4EC067-F2FC-4EC3-95CD-AC6EF2B870F0}</c15:txfldGUID>
                      <c15:f>Daten_Diagramme!$G$28</c15:f>
                      <c15:dlblFieldTableCache>
                        <c:ptCount val="1"/>
                        <c:pt idx="0">
                          <c:v>&gt; 50</c:v>
                        </c:pt>
                      </c15:dlblFieldTableCache>
                    </c15:dlblFTEntry>
                  </c15:dlblFieldTable>
                  <c15:showDataLabelsRange val="0"/>
                </c:ext>
                <c:ext xmlns:c16="http://schemas.microsoft.com/office/drawing/2014/chart" uri="{C3380CC4-5D6E-409C-BE32-E72D297353CC}">
                  <c16:uniqueId val="{0000002F-75DF-4732-8EEC-BA568144BD4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{CA60BD68-1EA2-450D-A2DB-F36CA8DF0097}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5DF-4732-8EEC-BA568144BD4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{6959EAC0-DFB2-453A-AF35-DAD818B50CF9}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5DF-4732-8EEC-BA568144BD4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{EF002D82-7173-4F0C-A2B5-D33055F0CD4D}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5DF-4732-8EEC-BA568144BD4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{E89E4152-2F50-422D-9A58-6CA7C8599B0A}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5DF-4732-8EEC-BA568144BD4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{EB961DFD-BF63-4C22-9782-83D3FAC150F4}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5DF-4732-8EEC-BA568144BD4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{FEBAEAD9-E29A-430A-9411-B8AC98D6D38B}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5DF-4732-8EEC-BA568144BD4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{534DAB8E-F310-43DB-8FE9-147CFBBCB1E9}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5DF-4732-8EEC-BA568144BD4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{5D7BE9D2-96F7-490B-9FF7-05F17D36806F}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5DF-4732-8EEC-BA568144BD4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{2326139E-4DEC-4973-8B34-EDADAEC77FEE}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5DF-4732-8EEC-BA568144BD4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{C41F276B-C24F-4105-A43B-AB6198A02C65}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5DF-4732-8EEC-BA568144BD4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{6EF8A36C-DE45-46E0-937A-29AA7F25131D}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5DF-4732-8EEC-BA568144BD4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{647A0BDF-4700-4601-AED0-0D601228B472}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5DF-4732-8EEC-BA568144BD4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{2603291D-06F8-48B2-9AFB-2BC13500800D}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5DF-4732-8EEC-BA568144BD4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{BA7324D9-4A31-4816-AAE7-26E86BBC1B81}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5DF-4732-8EEC-BA568144BD4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{3FBFCFB6-485D-4F8B-B92C-E58D7C8A32CF}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5DF-4732-8EEC-BA568144BD4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{60717C90-9FEC-44A0-8E3D-479976327DD5}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5DF-4732-8EEC-BA568144BD4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{5B5A2B13-423C-484F-BFCE-565F1BDC20FD}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5DF-4732-8EEC-BA568144BD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-0.75</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5DF-4732-8EEC-BA568144BD4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45</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149</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5DF-4732-8EEC-BA568144BD4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{25DEB4DA-D545-4DE1-83D3-F1447C5C8538}</c15:txfldGUID>
                      <c15:f>Diagramm!$I$46</c15:f>
                      <c15:dlblFieldTableCache>
                        <c:ptCount val="1"/>
                      </c15:dlblFieldTableCache>
                    </c15:dlblFTEntry>
                  </c15:dlblFieldTable>
                  <c15:showDataLabelsRange val="0"/>
                </c:ext>
                <c:ext xmlns:c16="http://schemas.microsoft.com/office/drawing/2014/chart" uri="{C3380CC4-5D6E-409C-BE32-E72D297353CC}">
                  <c16:uniqueId val="{00000000-829E-4871-BC5A-B2BC6FB281F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{72F95C84-5CE4-4844-9438-11068182D6B6}</c15:txfldGUID>
                      <c15:f>Diagramm!$I$47</c15:f>
                      <c15:dlblFieldTableCache>
                        <c:ptCount val="1"/>
                      </c15:dlblFieldTableCache>
                    </c15:dlblFTEntry>
                  </c15:dlblFieldTable>
                  <c15:showDataLabelsRange val="0"/>
                </c:ext>
                <c:ext xmlns:c16="http://schemas.microsoft.com/office/drawing/2014/chart" uri="{C3380CC4-5D6E-409C-BE32-E72D297353CC}">
                  <c16:uniqueId val="{00000001-829E-4871-BC5A-B2BC6FB281F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{671AAE91-F3F3-46F4-993E-6608C60518B9}</c15:txfldGUID>
                      <c15:f>Diagramm!$I$48</c15:f>
                      <c15:dlblFieldTableCache>
                        <c:ptCount val="1"/>
                      </c15:dlblFieldTableCache>
                    </c15:dlblFTEntry>
                  </c15:dlblFieldTable>
                  <c15:showDataLabelsRange val="0"/>
                </c:ext>
                <c:ext xmlns:c16="http://schemas.microsoft.com/office/drawing/2014/chart" uri="{C3380CC4-5D6E-409C-BE32-E72D297353CC}">
                  <c16:uniqueId val="{00000002-829E-4871-BC5A-B2BC6FB281F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{0E3799BA-84A8-4D24-8581-12F6F7BA43CA}</c15:txfldGUID>
                      <c15:f>Diagramm!$I$49</c15:f>
                      <c15:dlblFieldTableCache>
                        <c:ptCount val="1"/>
                      </c15:dlblFieldTableCache>
                    </c15:dlblFTEntry>
                  </c15:dlblFieldTable>
                  <c15:showDataLabelsRange val="0"/>
                </c:ext>
                <c:ext xmlns:c16="http://schemas.microsoft.com/office/drawing/2014/chart" uri="{C3380CC4-5D6E-409C-BE32-E72D297353CC}">
                  <c16:uniqueId val="{00000003-829E-4871-BC5A-B2BC6FB281F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{B9A4457F-C177-464D-BCB7-D88FAC17BBC7}</c15:txfldGUID>
                      <c15:f>Diagramm!$I$50</c15:f>
                      <c15:dlblFieldTableCache>
                        <c:ptCount val="1"/>
                      </c15:dlblFieldTableCache>
                    </c15:dlblFTEntry>
                  </c15:dlblFieldTable>
                  <c15:showDataLabelsRange val="0"/>
                </c:ext>
                <c:ext xmlns:c16="http://schemas.microsoft.com/office/drawing/2014/chart" uri="{C3380CC4-5D6E-409C-BE32-E72D297353CC}">
                  <c16:uniqueId val="{00000004-829E-4871-BC5A-B2BC6FB281F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{9B8E84F6-2983-4CAA-8545-0807DEA6D503}</c15:txfldGUID>
                      <c15:f>Diagramm!$I$51</c15:f>
                      <c15:dlblFieldTableCache>
                        <c:ptCount val="1"/>
                      </c15:dlblFieldTableCache>
                    </c15:dlblFTEntry>
                  </c15:dlblFieldTable>
                  <c15:showDataLabelsRange val="0"/>
                </c:ext>
                <c:ext xmlns:c16="http://schemas.microsoft.com/office/drawing/2014/chart" uri="{C3380CC4-5D6E-409C-BE32-E72D297353CC}">
                  <c16:uniqueId val="{00000005-829E-4871-BC5A-B2BC6FB281F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{0E131C63-2349-4D40-8A64-1E7E0437C164}</c15:txfldGUID>
                      <c15:f>Diagramm!$I$52</c15:f>
                      <c15:dlblFieldTableCache>
                        <c:ptCount val="1"/>
                      </c15:dlblFieldTableCache>
                    </c15:dlblFTEntry>
                  </c15:dlblFieldTable>
                  <c15:showDataLabelsRange val="0"/>
                </c:ext>
                <c:ext xmlns:c16="http://schemas.microsoft.com/office/drawing/2014/chart" uri="{C3380CC4-5D6E-409C-BE32-E72D297353CC}">
                  <c16:uniqueId val="{00000006-829E-4871-BC5A-B2BC6FB281F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{FE671028-45B6-434E-8C10-F96270EB2775}</c15:txfldGUID>
                      <c15:f>Diagramm!$I$53</c15:f>
                      <c15:dlblFieldTableCache>
                        <c:ptCount val="1"/>
                      </c15:dlblFieldTableCache>
                    </c15:dlblFTEntry>
                  </c15:dlblFieldTable>
                  <c15:showDataLabelsRange val="0"/>
                </c:ext>
                <c:ext xmlns:c16="http://schemas.microsoft.com/office/drawing/2014/chart" uri="{C3380CC4-5D6E-409C-BE32-E72D297353CC}">
                  <c16:uniqueId val="{00000007-829E-4871-BC5A-B2BC6FB281F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{9CCE6853-370D-4AA3-9E4C-0DAA5EC8D598}</c15:txfldGUID>
                      <c15:f>Diagramm!$I$54</c15:f>
                      <c15:dlblFieldTableCache>
                        <c:ptCount val="1"/>
                      </c15:dlblFieldTableCache>
                    </c15:dlblFTEntry>
                  </c15:dlblFieldTable>
                  <c15:showDataLabelsRange val="0"/>
                </c:ext>
                <c:ext xmlns:c16="http://schemas.microsoft.com/office/drawing/2014/chart" uri="{C3380CC4-5D6E-409C-BE32-E72D297353CC}">
                  <c16:uniqueId val="{00000008-829E-4871-BC5A-B2BC6FB281F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{C32B25C2-E18D-4FFD-92E6-2ECE9E1582BE}</c15:txfldGUID>
                      <c15:f>Diagramm!$I$55</c15:f>
                      <c15:dlblFieldTableCache>
                        <c:ptCount val="1"/>
                      </c15:dlblFieldTableCache>
                    </c15:dlblFTEntry>
                  </c15:dlblFieldTable>
                  <c15:showDataLabelsRange val="0"/>
                </c:ext>
                <c:ext xmlns:c16="http://schemas.microsoft.com/office/drawing/2014/chart" uri="{C3380CC4-5D6E-409C-BE32-E72D297353CC}">
                  <c16:uniqueId val="{00000009-829E-4871-BC5A-B2BC6FB281F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{1B4180E4-776A-45E9-997F-243184EEF429}</c15:txfldGUID>
                      <c15:f>Diagramm!$I$56</c15:f>
                      <c15:dlblFieldTableCache>
                        <c:ptCount val="1"/>
                      </c15:dlblFieldTableCache>
                    </c15:dlblFTEntry>
                  </c15:dlblFieldTable>
                  <c15:showDataLabelsRange val="0"/>
                </c:ext>
                <c:ext xmlns:c16="http://schemas.microsoft.com/office/drawing/2014/chart" uri="{C3380CC4-5D6E-409C-BE32-E72D297353CC}">
                  <c16:uniqueId val="{0000000A-829E-4871-BC5A-B2BC6FB281F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{2ED3450C-A9F4-4F9A-B57E-ED63909D9CA6}</c15:txfldGUID>
                      <c15:f>Diagramm!$I$57</c15:f>
                      <c15:dlblFieldTableCache>
                        <c:ptCount val="1"/>
                      </c15:dlblFieldTableCache>
                    </c15:dlblFTEntry>
                  </c15:dlblFieldTable>
                  <c15:showDataLabelsRange val="0"/>
                </c:ext>
                <c:ext xmlns:c16="http://schemas.microsoft.com/office/drawing/2014/chart" uri="{C3380CC4-5D6E-409C-BE32-E72D297353CC}">
                  <c16:uniqueId val="{0000000B-829E-4871-BC5A-B2BC6FB281F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{490BD254-6C8D-45B2-BB87-32FFF33BC99C}</c15:txfldGUID>
                      <c15:f>Diagramm!$I$58</c15:f>
                      <c15:dlblFieldTableCache>
                        <c:ptCount val="1"/>
                      </c15:dlblFieldTableCache>
                    </c15:dlblFTEntry>
                  </c15:dlblFieldTable>
                  <c15:showDataLabelsRange val="0"/>
                </c:ext>
                <c:ext xmlns:c16="http://schemas.microsoft.com/office/drawing/2014/chart" uri="{C3380CC4-5D6E-409C-BE32-E72D297353CC}">
                  <c16:uniqueId val="{0000000C-829E-4871-BC5A-B2BC6FB281F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{AC9B3370-063B-411D-BBF3-EC6B8800307F}</c15:txfldGUID>
                      <c15:f>Diagramm!$I$59</c15:f>
                      <c15:dlblFieldTableCache>
                        <c:ptCount val="1"/>
                      </c15:dlblFieldTableCache>
                    </c15:dlblFTEntry>
                  </c15:dlblFieldTable>
                  <c15:showDataLabelsRange val="0"/>
                </c:ext>
                <c:ext xmlns:c16="http://schemas.microsoft.com/office/drawing/2014/chart" uri="{C3380CC4-5D6E-409C-BE32-E72D297353CC}">
                  <c16:uniqueId val="{0000000D-829E-4871-BC5A-B2BC6FB281F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{2A7A3029-3185-4A45-83EF-0CB25A6F58AA}</c15:txfldGUID>
                      <c15:f>Diagramm!$I$60</c15:f>
                      <c15:dlblFieldTableCache>
                        <c:ptCount val="1"/>
                      </c15:dlblFieldTableCache>
                    </c15:dlblFTEntry>
                  </c15:dlblFieldTable>
                  <c15:showDataLabelsRange val="0"/>
                </c:ext>
                <c:ext xmlns:c16="http://schemas.microsoft.com/office/drawing/2014/chart" uri="{C3380CC4-5D6E-409C-BE32-E72D297353CC}">
                  <c16:uniqueId val="{0000000E-829E-4871-BC5A-B2BC6FB281F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{1CE21AD7-7802-4285-AE27-DAF2743D86D9}</c15:txfldGUID>
                      <c15:f>Diagramm!$I$61</c15:f>
                      <c15:dlblFieldTableCache>
                        <c:ptCount val="1"/>
                      </c15:dlblFieldTableCache>
                    </c15:dlblFTEntry>
                  </c15:dlblFieldTable>
                  <c15:showDataLabelsRange val="0"/>
                </c:ext>
                <c:ext xmlns:c16="http://schemas.microsoft.com/office/drawing/2014/chart" uri="{C3380CC4-5D6E-409C-BE32-E72D297353CC}">
                  <c16:uniqueId val="{0000000F-829E-4871-BC5A-B2BC6FB281F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{DF5E1FD2-8C9A-451B-9F0B-EA083A1BC58B}</c15:txfldGUID>
                      <c15:f>Diagramm!$I$62</c15:f>
                      <c15:dlblFieldTableCache>
                        <c:ptCount val="1"/>
                      </c15:dlblFieldTableCache>
                    </c15:dlblFTEntry>
                  </c15:dlblFieldTable>
                  <c15:showDataLabelsRange val="0"/>
                </c:ext>
                <c:ext xmlns:c16="http://schemas.microsoft.com/office/drawing/2014/chart" uri="{C3380CC4-5D6E-409C-BE32-E72D297353CC}">
                  <c16:uniqueId val="{00000010-829E-4871-BC5A-B2BC6FB281F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{4697BA47-42E6-4990-BED2-D0197F464FE3}</c15:txfldGUID>
                      <c15:f>Diagramm!$I$63</c15:f>
                      <c15:dlblFieldTableCache>
                        <c:ptCount val="1"/>
                      </c15:dlblFieldTableCache>
                    </c15:dlblFTEntry>
                  </c15:dlblFieldTable>
                  <c15:showDataLabelsRange val="0"/>
                </c:ext>
                <c:ext xmlns:c16="http://schemas.microsoft.com/office/drawing/2014/chart" uri="{C3380CC4-5D6E-409C-BE32-E72D297353CC}">
                  <c16:uniqueId val="{00000011-829E-4871-BC5A-B2BC6FB281F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{5ED37439-5B68-41FA-9050-450707AD352C}</c15:txfldGUID>
                      <c15:f>Diagramm!$I$64</c15:f>
                      <c15:dlblFieldTableCache>
                        <c:ptCount val="1"/>
                      </c15:dlblFieldTableCache>
                    </c15:dlblFTEntry>
                  </c15:dlblFieldTable>
                  <c15:showDataLabelsRange val="0"/>
                </c:ext>
                <c:ext xmlns:c16="http://schemas.microsoft.com/office/drawing/2014/chart" uri="{C3380CC4-5D6E-409C-BE32-E72D297353CC}">
                  <c16:uniqueId val="{00000012-829E-4871-BC5A-B2BC6FB281F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{E851D25A-E08A-4282-8DD1-F5E938AEDD3F}</c15:txfldGUID>
                      <c15:f>Diagramm!$I$65</c15:f>
                      <c15:dlblFieldTableCache>
                        <c:ptCount val="1"/>
                      </c15:dlblFieldTableCache>
                    </c15:dlblFTEntry>
                  </c15:dlblFieldTable>
                  <c15:showDataLabelsRange val="0"/>
                </c:ext>
                <c:ext xmlns:c16="http://schemas.microsoft.com/office/drawing/2014/chart" uri="{C3380CC4-5D6E-409C-BE32-E72D297353CC}">
                  <c16:uniqueId val="{00000013-829E-4871-BC5A-B2BC6FB281F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{DFE35192-ACD6-4E19-95A3-EAE9909E4B6E}</c15:txfldGUID>
                      <c15:f>Diagramm!$I$66</c15:f>
                      <c15:dlblFieldTableCache>
                        <c:ptCount val="1"/>
                      </c15:dlblFieldTableCache>
                    </c15:dlblFTEntry>
                  </c15:dlblFieldTable>
                  <c15:showDataLabelsRange val="0"/>
                </c:ext>
                <c:ext xmlns:c16="http://schemas.microsoft.com/office/drawing/2014/chart" uri="{C3380CC4-5D6E-409C-BE32-E72D297353CC}">
                  <c16:uniqueId val="{00000014-829E-4871-BC5A-B2BC6FB281F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{AE520487-4C06-491F-9099-7517C7D0C664}</c15:txfldGUID>
                      <c15:f>Diagramm!$I$67</c15:f>
                      <c15:dlblFieldTableCache>
                        <c:ptCount val="1"/>
                      </c15:dlblFieldTableCache>
                    </c15:dlblFTEntry>
                  </c15:dlblFieldTable>
                  <c15:showDataLabelsRange val="0"/>
                </c:ext>
                <c:ext xmlns:c16="http://schemas.microsoft.com/office/drawing/2014/chart" uri="{C3380CC4-5D6E-409C-BE32-E72D297353CC}">
                  <c16:uniqueId val="{00000015-829E-4871-BC5A-B2BC6FB281F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29E-4871-BC5A-B2BC6FB281F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{D9AF6944-E24C-4C6F-9F3E-3CA60696130D}</c15:txfldGUID>
                      <c15:f>Diagramm!$K$46</c15:f>
                      <c15:dlblFieldTableCache>
                        <c:ptCount val="1"/>
                      </c15:dlblFieldTableCache>
                    </c15:dlblFTEntry>
                  </c15:dlblFieldTable>
                  <c15:showDataLabelsRange val="0"/>
                </c:ext>
                <c:ext xmlns:c16="http://schemas.microsoft.com/office/drawing/2014/chart" uri="{C3380CC4-5D6E-409C-BE32-E72D297353CC}">
                  <c16:uniqueId val="{00000017-829E-4871-BC5A-B2BC6FB281F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{B7F87174-1D59-49BF-9A0C-8B7B5FF3E030}</c15:txfldGUID>
                      <c15:f>Diagramm!$K$47</c15:f>
                      <c15:dlblFieldTableCache>
                        <c:ptCount val="1"/>
                      </c15:dlblFieldTableCache>
                    </c15:dlblFTEntry>
                  </c15:dlblFieldTable>
                  <c15:showDataLabelsRange val="0"/>
                </c:ext>
                <c:ext xmlns:c16="http://schemas.microsoft.com/office/drawing/2014/chart" uri="{C3380CC4-5D6E-409C-BE32-E72D297353CC}">
                  <c16:uniqueId val="{00000018-829E-4871-BC5A-B2BC6FB281F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{78826364-A4EF-4DB4-AAA9-E5AF2C0F3095}</c15:txfldGUID>
                      <c15:f>Diagramm!$K$48</c15:f>
                      <c15:dlblFieldTableCache>
                        <c:ptCount val="1"/>
                      </c15:dlblFieldTableCache>
                    </c15:dlblFTEntry>
                  </c15:dlblFieldTable>
                  <c15:showDataLabelsRange val="0"/>
                </c:ext>
                <c:ext xmlns:c16="http://schemas.microsoft.com/office/drawing/2014/chart" uri="{C3380CC4-5D6E-409C-BE32-E72D297353CC}">
                  <c16:uniqueId val="{00000019-829E-4871-BC5A-B2BC6FB281F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{08EC4971-2ADE-48DD-B3C0-C87460BB4232}</c15:txfldGUID>
                      <c15:f>Diagramm!$K$49</c15:f>
                      <c15:dlblFieldTableCache>
                        <c:ptCount val="1"/>
                      </c15:dlblFieldTableCache>
                    </c15:dlblFTEntry>
                  </c15:dlblFieldTable>
                  <c15:showDataLabelsRange val="0"/>
                </c:ext>
                <c:ext xmlns:c16="http://schemas.microsoft.com/office/drawing/2014/chart" uri="{C3380CC4-5D6E-409C-BE32-E72D297353CC}">
                  <c16:uniqueId val="{0000001A-829E-4871-BC5A-B2BC6FB281F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{E32ED391-8592-46CF-8923-EDFA54DAA600}</c15:txfldGUID>
                      <c15:f>Diagramm!$K$50</c15:f>
                      <c15:dlblFieldTableCache>
                        <c:ptCount val="1"/>
                      </c15:dlblFieldTableCache>
                    </c15:dlblFTEntry>
                  </c15:dlblFieldTable>
                  <c15:showDataLabelsRange val="0"/>
                </c:ext>
                <c:ext xmlns:c16="http://schemas.microsoft.com/office/drawing/2014/chart" uri="{C3380CC4-5D6E-409C-BE32-E72D297353CC}">
                  <c16:uniqueId val="{0000001B-829E-4871-BC5A-B2BC6FB281F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{F0916E8B-B8C8-4D29-B5D6-772C3A66F975}</c15:txfldGUID>
                      <c15:f>Diagramm!$K$51</c15:f>
                      <c15:dlblFieldTableCache>
                        <c:ptCount val="1"/>
                      </c15:dlblFieldTableCache>
                    </c15:dlblFTEntry>
                  </c15:dlblFieldTable>
                  <c15:showDataLabelsRange val="0"/>
                </c:ext>
                <c:ext xmlns:c16="http://schemas.microsoft.com/office/drawing/2014/chart" uri="{C3380CC4-5D6E-409C-BE32-E72D297353CC}">
                  <c16:uniqueId val="{0000001C-829E-4871-BC5A-B2BC6FB281F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{19B88E7D-8ECD-4564-A81B-2B51DBF220E1}</c15:txfldGUID>
                      <c15:f>Diagramm!$K$52</c15:f>
                      <c15:dlblFieldTableCache>
                        <c:ptCount val="1"/>
                      </c15:dlblFieldTableCache>
                    </c15:dlblFTEntry>
                  </c15:dlblFieldTable>
                  <c15:showDataLabelsRange val="0"/>
                </c:ext>
                <c:ext xmlns:c16="http://schemas.microsoft.com/office/drawing/2014/chart" uri="{C3380CC4-5D6E-409C-BE32-E72D297353CC}">
                  <c16:uniqueId val="{0000001D-829E-4871-BC5A-B2BC6FB281F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{8460BB97-4BD7-4B6F-9FD5-19CB7EEFDA39}</c15:txfldGUID>
                      <c15:f>Diagramm!$K$53</c15:f>
                      <c15:dlblFieldTableCache>
                        <c:ptCount val="1"/>
                      </c15:dlblFieldTableCache>
                    </c15:dlblFTEntry>
                  </c15:dlblFieldTable>
                  <c15:showDataLabelsRange val="0"/>
                </c:ext>
                <c:ext xmlns:c16="http://schemas.microsoft.com/office/drawing/2014/chart" uri="{C3380CC4-5D6E-409C-BE32-E72D297353CC}">
                  <c16:uniqueId val="{0000001E-829E-4871-BC5A-B2BC6FB281F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{786772B1-B52A-467C-95EB-E9A431194488}</c15:txfldGUID>
                      <c15:f>Diagramm!$K$54</c15:f>
                      <c15:dlblFieldTableCache>
                        <c:ptCount val="1"/>
                      </c15:dlblFieldTableCache>
                    </c15:dlblFTEntry>
                  </c15:dlblFieldTable>
                  <c15:showDataLabelsRange val="0"/>
                </c:ext>
                <c:ext xmlns:c16="http://schemas.microsoft.com/office/drawing/2014/chart" uri="{C3380CC4-5D6E-409C-BE32-E72D297353CC}">
                  <c16:uniqueId val="{0000001F-829E-4871-BC5A-B2BC6FB281F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{A19BAEA7-06C8-41BF-B836-0D126FD4B7BA}</c15:txfldGUID>
                      <c15:f>Diagramm!$K$55</c15:f>
                      <c15:dlblFieldTableCache>
                        <c:ptCount val="1"/>
                      </c15:dlblFieldTableCache>
                    </c15:dlblFTEntry>
                  </c15:dlblFieldTable>
                  <c15:showDataLabelsRange val="0"/>
                </c:ext>
                <c:ext xmlns:c16="http://schemas.microsoft.com/office/drawing/2014/chart" uri="{C3380CC4-5D6E-409C-BE32-E72D297353CC}">
                  <c16:uniqueId val="{00000020-829E-4871-BC5A-B2BC6FB281F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{D4B32034-F470-419B-BA5A-90666C4D3EDA}</c15:txfldGUID>
                      <c15:f>Diagramm!$K$56</c15:f>
                      <c15:dlblFieldTableCache>
                        <c:ptCount val="1"/>
                      </c15:dlblFieldTableCache>
                    </c15:dlblFTEntry>
                  </c15:dlblFieldTable>
                  <c15:showDataLabelsRange val="0"/>
                </c:ext>
                <c:ext xmlns:c16="http://schemas.microsoft.com/office/drawing/2014/chart" uri="{C3380CC4-5D6E-409C-BE32-E72D297353CC}">
                  <c16:uniqueId val="{00000021-829E-4871-BC5A-B2BC6FB281F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{27E14A44-1405-4FE5-8C8C-30F7B45C3551}</c15:txfldGUID>
                      <c15:f>Diagramm!$K$57</c15:f>
                      <c15:dlblFieldTableCache>
                        <c:ptCount val="1"/>
                      </c15:dlblFieldTableCache>
                    </c15:dlblFTEntry>
                  </c15:dlblFieldTable>
                  <c15:showDataLabelsRange val="0"/>
                </c:ext>
                <c:ext xmlns:c16="http://schemas.microsoft.com/office/drawing/2014/chart" uri="{C3380CC4-5D6E-409C-BE32-E72D297353CC}">
                  <c16:uniqueId val="{00000022-829E-4871-BC5A-B2BC6FB281F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{B00A2A1E-1B14-447C-B8CB-49E805F8F87B}</c15:txfldGUID>
                      <c15:f>Diagramm!$K$58</c15:f>
                      <c15:dlblFieldTableCache>
                        <c:ptCount val="1"/>
                      </c15:dlblFieldTableCache>
                    </c15:dlblFTEntry>
                  </c15:dlblFieldTable>
                  <c15:showDataLabelsRange val="0"/>
                </c:ext>
                <c:ext xmlns:c16="http://schemas.microsoft.com/office/drawing/2014/chart" uri="{C3380CC4-5D6E-409C-BE32-E72D297353CC}">
                  <c16:uniqueId val="{00000023-829E-4871-BC5A-B2BC6FB281F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{034FDB3C-1F91-49C6-B8C5-268C23039D3F}</c15:txfldGUID>
                      <c15:f>Diagramm!$K$59</c15:f>
                      <c15:dlblFieldTableCache>
                        <c:ptCount val="1"/>
                      </c15:dlblFieldTableCache>
                    </c15:dlblFTEntry>
                  </c15:dlblFieldTable>
                  <c15:showDataLabelsRange val="0"/>
                </c:ext>
                <c:ext xmlns:c16="http://schemas.microsoft.com/office/drawing/2014/chart" uri="{C3380CC4-5D6E-409C-BE32-E72D297353CC}">
                  <c16:uniqueId val="{00000024-829E-4871-BC5A-B2BC6FB281F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{BC3F5B4B-7B3A-43F0-9B77-D7815576E579}</c15:txfldGUID>
                      <c15:f>Diagramm!$K$60</c15:f>
                      <c15:dlblFieldTableCache>
                        <c:ptCount val="1"/>
                      </c15:dlblFieldTableCache>
                    </c15:dlblFTEntry>
                  </c15:dlblFieldTable>
                  <c15:showDataLabelsRange val="0"/>
                </c:ext>
                <c:ext xmlns:c16="http://schemas.microsoft.com/office/drawing/2014/chart" uri="{C3380CC4-5D6E-409C-BE32-E72D297353CC}">
                  <c16:uniqueId val="{00000025-829E-4871-BC5A-B2BC6FB281F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{9F4ADD14-831A-4CCE-AF47-B97084C4212E}</c15:txfldGUID>
                      <c15:f>Diagramm!$K$61</c15:f>
                      <c15:dlblFieldTableCache>
                        <c:ptCount val="1"/>
                      </c15:dlblFieldTableCache>
                    </c15:dlblFTEntry>
                  </c15:dlblFieldTable>
                  <c15:showDataLabelsRange val="0"/>
                </c:ext>
                <c:ext xmlns:c16="http://schemas.microsoft.com/office/drawing/2014/chart" uri="{C3380CC4-5D6E-409C-BE32-E72D297353CC}">
                  <c16:uniqueId val="{00000026-829E-4871-BC5A-B2BC6FB281F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{ADB7683B-083D-4AEC-8198-87B93C240B4D}</c15:txfldGUID>
                      <c15:f>Diagramm!$K$62</c15:f>
                      <c15:dlblFieldTableCache>
                        <c:ptCount val="1"/>
                      </c15:dlblFieldTableCache>
                    </c15:dlblFTEntry>
                  </c15:dlblFieldTable>
                  <c15:showDataLabelsRange val="0"/>
                </c:ext>
                <c:ext xmlns:c16="http://schemas.microsoft.com/office/drawing/2014/chart" uri="{C3380CC4-5D6E-409C-BE32-E72D297353CC}">
                  <c16:uniqueId val="{00000027-829E-4871-BC5A-B2BC6FB281F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{D403EDBC-6535-424E-A1E0-AFCDD65ED996}</c15:txfldGUID>
                      <c15:f>Diagramm!$K$63</c15:f>
                      <c15:dlblFieldTableCache>
                        <c:ptCount val="1"/>
                      </c15:dlblFieldTableCache>
                    </c15:dlblFTEntry>
                  </c15:dlblFieldTable>
                  <c15:showDataLabelsRange val="0"/>
                </c:ext>
                <c:ext xmlns:c16="http://schemas.microsoft.com/office/drawing/2014/chart" uri="{C3380CC4-5D6E-409C-BE32-E72D297353CC}">
                  <c16:uniqueId val="{00000028-829E-4871-BC5A-B2BC6FB281F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{CA74B06A-6613-4253-9B59-C302B005CC79}</c15:txfldGUID>
                      <c15:f>Diagramm!$K$64</c15:f>
                      <c15:dlblFieldTableCache>
                        <c:ptCount val="1"/>
                      </c15:dlblFieldTableCache>
                    </c15:dlblFTEntry>
                  </c15:dlblFieldTable>
                  <c15:showDataLabelsRange val="0"/>
                </c:ext>
                <c:ext xmlns:c16="http://schemas.microsoft.com/office/drawing/2014/chart" uri="{C3380CC4-5D6E-409C-BE32-E72D297353CC}">
                  <c16:uniqueId val="{00000029-829E-4871-BC5A-B2BC6FB281F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{0EDBF3F4-8A0F-47C8-B211-949784B1C940}</c15:txfldGUID>
                      <c15:f>Diagramm!$K$65</c15:f>
                      <c15:dlblFieldTableCache>
                        <c:ptCount val="1"/>
                      </c15:dlblFieldTableCache>
                    </c15:dlblFTEntry>
                  </c15:dlblFieldTable>
                  <c15:showDataLabelsRange val="0"/>
                </c:ext>
                <c:ext xmlns:c16="http://schemas.microsoft.com/office/drawing/2014/chart" uri="{C3380CC4-5D6E-409C-BE32-E72D297353CC}">
                  <c16:uniqueId val="{0000002A-829E-4871-BC5A-B2BC6FB281F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{B6FD9B45-6317-4983-B9D6-B376DBCCA4D8}</c15:txfldGUID>
                      <c15:f>Diagramm!$K$66</c15:f>
                      <c15:dlblFieldTableCache>
                        <c:ptCount val="1"/>
                      </c15:dlblFieldTableCache>
                    </c15:dlblFTEntry>
                  </c15:dlblFieldTable>
                  <c15:showDataLabelsRange val="0"/>
                </c:ext>
                <c:ext xmlns:c16="http://schemas.microsoft.com/office/drawing/2014/chart" uri="{C3380CC4-5D6E-409C-BE32-E72D297353CC}">
                  <c16:uniqueId val="{0000002B-829E-4871-BC5A-B2BC6FB281F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{B027B081-738D-4CDA-8A24-1C091D140C76}</c15:txfldGUID>
                      <c15:f>Diagramm!$K$67</c15:f>
                      <c15:dlblFieldTableCache>
                        <c:ptCount val="1"/>
                      </c15:dlblFieldTableCache>
                    </c15:dlblFTEntry>
                  </c15:dlblFieldTable>
                  <c15:showDataLabelsRange val="0"/>
                </c:ext>
                <c:ext xmlns:c16="http://schemas.microsoft.com/office/drawing/2014/chart" uri="{C3380CC4-5D6E-409C-BE32-E72D297353CC}">
                  <c16:uniqueId val="{0000002C-829E-4871-BC5A-B2BC6FB281F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29E-4871-BC5A-B2BC6FB281F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{4C9447D8-F97F-490F-A70B-39B2A7410EC3}</c15:txfldGUID>
                      <c15:f>Diagramm!$J$46</c15:f>
                      <c15:dlblFieldTableCache>
                        <c:ptCount val="1"/>
                      </c15:dlblFieldTableCache>
                    </c15:dlblFTEntry>
                  </c15:dlblFieldTable>
                  <c15:showDataLabelsRange val="0"/>
                </c:ext>
                <c:ext xmlns:c16="http://schemas.microsoft.com/office/drawing/2014/chart" uri="{C3380CC4-5D6E-409C-BE32-E72D297353CC}">
                  <c16:uniqueId val="{0000002E-829E-4871-BC5A-B2BC6FB281F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{8F16E162-6CF0-4545-A54A-4EA96E9EB7AC}</c15:txfldGUID>
                      <c15:f>Diagramm!$J$47</c15:f>
                      <c15:dlblFieldTableCache>
                        <c:ptCount val="1"/>
                      </c15:dlblFieldTableCache>
                    </c15:dlblFTEntry>
                  </c15:dlblFieldTable>
                  <c15:showDataLabelsRange val="0"/>
                </c:ext>
                <c:ext xmlns:c16="http://schemas.microsoft.com/office/drawing/2014/chart" uri="{C3380CC4-5D6E-409C-BE32-E72D297353CC}">
                  <c16:uniqueId val="{0000002F-829E-4871-BC5A-B2BC6FB281F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{BA5F29F2-C445-4E5D-8850-9C4F68867086}</c15:txfldGUID>
                      <c15:f>Diagramm!$J$48</c15:f>
                      <c15:dlblFieldTableCache>
                        <c:ptCount val="1"/>
                      </c15:dlblFieldTableCache>
                    </c15:dlblFTEntry>
                  </c15:dlblFieldTable>
                  <c15:showDataLabelsRange val="0"/>
                </c:ext>
                <c:ext xmlns:c16="http://schemas.microsoft.com/office/drawing/2014/chart" uri="{C3380CC4-5D6E-409C-BE32-E72D297353CC}">
                  <c16:uniqueId val="{00000030-829E-4871-BC5A-B2BC6FB281F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{0B80D5BF-16F9-40A5-B318-0479765F09C4}</c15:txfldGUID>
                      <c15:f>Diagramm!$J$49</c15:f>
                      <c15:dlblFieldTableCache>
                        <c:ptCount val="1"/>
                      </c15:dlblFieldTableCache>
                    </c15:dlblFTEntry>
                  </c15:dlblFieldTable>
                  <c15:showDataLabelsRange val="0"/>
                </c:ext>
                <c:ext xmlns:c16="http://schemas.microsoft.com/office/drawing/2014/chart" uri="{C3380CC4-5D6E-409C-BE32-E72D297353CC}">
                  <c16:uniqueId val="{00000031-829E-4871-BC5A-B2BC6FB281F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{852DB922-277F-4FC7-83DC-7BC8D49456C8}</c15:txfldGUID>
                      <c15:f>Diagramm!$J$50</c15:f>
                      <c15:dlblFieldTableCache>
                        <c:ptCount val="1"/>
                      </c15:dlblFieldTableCache>
                    </c15:dlblFTEntry>
                  </c15:dlblFieldTable>
                  <c15:showDataLabelsRange val="0"/>
                </c:ext>
                <c:ext xmlns:c16="http://schemas.microsoft.com/office/drawing/2014/chart" uri="{C3380CC4-5D6E-409C-BE32-E72D297353CC}">
                  <c16:uniqueId val="{00000032-829E-4871-BC5A-B2BC6FB281F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{72FDCC59-34EE-41DF-986C-6550B03D568B}</c15:txfldGUID>
                      <c15:f>Diagramm!$J$51</c15:f>
                      <c15:dlblFieldTableCache>
                        <c:ptCount val="1"/>
                      </c15:dlblFieldTableCache>
                    </c15:dlblFTEntry>
                  </c15:dlblFieldTable>
                  <c15:showDataLabelsRange val="0"/>
                </c:ext>
                <c:ext xmlns:c16="http://schemas.microsoft.com/office/drawing/2014/chart" uri="{C3380CC4-5D6E-409C-BE32-E72D297353CC}">
                  <c16:uniqueId val="{00000033-829E-4871-BC5A-B2BC6FB281F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{E4A090C6-0B0E-4436-8880-015EF13E6D66}</c15:txfldGUID>
                      <c15:f>Diagramm!$J$52</c15:f>
                      <c15:dlblFieldTableCache>
                        <c:ptCount val="1"/>
                      </c15:dlblFieldTableCache>
                    </c15:dlblFTEntry>
                  </c15:dlblFieldTable>
                  <c15:showDataLabelsRange val="0"/>
                </c:ext>
                <c:ext xmlns:c16="http://schemas.microsoft.com/office/drawing/2014/chart" uri="{C3380CC4-5D6E-409C-BE32-E72D297353CC}">
                  <c16:uniqueId val="{00000034-829E-4871-BC5A-B2BC6FB281F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{BAF54C0C-17EA-4F4D-B691-A45CCD7020B3}</c15:txfldGUID>
                      <c15:f>Diagramm!$J$53</c15:f>
                      <c15:dlblFieldTableCache>
                        <c:ptCount val="1"/>
                      </c15:dlblFieldTableCache>
                    </c15:dlblFTEntry>
                  </c15:dlblFieldTable>
                  <c15:showDataLabelsRange val="0"/>
                </c:ext>
                <c:ext xmlns:c16="http://schemas.microsoft.com/office/drawing/2014/chart" uri="{C3380CC4-5D6E-409C-BE32-E72D297353CC}">
                  <c16:uniqueId val="{00000035-829E-4871-BC5A-B2BC6FB281F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{5608EF90-E104-4627-8A58-25F5E07921A3}</c15:txfldGUID>
                      <c15:f>Diagramm!$J$54</c15:f>
                      <c15:dlblFieldTableCache>
                        <c:ptCount val="1"/>
                      </c15:dlblFieldTableCache>
                    </c15:dlblFTEntry>
                  </c15:dlblFieldTable>
                  <c15:showDataLabelsRange val="0"/>
                </c:ext>
                <c:ext xmlns:c16="http://schemas.microsoft.com/office/drawing/2014/chart" uri="{C3380CC4-5D6E-409C-BE32-E72D297353CC}">
                  <c16:uniqueId val="{00000036-829E-4871-BC5A-B2BC6FB281F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{0972BD88-1A0E-4314-92CF-DB1BED65D20F}</c15:txfldGUID>
                      <c15:f>Diagramm!$J$55</c15:f>
                      <c15:dlblFieldTableCache>
                        <c:ptCount val="1"/>
                      </c15:dlblFieldTableCache>
                    </c15:dlblFTEntry>
                  </c15:dlblFieldTable>
                  <c15:showDataLabelsRange val="0"/>
                </c:ext>
                <c:ext xmlns:c16="http://schemas.microsoft.com/office/drawing/2014/chart" uri="{C3380CC4-5D6E-409C-BE32-E72D297353CC}">
                  <c16:uniqueId val="{00000037-829E-4871-BC5A-B2BC6FB281F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{2C8FDE0D-DC9D-4457-B986-84B623B38758}</c15:txfldGUID>
                      <c15:f>Diagramm!$J$56</c15:f>
                      <c15:dlblFieldTableCache>
                        <c:ptCount val="1"/>
                      </c15:dlblFieldTableCache>
                    </c15:dlblFTEntry>
                  </c15:dlblFieldTable>
                  <c15:showDataLabelsRange val="0"/>
                </c:ext>
                <c:ext xmlns:c16="http://schemas.microsoft.com/office/drawing/2014/chart" uri="{C3380CC4-5D6E-409C-BE32-E72D297353CC}">
                  <c16:uniqueId val="{00000038-829E-4871-BC5A-B2BC6FB281F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{41E2598F-627C-4E8A-89F0-D5BF58294F3B}</c15:txfldGUID>
                      <c15:f>Diagramm!$J$57</c15:f>
                      <c15:dlblFieldTableCache>
                        <c:ptCount val="1"/>
                      </c15:dlblFieldTableCache>
                    </c15:dlblFTEntry>
                  </c15:dlblFieldTable>
                  <c15:showDataLabelsRange val="0"/>
                </c:ext>
                <c:ext xmlns:c16="http://schemas.microsoft.com/office/drawing/2014/chart" uri="{C3380CC4-5D6E-409C-BE32-E72D297353CC}">
                  <c16:uniqueId val="{00000039-829E-4871-BC5A-B2BC6FB281F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{2238E6D1-6A3E-4CEB-84B5-B18AD7DD314D}</c15:txfldGUID>
                      <c15:f>Diagramm!$J$58</c15:f>
                      <c15:dlblFieldTableCache>
                        <c:ptCount val="1"/>
                      </c15:dlblFieldTableCache>
                    </c15:dlblFTEntry>
                  </c15:dlblFieldTable>
                  <c15:showDataLabelsRange val="0"/>
                </c:ext>
                <c:ext xmlns:c16="http://schemas.microsoft.com/office/drawing/2014/chart" uri="{C3380CC4-5D6E-409C-BE32-E72D297353CC}">
                  <c16:uniqueId val="{0000003A-829E-4871-BC5A-B2BC6FB281F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{03C64AE9-2ECB-4060-B7B5-1D46077C8BDA}</c15:txfldGUID>
                      <c15:f>Diagramm!$J$59</c15:f>
                      <c15:dlblFieldTableCache>
                        <c:ptCount val="1"/>
                      </c15:dlblFieldTableCache>
                    </c15:dlblFTEntry>
                  </c15:dlblFieldTable>
                  <c15:showDataLabelsRange val="0"/>
                </c:ext>
                <c:ext xmlns:c16="http://schemas.microsoft.com/office/drawing/2014/chart" uri="{C3380CC4-5D6E-409C-BE32-E72D297353CC}">
                  <c16:uniqueId val="{0000003B-829E-4871-BC5A-B2BC6FB281F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{4A398962-9DA0-4C6E-9300-C694145BB236}</c15:txfldGUID>
                      <c15:f>Diagramm!$J$60</c15:f>
                      <c15:dlblFieldTableCache>
                        <c:ptCount val="1"/>
                      </c15:dlblFieldTableCache>
                    </c15:dlblFTEntry>
                  </c15:dlblFieldTable>
                  <c15:showDataLabelsRange val="0"/>
                </c:ext>
                <c:ext xmlns:c16="http://schemas.microsoft.com/office/drawing/2014/chart" uri="{C3380CC4-5D6E-409C-BE32-E72D297353CC}">
                  <c16:uniqueId val="{0000003C-829E-4871-BC5A-B2BC6FB281F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{AB8CAEAF-361D-4749-8FCE-E7EF46C10CEE}</c15:txfldGUID>
                      <c15:f>Diagramm!$J$61</c15:f>
                      <c15:dlblFieldTableCache>
                        <c:ptCount val="1"/>
                      </c15:dlblFieldTableCache>
                    </c15:dlblFTEntry>
                  </c15:dlblFieldTable>
                  <c15:showDataLabelsRange val="0"/>
                </c:ext>
                <c:ext xmlns:c16="http://schemas.microsoft.com/office/drawing/2014/chart" uri="{C3380CC4-5D6E-409C-BE32-E72D297353CC}">
                  <c16:uniqueId val="{0000003D-829E-4871-BC5A-B2BC6FB281F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{B1EC0502-A65E-4485-A764-8F445B25751A}</c15:txfldGUID>
                      <c15:f>Diagramm!$J$62</c15:f>
                      <c15:dlblFieldTableCache>
                        <c:ptCount val="1"/>
                      </c15:dlblFieldTableCache>
                    </c15:dlblFTEntry>
                  </c15:dlblFieldTable>
                  <c15:showDataLabelsRange val="0"/>
                </c:ext>
                <c:ext xmlns:c16="http://schemas.microsoft.com/office/drawing/2014/chart" uri="{C3380CC4-5D6E-409C-BE32-E72D297353CC}">
                  <c16:uniqueId val="{0000003E-829E-4871-BC5A-B2BC6FB281F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{57753E4D-D642-4AA0-B875-2778B254E678}</c15:txfldGUID>
                      <c15:f>Diagramm!$J$63</c15:f>
                      <c15:dlblFieldTableCache>
                        <c:ptCount val="1"/>
                      </c15:dlblFieldTableCache>
                    </c15:dlblFTEntry>
                  </c15:dlblFieldTable>
                  <c15:showDataLabelsRange val="0"/>
                </c:ext>
                <c:ext xmlns:c16="http://schemas.microsoft.com/office/drawing/2014/chart" uri="{C3380CC4-5D6E-409C-BE32-E72D297353CC}">
                  <c16:uniqueId val="{0000003F-829E-4871-BC5A-B2BC6FB281F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{42A6127E-740D-4BCF-BF07-34531F9D21EA}</c15:txfldGUID>
                      <c15:f>Diagramm!$J$64</c15:f>
                      <c15:dlblFieldTableCache>
                        <c:ptCount val="1"/>
                      </c15:dlblFieldTableCache>
                    </c15:dlblFTEntry>
                  </c15:dlblFieldTable>
                  <c15:showDataLabelsRange val="0"/>
                </c:ext>
                <c:ext xmlns:c16="http://schemas.microsoft.com/office/drawing/2014/chart" uri="{C3380CC4-5D6E-409C-BE32-E72D297353CC}">
                  <c16:uniqueId val="{00000040-829E-4871-BC5A-B2BC6FB281F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{943B8BA4-BC63-4767-B76E-06F734C3E846}</c15:txfldGUID>
                      <c15:f>Diagramm!$J$65</c15:f>
                      <c15:dlblFieldTableCache>
                        <c:ptCount val="1"/>
                      </c15:dlblFieldTableCache>
                    </c15:dlblFTEntry>
                  </c15:dlblFieldTable>
                  <c15:showDataLabelsRange val="0"/>
                </c:ext>
                <c:ext xmlns:c16="http://schemas.microsoft.com/office/drawing/2014/chart" uri="{C3380CC4-5D6E-409C-BE32-E72D297353CC}">
                  <c16:uniqueId val="{00000041-829E-4871-BC5A-B2BC6FB281F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{9A1F49AE-892C-4B40-8BAF-2A012EBFBAE7}</c15:txfldGUID>
                      <c15:f>Diagramm!$J$66</c15:f>
                      <c15:dlblFieldTableCache>
                        <c:ptCount val="1"/>
                      </c15:dlblFieldTableCache>
                    </c15:dlblFTEntry>
                  </c15:dlblFieldTable>
                  <c15:showDataLabelsRange val="0"/>
                </c:ext>
                <c:ext xmlns:c16="http://schemas.microsoft.com/office/drawing/2014/chart" uri="{C3380CC4-5D6E-409C-BE32-E72D297353CC}">
                  <c16:uniqueId val="{00000042-829E-4871-BC5A-B2BC6FB281F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{047E41A7-B72E-4278-BDEC-E4E34397BE9F}</c15:txfldGUID>
                      <c15:f>Diagramm!$J$67</c15:f>
                      <c15:dlblFieldTableCache>
                        <c:ptCount val="1"/>
                      </c15:dlblFieldTableCache>
                    </c15:dlblFTEntry>
                  </c15:dlblFieldTable>
                  <c15:showDataLabelsRange val="0"/>
                </c:ext>
                <c:ext xmlns:c16="http://schemas.microsoft.com/office/drawing/2014/chart" uri="{C3380CC4-5D6E-409C-BE32-E72D297353CC}">
                  <c16:uniqueId val="{00000043-829E-4871-BC5A-B2BC6FB281F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29E-4871-BC5A-B2BC6FB281F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8A-4CD1-9638-05E070AF3A2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8A-4CD1-9638-05E070AF3A2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8A-4CD1-9638-05E070AF3A2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8A-4CD1-9638-05E070AF3A2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68A-4CD1-9638-05E070AF3A2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8A-4CD1-9638-05E070AF3A2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68A-4CD1-9638-05E070AF3A2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8A-4CD1-9638-05E070AF3A2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68A-4CD1-9638-05E070AF3A2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68A-4CD1-9638-05E070AF3A2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68A-4CD1-9638-05E070AF3A2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68A-4CD1-9638-05E070AF3A2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68A-4CD1-9638-05E070AF3A2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68A-4CD1-9638-05E070AF3A2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68A-4CD1-9638-05E070AF3A2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68A-4CD1-9638-05E070AF3A2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68A-4CD1-9638-05E070AF3A2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68A-4CD1-9638-05E070AF3A2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68A-4CD1-9638-05E070AF3A2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68A-4CD1-9638-05E070AF3A2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68A-4CD1-9638-05E070AF3A2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68A-4CD1-9638-05E070AF3A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68A-4CD1-9638-05E070AF3A2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68A-4CD1-9638-05E070AF3A2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68A-4CD1-9638-05E070AF3A2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68A-4CD1-9638-05E070AF3A2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68A-4CD1-9638-05E070AF3A2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68A-4CD1-9638-05E070AF3A2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68A-4CD1-9638-05E070AF3A2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68A-4CD1-9638-05E070AF3A2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68A-4CD1-9638-05E070AF3A2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68A-4CD1-9638-05E070AF3A2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68A-4CD1-9638-05E070AF3A2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68A-4CD1-9638-05E070AF3A2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68A-4CD1-9638-05E070AF3A2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68A-4CD1-9638-05E070AF3A2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68A-4CD1-9638-05E070AF3A2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68A-4CD1-9638-05E070AF3A2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68A-4CD1-9638-05E070AF3A2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68A-4CD1-9638-05E070AF3A2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68A-4CD1-9638-05E070AF3A2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68A-4CD1-9638-05E070AF3A2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68A-4CD1-9638-05E070AF3A2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68A-4CD1-9638-05E070AF3A2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68A-4CD1-9638-05E070AF3A2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68A-4CD1-9638-05E070AF3A2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68A-4CD1-9638-05E070AF3A2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68A-4CD1-9638-05E070AF3A2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68A-4CD1-9638-05E070AF3A2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68A-4CD1-9638-05E070AF3A2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68A-4CD1-9638-05E070AF3A2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68A-4CD1-9638-05E070AF3A2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68A-4CD1-9638-05E070AF3A2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68A-4CD1-9638-05E070AF3A2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68A-4CD1-9638-05E070AF3A2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68A-4CD1-9638-05E070AF3A2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68A-4CD1-9638-05E070AF3A2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68A-4CD1-9638-05E070AF3A2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68A-4CD1-9638-05E070AF3A2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68A-4CD1-9638-05E070AF3A2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68A-4CD1-9638-05E070AF3A2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68A-4CD1-9638-05E070AF3A2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68A-4CD1-9638-05E070AF3A2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68A-4CD1-9638-05E070AF3A2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68A-4CD1-9638-05E070AF3A2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68A-4CD1-9638-05E070AF3A2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68A-4CD1-9638-05E070AF3A2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68A-4CD1-9638-05E070AF3A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68A-4CD1-9638-05E070AF3A2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100.4330045706038</c:v>
                </c:pt>
                <c:pt idx="2">
                  <c:v>102.07481356747654</c:v>
                </c:pt>
                <c:pt idx="3">
                  <c:v>101.26292999759441</c:v>
                </c:pt>
                <c:pt idx="4">
                  <c:v>101.59369737791677</c:v>
                </c:pt>
                <c:pt idx="5">
                  <c:v>102.36949723358191</c:v>
                </c:pt>
                <c:pt idx="6">
                  <c:v>104.20776200785824</c:v>
                </c:pt>
                <c:pt idx="7">
                  <c:v>103.58832491380001</c:v>
                </c:pt>
                <c:pt idx="8">
                  <c:v>103.93713415123085</c:v>
                </c:pt>
                <c:pt idx="9">
                  <c:v>104.52650148344158</c:v>
                </c:pt>
                <c:pt idx="10">
                  <c:v>106.36276160692807</c:v>
                </c:pt>
                <c:pt idx="11">
                  <c:v>105.70523614786305</c:v>
                </c:pt>
                <c:pt idx="12">
                  <c:v>106.45297089247052</c:v>
                </c:pt>
                <c:pt idx="13">
                  <c:v>107.20471493865769</c:v>
                </c:pt>
                <c:pt idx="14">
                  <c:v>109.44591452169033</c:v>
                </c:pt>
                <c:pt idx="15">
                  <c:v>109.00088204634753</c:v>
                </c:pt>
                <c:pt idx="16">
                  <c:v>109.75062144174485</c:v>
                </c:pt>
                <c:pt idx="17">
                  <c:v>110.4843236308235</c:v>
                </c:pt>
                <c:pt idx="18">
                  <c:v>112.98612781653436</c:v>
                </c:pt>
                <c:pt idx="19">
                  <c:v>112.53708603961189</c:v>
                </c:pt>
                <c:pt idx="20">
                  <c:v>112.99214176890386</c:v>
                </c:pt>
                <c:pt idx="21">
                  <c:v>112.70547670595784</c:v>
                </c:pt>
                <c:pt idx="22">
                  <c:v>114.6038810039291</c:v>
                </c:pt>
                <c:pt idx="23">
                  <c:v>113.90225322748778</c:v>
                </c:pt>
                <c:pt idx="24">
                  <c:v>114.12476946515918</c:v>
                </c:pt>
              </c:numCache>
            </c:numRef>
          </c:val>
          <c:smooth val="0"/>
          <c:extLst>
            <c:ext xmlns:c16="http://schemas.microsoft.com/office/drawing/2014/chart" uri="{C3380CC4-5D6E-409C-BE32-E72D297353CC}">
              <c16:uniqueId val="{00000000-B969-4AF5-9837-44ED291A7C8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102.30551435890523</c:v>
                </c:pt>
                <c:pt idx="2">
                  <c:v>104.55709855736821</c:v>
                </c:pt>
                <c:pt idx="3">
                  <c:v>103.81555885128759</c:v>
                </c:pt>
                <c:pt idx="4">
                  <c:v>101.91452069569907</c:v>
                </c:pt>
                <c:pt idx="5">
                  <c:v>101.6853175138196</c:v>
                </c:pt>
                <c:pt idx="6">
                  <c:v>104.94809222057435</c:v>
                </c:pt>
                <c:pt idx="7">
                  <c:v>104.12565727383038</c:v>
                </c:pt>
                <c:pt idx="8">
                  <c:v>104.2470001348254</c:v>
                </c:pt>
                <c:pt idx="9">
                  <c:v>105.90535256842388</c:v>
                </c:pt>
                <c:pt idx="10">
                  <c:v>108.39962248887691</c:v>
                </c:pt>
                <c:pt idx="11">
                  <c:v>107.94121612511798</c:v>
                </c:pt>
                <c:pt idx="12">
                  <c:v>107.19967641903733</c:v>
                </c:pt>
                <c:pt idx="13">
                  <c:v>108.80409869219361</c:v>
                </c:pt>
                <c:pt idx="14">
                  <c:v>111.75677497640555</c:v>
                </c:pt>
                <c:pt idx="15">
                  <c:v>108.56141297020359</c:v>
                </c:pt>
                <c:pt idx="16">
                  <c:v>109.16812727517863</c:v>
                </c:pt>
                <c:pt idx="17">
                  <c:v>112.03990831872726</c:v>
                </c:pt>
                <c:pt idx="18">
                  <c:v>115.22178778481866</c:v>
                </c:pt>
                <c:pt idx="19">
                  <c:v>115.0869623837131</c:v>
                </c:pt>
                <c:pt idx="20">
                  <c:v>115.24875286503978</c:v>
                </c:pt>
                <c:pt idx="21">
                  <c:v>117.25765134151274</c:v>
                </c:pt>
                <c:pt idx="22">
                  <c:v>121.11365781313199</c:v>
                </c:pt>
                <c:pt idx="23">
                  <c:v>121.46420385600646</c:v>
                </c:pt>
                <c:pt idx="24">
                  <c:v>120.08898476472967</c:v>
                </c:pt>
              </c:numCache>
            </c:numRef>
          </c:val>
          <c:smooth val="0"/>
          <c:extLst>
            <c:ext xmlns:c16="http://schemas.microsoft.com/office/drawing/2014/chart" uri="{C3380CC4-5D6E-409C-BE32-E72D297353CC}">
              <c16:uniqueId val="{00000001-B969-4AF5-9837-44ED291A7C8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102.96553052185635</c:v>
                </c:pt>
                <c:pt idx="2">
                  <c:v>102.18563450799152</c:v>
                </c:pt>
                <c:pt idx="3">
                  <c:v>102.18563450799152</c:v>
                </c:pt>
                <c:pt idx="4">
                  <c:v>100.58732909686117</c:v>
                </c:pt>
                <c:pt idx="5">
                  <c:v>102.00269593683807</c:v>
                </c:pt>
                <c:pt idx="6">
                  <c:v>100.63547082611208</c:v>
                </c:pt>
                <c:pt idx="7">
                  <c:v>100.87617947236664</c:v>
                </c:pt>
                <c:pt idx="8">
                  <c:v>99.845946466397066</c:v>
                </c:pt>
                <c:pt idx="9">
                  <c:v>101.81012901983439</c:v>
                </c:pt>
                <c:pt idx="10">
                  <c:v>101.95455420758715</c:v>
                </c:pt>
                <c:pt idx="11">
                  <c:v>101.06874638937032</c:v>
                </c:pt>
                <c:pt idx="12">
                  <c:v>100.67398420951281</c:v>
                </c:pt>
                <c:pt idx="13">
                  <c:v>102.16637781629116</c:v>
                </c:pt>
                <c:pt idx="14">
                  <c:v>100.34662045060658</c:v>
                </c:pt>
                <c:pt idx="15">
                  <c:v>99.499326015790487</c:v>
                </c:pt>
                <c:pt idx="16">
                  <c:v>98.536491430772188</c:v>
                </c:pt>
                <c:pt idx="17">
                  <c:v>100.44290390910842</c:v>
                </c:pt>
                <c:pt idx="18">
                  <c:v>98.555748122472565</c:v>
                </c:pt>
                <c:pt idx="19">
                  <c:v>98.392066243019443</c:v>
                </c:pt>
                <c:pt idx="20">
                  <c:v>97.83362218370884</c:v>
                </c:pt>
                <c:pt idx="21">
                  <c:v>99.499326015790487</c:v>
                </c:pt>
                <c:pt idx="22">
                  <c:v>97.650683612555369</c:v>
                </c:pt>
                <c:pt idx="23">
                  <c:v>97.053726169844026</c:v>
                </c:pt>
                <c:pt idx="24">
                  <c:v>97.169266320046219</c:v>
                </c:pt>
              </c:numCache>
            </c:numRef>
          </c:val>
          <c:smooth val="0"/>
          <c:extLst>
            <c:ext xmlns:c16="http://schemas.microsoft.com/office/drawing/2014/chart" uri="{C3380CC4-5D6E-409C-BE32-E72D297353CC}">
              <c16:uniqueId val="{00000002-B969-4AF5-9837-44ED291A7C8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969-4AF5-9837-44ED291A7C8B}"/>
                </c:ext>
              </c:extLst>
            </c:dLbl>
            <c:dLbl>
              <c:idx val="1"/>
              <c:delete val="1"/>
              <c:extLst>
                <c:ext xmlns:c15="http://schemas.microsoft.com/office/drawing/2012/chart" uri="{CE6537A1-D6FC-4f65-9D91-7224C49458BB}"/>
                <c:ext xmlns:c16="http://schemas.microsoft.com/office/drawing/2014/chart" uri="{C3380CC4-5D6E-409C-BE32-E72D297353CC}">
                  <c16:uniqueId val="{00000004-B969-4AF5-9837-44ED291A7C8B}"/>
                </c:ext>
              </c:extLst>
            </c:dLbl>
            <c:dLbl>
              <c:idx val="2"/>
              <c:delete val="1"/>
              <c:extLst>
                <c:ext xmlns:c15="http://schemas.microsoft.com/office/drawing/2012/chart" uri="{CE6537A1-D6FC-4f65-9D91-7224C49458BB}"/>
                <c:ext xmlns:c16="http://schemas.microsoft.com/office/drawing/2014/chart" uri="{C3380CC4-5D6E-409C-BE32-E72D297353CC}">
                  <c16:uniqueId val="{00000005-B969-4AF5-9837-44ED291A7C8B}"/>
                </c:ext>
              </c:extLst>
            </c:dLbl>
            <c:dLbl>
              <c:idx val="3"/>
              <c:delete val="1"/>
              <c:extLst>
                <c:ext xmlns:c15="http://schemas.microsoft.com/office/drawing/2012/chart" uri="{CE6537A1-D6FC-4f65-9D91-7224C49458BB}"/>
                <c:ext xmlns:c16="http://schemas.microsoft.com/office/drawing/2014/chart" uri="{C3380CC4-5D6E-409C-BE32-E72D297353CC}">
                  <c16:uniqueId val="{00000006-B969-4AF5-9837-44ED291A7C8B}"/>
                </c:ext>
              </c:extLst>
            </c:dLbl>
            <c:dLbl>
              <c:idx val="4"/>
              <c:delete val="1"/>
              <c:extLst>
                <c:ext xmlns:c15="http://schemas.microsoft.com/office/drawing/2012/chart" uri="{CE6537A1-D6FC-4f65-9D91-7224C49458BB}"/>
                <c:ext xmlns:c16="http://schemas.microsoft.com/office/drawing/2014/chart" uri="{C3380CC4-5D6E-409C-BE32-E72D297353CC}">
                  <c16:uniqueId val="{00000007-B969-4AF5-9837-44ED291A7C8B}"/>
                </c:ext>
              </c:extLst>
            </c:dLbl>
            <c:dLbl>
              <c:idx val="5"/>
              <c:delete val="1"/>
              <c:extLst>
                <c:ext xmlns:c15="http://schemas.microsoft.com/office/drawing/2012/chart" uri="{CE6537A1-D6FC-4f65-9D91-7224C49458BB}"/>
                <c:ext xmlns:c16="http://schemas.microsoft.com/office/drawing/2014/chart" uri="{C3380CC4-5D6E-409C-BE32-E72D297353CC}">
                  <c16:uniqueId val="{00000008-B969-4AF5-9837-44ED291A7C8B}"/>
                </c:ext>
              </c:extLst>
            </c:dLbl>
            <c:dLbl>
              <c:idx val="6"/>
              <c:delete val="1"/>
              <c:extLst>
                <c:ext xmlns:c15="http://schemas.microsoft.com/office/drawing/2012/chart" uri="{CE6537A1-D6FC-4f65-9D91-7224C49458BB}"/>
                <c:ext xmlns:c16="http://schemas.microsoft.com/office/drawing/2014/chart" uri="{C3380CC4-5D6E-409C-BE32-E72D297353CC}">
                  <c16:uniqueId val="{00000009-B969-4AF5-9837-44ED291A7C8B}"/>
                </c:ext>
              </c:extLst>
            </c:dLbl>
            <c:dLbl>
              <c:idx val="7"/>
              <c:delete val="1"/>
              <c:extLst>
                <c:ext xmlns:c15="http://schemas.microsoft.com/office/drawing/2012/chart" uri="{CE6537A1-D6FC-4f65-9D91-7224C49458BB}"/>
                <c:ext xmlns:c16="http://schemas.microsoft.com/office/drawing/2014/chart" uri="{C3380CC4-5D6E-409C-BE32-E72D297353CC}">
                  <c16:uniqueId val="{0000000A-B969-4AF5-9837-44ED291A7C8B}"/>
                </c:ext>
              </c:extLst>
            </c:dLbl>
            <c:dLbl>
              <c:idx val="8"/>
              <c:delete val="1"/>
              <c:extLst>
                <c:ext xmlns:c15="http://schemas.microsoft.com/office/drawing/2012/chart" uri="{CE6537A1-D6FC-4f65-9D91-7224C49458BB}"/>
                <c:ext xmlns:c16="http://schemas.microsoft.com/office/drawing/2014/chart" uri="{C3380CC4-5D6E-409C-BE32-E72D297353CC}">
                  <c16:uniqueId val="{0000000B-B969-4AF5-9837-44ED291A7C8B}"/>
                </c:ext>
              </c:extLst>
            </c:dLbl>
            <c:dLbl>
              <c:idx val="9"/>
              <c:delete val="1"/>
              <c:extLst>
                <c:ext xmlns:c15="http://schemas.microsoft.com/office/drawing/2012/chart" uri="{CE6537A1-D6FC-4f65-9D91-7224C49458BB}"/>
                <c:ext xmlns:c16="http://schemas.microsoft.com/office/drawing/2014/chart" uri="{C3380CC4-5D6E-409C-BE32-E72D297353CC}">
                  <c16:uniqueId val="{0000000C-B969-4AF5-9837-44ED291A7C8B}"/>
                </c:ext>
              </c:extLst>
            </c:dLbl>
            <c:dLbl>
              <c:idx val="10"/>
              <c:delete val="1"/>
              <c:extLst>
                <c:ext xmlns:c15="http://schemas.microsoft.com/office/drawing/2012/chart" uri="{CE6537A1-D6FC-4f65-9D91-7224C49458BB}"/>
                <c:ext xmlns:c16="http://schemas.microsoft.com/office/drawing/2014/chart" uri="{C3380CC4-5D6E-409C-BE32-E72D297353CC}">
                  <c16:uniqueId val="{0000000D-B969-4AF5-9837-44ED291A7C8B}"/>
                </c:ext>
              </c:extLst>
            </c:dLbl>
            <c:dLbl>
              <c:idx val="11"/>
              <c:delete val="1"/>
              <c:extLst>
                <c:ext xmlns:c15="http://schemas.microsoft.com/office/drawing/2012/chart" uri="{CE6537A1-D6FC-4f65-9D91-7224C49458BB}"/>
                <c:ext xmlns:c16="http://schemas.microsoft.com/office/drawing/2014/chart" uri="{C3380CC4-5D6E-409C-BE32-E72D297353CC}">
                  <c16:uniqueId val="{0000000E-B969-4AF5-9837-44ED291A7C8B}"/>
                </c:ext>
              </c:extLst>
            </c:dLbl>
            <c:dLbl>
              <c:idx val="12"/>
              <c:delete val="1"/>
              <c:extLst>
                <c:ext xmlns:c15="http://schemas.microsoft.com/office/drawing/2012/chart" uri="{CE6537A1-D6FC-4f65-9D91-7224C49458BB}"/>
                <c:ext xmlns:c16="http://schemas.microsoft.com/office/drawing/2014/chart" uri="{C3380CC4-5D6E-409C-BE32-E72D297353CC}">
                  <c16:uniqueId val="{0000000F-B969-4AF5-9837-44ED291A7C8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969-4AF5-9837-44ED291A7C8B}"/>
                </c:ext>
              </c:extLst>
            </c:dLbl>
            <c:dLbl>
              <c:idx val="14"/>
              <c:delete val="1"/>
              <c:extLst>
                <c:ext xmlns:c15="http://schemas.microsoft.com/office/drawing/2012/chart" uri="{CE6537A1-D6FC-4f65-9D91-7224C49458BB}"/>
                <c:ext xmlns:c16="http://schemas.microsoft.com/office/drawing/2014/chart" uri="{C3380CC4-5D6E-409C-BE32-E72D297353CC}">
                  <c16:uniqueId val="{00000011-B969-4AF5-9837-44ED291A7C8B}"/>
                </c:ext>
              </c:extLst>
            </c:dLbl>
            <c:dLbl>
              <c:idx val="15"/>
              <c:delete val="1"/>
              <c:extLst>
                <c:ext xmlns:c15="http://schemas.microsoft.com/office/drawing/2012/chart" uri="{CE6537A1-D6FC-4f65-9D91-7224C49458BB}"/>
                <c:ext xmlns:c16="http://schemas.microsoft.com/office/drawing/2014/chart" uri="{C3380CC4-5D6E-409C-BE32-E72D297353CC}">
                  <c16:uniqueId val="{00000012-B969-4AF5-9837-44ED291A7C8B}"/>
                </c:ext>
              </c:extLst>
            </c:dLbl>
            <c:dLbl>
              <c:idx val="16"/>
              <c:delete val="1"/>
              <c:extLst>
                <c:ext xmlns:c15="http://schemas.microsoft.com/office/drawing/2012/chart" uri="{CE6537A1-D6FC-4f65-9D91-7224C49458BB}"/>
                <c:ext xmlns:c16="http://schemas.microsoft.com/office/drawing/2014/chart" uri="{C3380CC4-5D6E-409C-BE32-E72D297353CC}">
                  <c16:uniqueId val="{00000013-B969-4AF5-9837-44ED291A7C8B}"/>
                </c:ext>
              </c:extLst>
            </c:dLbl>
            <c:dLbl>
              <c:idx val="17"/>
              <c:delete val="1"/>
              <c:extLst>
                <c:ext xmlns:c15="http://schemas.microsoft.com/office/drawing/2012/chart" uri="{CE6537A1-D6FC-4f65-9D91-7224C49458BB}"/>
                <c:ext xmlns:c16="http://schemas.microsoft.com/office/drawing/2014/chart" uri="{C3380CC4-5D6E-409C-BE32-E72D297353CC}">
                  <c16:uniqueId val="{00000014-B969-4AF5-9837-44ED291A7C8B}"/>
                </c:ext>
              </c:extLst>
            </c:dLbl>
            <c:dLbl>
              <c:idx val="18"/>
              <c:delete val="1"/>
              <c:extLst>
                <c:ext xmlns:c15="http://schemas.microsoft.com/office/drawing/2012/chart" uri="{CE6537A1-D6FC-4f65-9D91-7224C49458BB}"/>
                <c:ext xmlns:c16="http://schemas.microsoft.com/office/drawing/2014/chart" uri="{C3380CC4-5D6E-409C-BE32-E72D297353CC}">
                  <c16:uniqueId val="{00000015-B969-4AF5-9837-44ED291A7C8B}"/>
                </c:ext>
              </c:extLst>
            </c:dLbl>
            <c:dLbl>
              <c:idx val="19"/>
              <c:delete val="1"/>
              <c:extLst>
                <c:ext xmlns:c15="http://schemas.microsoft.com/office/drawing/2012/chart" uri="{CE6537A1-D6FC-4f65-9D91-7224C49458BB}"/>
                <c:ext xmlns:c16="http://schemas.microsoft.com/office/drawing/2014/chart" uri="{C3380CC4-5D6E-409C-BE32-E72D297353CC}">
                  <c16:uniqueId val="{00000016-B969-4AF5-9837-44ED291A7C8B}"/>
                </c:ext>
              </c:extLst>
            </c:dLbl>
            <c:dLbl>
              <c:idx val="20"/>
              <c:delete val="1"/>
              <c:extLst>
                <c:ext xmlns:c15="http://schemas.microsoft.com/office/drawing/2012/chart" uri="{CE6537A1-D6FC-4f65-9D91-7224C49458BB}"/>
                <c:ext xmlns:c16="http://schemas.microsoft.com/office/drawing/2014/chart" uri="{C3380CC4-5D6E-409C-BE32-E72D297353CC}">
                  <c16:uniqueId val="{00000017-B969-4AF5-9837-44ED291A7C8B}"/>
                </c:ext>
              </c:extLst>
            </c:dLbl>
            <c:dLbl>
              <c:idx val="21"/>
              <c:delete val="1"/>
              <c:extLst>
                <c:ext xmlns:c15="http://schemas.microsoft.com/office/drawing/2012/chart" uri="{CE6537A1-D6FC-4f65-9D91-7224C49458BB}"/>
                <c:ext xmlns:c16="http://schemas.microsoft.com/office/drawing/2014/chart" uri="{C3380CC4-5D6E-409C-BE32-E72D297353CC}">
                  <c16:uniqueId val="{00000018-B969-4AF5-9837-44ED291A7C8B}"/>
                </c:ext>
              </c:extLst>
            </c:dLbl>
            <c:dLbl>
              <c:idx val="22"/>
              <c:delete val="1"/>
              <c:extLst>
                <c:ext xmlns:c15="http://schemas.microsoft.com/office/drawing/2012/chart" uri="{CE6537A1-D6FC-4f65-9D91-7224C49458BB}"/>
                <c:ext xmlns:c16="http://schemas.microsoft.com/office/drawing/2014/chart" uri="{C3380CC4-5D6E-409C-BE32-E72D297353CC}">
                  <c16:uniqueId val="{00000019-B969-4AF5-9837-44ED291A7C8B}"/>
                </c:ext>
              </c:extLst>
            </c:dLbl>
            <c:dLbl>
              <c:idx val="23"/>
              <c:delete val="1"/>
              <c:extLst>
                <c:ext xmlns:c15="http://schemas.microsoft.com/office/drawing/2012/chart" uri="{CE6537A1-D6FC-4f65-9D91-7224C49458BB}"/>
                <c:ext xmlns:c16="http://schemas.microsoft.com/office/drawing/2014/chart" uri="{C3380CC4-5D6E-409C-BE32-E72D297353CC}">
                  <c16:uniqueId val="{0000001A-B969-4AF5-9837-44ED291A7C8B}"/>
                </c:ext>
              </c:extLst>
            </c:dLbl>
            <c:dLbl>
              <c:idx val="24"/>
              <c:delete val="1"/>
              <c:extLst>
                <c:ext xmlns:c15="http://schemas.microsoft.com/office/drawing/2012/chart" uri="{CE6537A1-D6FC-4f65-9D91-7224C49458BB}"/>
                <c:ext xmlns:c16="http://schemas.microsoft.com/office/drawing/2014/chart" uri="{C3380CC4-5D6E-409C-BE32-E72D297353CC}">
                  <c16:uniqueId val="{0000001B-B969-4AF5-9837-44ED291A7C8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969-4AF5-9837-44ED291A7C8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Alb-Donau-Kreis (08425)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56930</v>
      </c>
      <c r="F11" s="238">
        <v>56819</v>
      </c>
      <c r="G11" s="238">
        <v>57169</v>
      </c>
      <c r="H11" s="238">
        <v>56222</v>
      </c>
      <c r="I11" s="265">
        <v>56365</v>
      </c>
      <c r="J11" s="263">
        <v>565</v>
      </c>
      <c r="K11" s="266">
        <v>1.002395103344274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18.092394168276829</v>
      </c>
      <c r="E13" s="115">
        <v>10300</v>
      </c>
      <c r="F13" s="114">
        <v>10192</v>
      </c>
      <c r="G13" s="114">
        <v>10342</v>
      </c>
      <c r="H13" s="114">
        <v>10270</v>
      </c>
      <c r="I13" s="140">
        <v>10243</v>
      </c>
      <c r="J13" s="115">
        <v>57</v>
      </c>
      <c r="K13" s="116">
        <v>0.55647759445474954</v>
      </c>
    </row>
    <row r="14" spans="1:255" ht="14.1" customHeight="1" x14ac:dyDescent="0.2">
      <c r="A14" s="306" t="s">
        <v>230</v>
      </c>
      <c r="B14" s="307"/>
      <c r="C14" s="308"/>
      <c r="D14" s="113">
        <v>63.874934129632884</v>
      </c>
      <c r="E14" s="115">
        <v>36364</v>
      </c>
      <c r="F14" s="114">
        <v>36417</v>
      </c>
      <c r="G14" s="114">
        <v>36651</v>
      </c>
      <c r="H14" s="114">
        <v>35959</v>
      </c>
      <c r="I14" s="140">
        <v>36118</v>
      </c>
      <c r="J14" s="115">
        <v>246</v>
      </c>
      <c r="K14" s="116">
        <v>0.68110083614818095</v>
      </c>
    </row>
    <row r="15" spans="1:255" ht="14.1" customHeight="1" x14ac:dyDescent="0.2">
      <c r="A15" s="306" t="s">
        <v>231</v>
      </c>
      <c r="B15" s="307"/>
      <c r="C15" s="308"/>
      <c r="D15" s="113">
        <v>10.446161953275952</v>
      </c>
      <c r="E15" s="115">
        <v>5947</v>
      </c>
      <c r="F15" s="114">
        <v>5912</v>
      </c>
      <c r="G15" s="114">
        <v>5922</v>
      </c>
      <c r="H15" s="114">
        <v>5800</v>
      </c>
      <c r="I15" s="140">
        <v>5800</v>
      </c>
      <c r="J15" s="115">
        <v>147</v>
      </c>
      <c r="K15" s="116">
        <v>2.5344827586206895</v>
      </c>
    </row>
    <row r="16" spans="1:255" ht="14.1" customHeight="1" x14ac:dyDescent="0.2">
      <c r="A16" s="306" t="s">
        <v>232</v>
      </c>
      <c r="B16" s="307"/>
      <c r="C16" s="308"/>
      <c r="D16" s="113">
        <v>7.5865097488143336</v>
      </c>
      <c r="E16" s="115">
        <v>4319</v>
      </c>
      <c r="F16" s="114">
        <v>4298</v>
      </c>
      <c r="G16" s="114">
        <v>4254</v>
      </c>
      <c r="H16" s="114">
        <v>4193</v>
      </c>
      <c r="I16" s="140">
        <v>4204</v>
      </c>
      <c r="J16" s="115">
        <v>115</v>
      </c>
      <c r="K16" s="116">
        <v>2.7354900095147481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0.89056736342877219</v>
      </c>
      <c r="E18" s="115">
        <v>507</v>
      </c>
      <c r="F18" s="114">
        <v>502</v>
      </c>
      <c r="G18" s="114">
        <v>516</v>
      </c>
      <c r="H18" s="114">
        <v>510</v>
      </c>
      <c r="I18" s="140">
        <v>498</v>
      </c>
      <c r="J18" s="115">
        <v>9</v>
      </c>
      <c r="K18" s="116">
        <v>1.8072289156626506</v>
      </c>
    </row>
    <row r="19" spans="1:255" ht="14.1" customHeight="1" x14ac:dyDescent="0.2">
      <c r="A19" s="306" t="s">
        <v>235</v>
      </c>
      <c r="B19" s="307" t="s">
        <v>236</v>
      </c>
      <c r="C19" s="308"/>
      <c r="D19" s="113">
        <v>0.68329527489899877</v>
      </c>
      <c r="E19" s="115">
        <v>389</v>
      </c>
      <c r="F19" s="114">
        <v>390</v>
      </c>
      <c r="G19" s="114">
        <v>397</v>
      </c>
      <c r="H19" s="114">
        <v>392</v>
      </c>
      <c r="I19" s="140">
        <v>392</v>
      </c>
      <c r="J19" s="115">
        <v>-3</v>
      </c>
      <c r="K19" s="116">
        <v>-0.76530612244897955</v>
      </c>
    </row>
    <row r="20" spans="1:255" ht="14.1" customHeight="1" x14ac:dyDescent="0.2">
      <c r="A20" s="306">
        <v>12</v>
      </c>
      <c r="B20" s="307" t="s">
        <v>237</v>
      </c>
      <c r="C20" s="308"/>
      <c r="D20" s="113">
        <v>0.63938169682065693</v>
      </c>
      <c r="E20" s="115">
        <v>364</v>
      </c>
      <c r="F20" s="114">
        <v>344</v>
      </c>
      <c r="G20" s="114">
        <v>379</v>
      </c>
      <c r="H20" s="114">
        <v>373</v>
      </c>
      <c r="I20" s="140">
        <v>358</v>
      </c>
      <c r="J20" s="115">
        <v>6</v>
      </c>
      <c r="K20" s="116">
        <v>1.6759776536312849</v>
      </c>
    </row>
    <row r="21" spans="1:255" ht="14.1" customHeight="1" x14ac:dyDescent="0.2">
      <c r="A21" s="306">
        <v>21</v>
      </c>
      <c r="B21" s="307" t="s">
        <v>238</v>
      </c>
      <c r="C21" s="308"/>
      <c r="D21" s="113">
        <v>0.72545230985420694</v>
      </c>
      <c r="E21" s="115">
        <v>413</v>
      </c>
      <c r="F21" s="114">
        <v>418</v>
      </c>
      <c r="G21" s="114">
        <v>430</v>
      </c>
      <c r="H21" s="114">
        <v>426</v>
      </c>
      <c r="I21" s="140">
        <v>425</v>
      </c>
      <c r="J21" s="115">
        <v>-12</v>
      </c>
      <c r="K21" s="116">
        <v>-2.8235294117647061</v>
      </c>
    </row>
    <row r="22" spans="1:255" ht="14.1" customHeight="1" x14ac:dyDescent="0.2">
      <c r="A22" s="306">
        <v>22</v>
      </c>
      <c r="B22" s="307" t="s">
        <v>239</v>
      </c>
      <c r="C22" s="308"/>
      <c r="D22" s="113">
        <v>2.8508694888459511</v>
      </c>
      <c r="E22" s="115">
        <v>1623</v>
      </c>
      <c r="F22" s="114">
        <v>1677</v>
      </c>
      <c r="G22" s="114">
        <v>1709</v>
      </c>
      <c r="H22" s="114">
        <v>1721</v>
      </c>
      <c r="I22" s="140">
        <v>1740</v>
      </c>
      <c r="J22" s="115">
        <v>-117</v>
      </c>
      <c r="K22" s="116">
        <v>-6.7241379310344831</v>
      </c>
    </row>
    <row r="23" spans="1:255" ht="14.1" customHeight="1" x14ac:dyDescent="0.2">
      <c r="A23" s="306">
        <v>23</v>
      </c>
      <c r="B23" s="307" t="s">
        <v>240</v>
      </c>
      <c r="C23" s="308"/>
      <c r="D23" s="113">
        <v>1.0135253820481294</v>
      </c>
      <c r="E23" s="115">
        <v>577</v>
      </c>
      <c r="F23" s="114">
        <v>605</v>
      </c>
      <c r="G23" s="114">
        <v>619</v>
      </c>
      <c r="H23" s="114">
        <v>616</v>
      </c>
      <c r="I23" s="140">
        <v>619</v>
      </c>
      <c r="J23" s="115">
        <v>-42</v>
      </c>
      <c r="K23" s="116">
        <v>-6.7851373182552503</v>
      </c>
    </row>
    <row r="24" spans="1:255" ht="14.1" customHeight="1" x14ac:dyDescent="0.2">
      <c r="A24" s="306">
        <v>24</v>
      </c>
      <c r="B24" s="307" t="s">
        <v>241</v>
      </c>
      <c r="C24" s="308"/>
      <c r="D24" s="113">
        <v>9.4853328649218334</v>
      </c>
      <c r="E24" s="115">
        <v>5400</v>
      </c>
      <c r="F24" s="114">
        <v>5479</v>
      </c>
      <c r="G24" s="114">
        <v>5566</v>
      </c>
      <c r="H24" s="114">
        <v>5488</v>
      </c>
      <c r="I24" s="140">
        <v>5507</v>
      </c>
      <c r="J24" s="115">
        <v>-107</v>
      </c>
      <c r="K24" s="116">
        <v>-1.9429816597058289</v>
      </c>
    </row>
    <row r="25" spans="1:255" ht="14.1" customHeight="1" x14ac:dyDescent="0.2">
      <c r="A25" s="306">
        <v>25</v>
      </c>
      <c r="B25" s="307" t="s">
        <v>242</v>
      </c>
      <c r="C25" s="308"/>
      <c r="D25" s="113">
        <v>9.1990163358510451</v>
      </c>
      <c r="E25" s="115">
        <v>5237</v>
      </c>
      <c r="F25" s="114">
        <v>5252</v>
      </c>
      <c r="G25" s="114">
        <v>5292</v>
      </c>
      <c r="H25" s="114">
        <v>5184</v>
      </c>
      <c r="I25" s="140">
        <v>5195</v>
      </c>
      <c r="J25" s="115">
        <v>42</v>
      </c>
      <c r="K25" s="116">
        <v>0.80846968238691053</v>
      </c>
    </row>
    <row r="26" spans="1:255" ht="14.1" customHeight="1" x14ac:dyDescent="0.2">
      <c r="A26" s="306">
        <v>26</v>
      </c>
      <c r="B26" s="307" t="s">
        <v>243</v>
      </c>
      <c r="C26" s="308"/>
      <c r="D26" s="113">
        <v>3.599156859300896</v>
      </c>
      <c r="E26" s="115">
        <v>2049</v>
      </c>
      <c r="F26" s="114">
        <v>2084</v>
      </c>
      <c r="G26" s="114">
        <v>2109</v>
      </c>
      <c r="H26" s="114">
        <v>2025</v>
      </c>
      <c r="I26" s="140">
        <v>2084</v>
      </c>
      <c r="J26" s="115">
        <v>-35</v>
      </c>
      <c r="K26" s="116">
        <v>-1.6794625719769674</v>
      </c>
    </row>
    <row r="27" spans="1:255" ht="14.1" customHeight="1" x14ac:dyDescent="0.2">
      <c r="A27" s="306">
        <v>27</v>
      </c>
      <c r="B27" s="307" t="s">
        <v>244</v>
      </c>
      <c r="C27" s="308"/>
      <c r="D27" s="113">
        <v>4.4844545933602671</v>
      </c>
      <c r="E27" s="115">
        <v>2553</v>
      </c>
      <c r="F27" s="114">
        <v>2546</v>
      </c>
      <c r="G27" s="114">
        <v>2541</v>
      </c>
      <c r="H27" s="114">
        <v>2497</v>
      </c>
      <c r="I27" s="140">
        <v>2500</v>
      </c>
      <c r="J27" s="115">
        <v>53</v>
      </c>
      <c r="K27" s="116">
        <v>2.12</v>
      </c>
    </row>
    <row r="28" spans="1:255" ht="14.1" customHeight="1" x14ac:dyDescent="0.2">
      <c r="A28" s="306">
        <v>28</v>
      </c>
      <c r="B28" s="307" t="s">
        <v>245</v>
      </c>
      <c r="C28" s="308"/>
      <c r="D28" s="113">
        <v>1.0820305638503425</v>
      </c>
      <c r="E28" s="115">
        <v>616</v>
      </c>
      <c r="F28" s="114">
        <v>553</v>
      </c>
      <c r="G28" s="114">
        <v>558</v>
      </c>
      <c r="H28" s="114">
        <v>575</v>
      </c>
      <c r="I28" s="140">
        <v>585</v>
      </c>
      <c r="J28" s="115">
        <v>31</v>
      </c>
      <c r="K28" s="116">
        <v>5.299145299145299</v>
      </c>
    </row>
    <row r="29" spans="1:255" ht="14.1" customHeight="1" x14ac:dyDescent="0.2">
      <c r="A29" s="306">
        <v>29</v>
      </c>
      <c r="B29" s="307" t="s">
        <v>246</v>
      </c>
      <c r="C29" s="308"/>
      <c r="D29" s="113">
        <v>1.6300720182680484</v>
      </c>
      <c r="E29" s="115">
        <v>928</v>
      </c>
      <c r="F29" s="114">
        <v>928</v>
      </c>
      <c r="G29" s="114">
        <v>926</v>
      </c>
      <c r="H29" s="114">
        <v>909</v>
      </c>
      <c r="I29" s="140">
        <v>923</v>
      </c>
      <c r="J29" s="115">
        <v>5</v>
      </c>
      <c r="K29" s="116">
        <v>0.54171180931744312</v>
      </c>
    </row>
    <row r="30" spans="1:255" ht="14.1" customHeight="1" x14ac:dyDescent="0.2">
      <c r="A30" s="306" t="s">
        <v>247</v>
      </c>
      <c r="B30" s="307" t="s">
        <v>248</v>
      </c>
      <c r="C30" s="308"/>
      <c r="D30" s="113">
        <v>0.62708589495872125</v>
      </c>
      <c r="E30" s="115">
        <v>357</v>
      </c>
      <c r="F30" s="114">
        <v>353</v>
      </c>
      <c r="G30" s="114">
        <v>347</v>
      </c>
      <c r="H30" s="114">
        <v>327</v>
      </c>
      <c r="I30" s="140">
        <v>341</v>
      </c>
      <c r="J30" s="115">
        <v>16</v>
      </c>
      <c r="K30" s="116">
        <v>4.6920821114369504</v>
      </c>
    </row>
    <row r="31" spans="1:255" ht="14.1" customHeight="1" x14ac:dyDescent="0.2">
      <c r="A31" s="306" t="s">
        <v>249</v>
      </c>
      <c r="B31" s="307" t="s">
        <v>250</v>
      </c>
      <c r="C31" s="308"/>
      <c r="D31" s="113">
        <v>0.95555945898471806</v>
      </c>
      <c r="E31" s="115">
        <v>544</v>
      </c>
      <c r="F31" s="114">
        <v>546</v>
      </c>
      <c r="G31" s="114">
        <v>550</v>
      </c>
      <c r="H31" s="114">
        <v>553</v>
      </c>
      <c r="I31" s="140">
        <v>553</v>
      </c>
      <c r="J31" s="115">
        <v>-9</v>
      </c>
      <c r="K31" s="116">
        <v>-1.6274864376130198</v>
      </c>
    </row>
    <row r="32" spans="1:255" ht="14.1" customHeight="1" x14ac:dyDescent="0.2">
      <c r="A32" s="306">
        <v>31</v>
      </c>
      <c r="B32" s="307" t="s">
        <v>251</v>
      </c>
      <c r="C32" s="308"/>
      <c r="D32" s="113">
        <v>0.6183031793430529</v>
      </c>
      <c r="E32" s="115">
        <v>352</v>
      </c>
      <c r="F32" s="114">
        <v>346</v>
      </c>
      <c r="G32" s="114">
        <v>338</v>
      </c>
      <c r="H32" s="114">
        <v>337</v>
      </c>
      <c r="I32" s="140">
        <v>336</v>
      </c>
      <c r="J32" s="115">
        <v>16</v>
      </c>
      <c r="K32" s="116">
        <v>4.7619047619047619</v>
      </c>
    </row>
    <row r="33" spans="1:11" ht="14.1" customHeight="1" x14ac:dyDescent="0.2">
      <c r="A33" s="306">
        <v>32</v>
      </c>
      <c r="B33" s="307" t="s">
        <v>252</v>
      </c>
      <c r="C33" s="308"/>
      <c r="D33" s="113">
        <v>2.5364482698050237</v>
      </c>
      <c r="E33" s="115">
        <v>1444</v>
      </c>
      <c r="F33" s="114">
        <v>1449</v>
      </c>
      <c r="G33" s="114">
        <v>1494</v>
      </c>
      <c r="H33" s="114">
        <v>1480</v>
      </c>
      <c r="I33" s="140">
        <v>1447</v>
      </c>
      <c r="J33" s="115">
        <v>-3</v>
      </c>
      <c r="K33" s="116">
        <v>-0.2073255010366275</v>
      </c>
    </row>
    <row r="34" spans="1:11" ht="14.1" customHeight="1" x14ac:dyDescent="0.2">
      <c r="A34" s="306">
        <v>33</v>
      </c>
      <c r="B34" s="307" t="s">
        <v>253</v>
      </c>
      <c r="C34" s="308"/>
      <c r="D34" s="113">
        <v>2.3045845775513789</v>
      </c>
      <c r="E34" s="115">
        <v>1312</v>
      </c>
      <c r="F34" s="114">
        <v>1333</v>
      </c>
      <c r="G34" s="114">
        <v>1364</v>
      </c>
      <c r="H34" s="114">
        <v>1325</v>
      </c>
      <c r="I34" s="140">
        <v>1328</v>
      </c>
      <c r="J34" s="115">
        <v>-16</v>
      </c>
      <c r="K34" s="116">
        <v>-1.2048192771084338</v>
      </c>
    </row>
    <row r="35" spans="1:11" ht="14.1" customHeight="1" x14ac:dyDescent="0.2">
      <c r="A35" s="306">
        <v>34</v>
      </c>
      <c r="B35" s="307" t="s">
        <v>254</v>
      </c>
      <c r="C35" s="308"/>
      <c r="D35" s="113">
        <v>2.1306868083611454</v>
      </c>
      <c r="E35" s="115">
        <v>1213</v>
      </c>
      <c r="F35" s="114">
        <v>1197</v>
      </c>
      <c r="G35" s="114">
        <v>1207</v>
      </c>
      <c r="H35" s="114">
        <v>1205</v>
      </c>
      <c r="I35" s="140">
        <v>1204</v>
      </c>
      <c r="J35" s="115">
        <v>9</v>
      </c>
      <c r="K35" s="116">
        <v>0.74750830564784054</v>
      </c>
    </row>
    <row r="36" spans="1:11" ht="14.1" customHeight="1" x14ac:dyDescent="0.2">
      <c r="A36" s="306">
        <v>41</v>
      </c>
      <c r="B36" s="307" t="s">
        <v>255</v>
      </c>
      <c r="C36" s="308"/>
      <c r="D36" s="113">
        <v>0.6762691024064641</v>
      </c>
      <c r="E36" s="115">
        <v>385</v>
      </c>
      <c r="F36" s="114">
        <v>390</v>
      </c>
      <c r="G36" s="114">
        <v>398</v>
      </c>
      <c r="H36" s="114">
        <v>398</v>
      </c>
      <c r="I36" s="140">
        <v>397</v>
      </c>
      <c r="J36" s="115">
        <v>-12</v>
      </c>
      <c r="K36" s="116">
        <v>-3.0226700251889169</v>
      </c>
    </row>
    <row r="37" spans="1:11" ht="14.1" customHeight="1" x14ac:dyDescent="0.2">
      <c r="A37" s="306">
        <v>42</v>
      </c>
      <c r="B37" s="307" t="s">
        <v>256</v>
      </c>
      <c r="C37" s="308"/>
      <c r="D37" s="113">
        <v>7.7287897417881612E-2</v>
      </c>
      <c r="E37" s="115">
        <v>44</v>
      </c>
      <c r="F37" s="114">
        <v>46</v>
      </c>
      <c r="G37" s="114">
        <v>47</v>
      </c>
      <c r="H37" s="114">
        <v>46</v>
      </c>
      <c r="I37" s="140">
        <v>48</v>
      </c>
      <c r="J37" s="115">
        <v>-4</v>
      </c>
      <c r="K37" s="116">
        <v>-8.3333333333333339</v>
      </c>
    </row>
    <row r="38" spans="1:11" ht="14.1" customHeight="1" x14ac:dyDescent="0.2">
      <c r="A38" s="306">
        <v>43</v>
      </c>
      <c r="B38" s="307" t="s">
        <v>257</v>
      </c>
      <c r="C38" s="308"/>
      <c r="D38" s="113">
        <v>1.5071139996486913</v>
      </c>
      <c r="E38" s="115">
        <v>858</v>
      </c>
      <c r="F38" s="114">
        <v>850</v>
      </c>
      <c r="G38" s="114">
        <v>829</v>
      </c>
      <c r="H38" s="114">
        <v>816</v>
      </c>
      <c r="I38" s="140">
        <v>808</v>
      </c>
      <c r="J38" s="115">
        <v>50</v>
      </c>
      <c r="K38" s="116">
        <v>6.1881188118811883</v>
      </c>
    </row>
    <row r="39" spans="1:11" ht="14.1" customHeight="1" x14ac:dyDescent="0.2">
      <c r="A39" s="306">
        <v>51</v>
      </c>
      <c r="B39" s="307" t="s">
        <v>258</v>
      </c>
      <c r="C39" s="308"/>
      <c r="D39" s="113">
        <v>6.7275601616019669</v>
      </c>
      <c r="E39" s="115">
        <v>3830</v>
      </c>
      <c r="F39" s="114">
        <v>3785</v>
      </c>
      <c r="G39" s="114">
        <v>3843</v>
      </c>
      <c r="H39" s="114">
        <v>3815</v>
      </c>
      <c r="I39" s="140">
        <v>3835</v>
      </c>
      <c r="J39" s="115">
        <v>-5</v>
      </c>
      <c r="K39" s="116">
        <v>-0.1303780964797914</v>
      </c>
    </row>
    <row r="40" spans="1:11" ht="14.1" customHeight="1" x14ac:dyDescent="0.2">
      <c r="A40" s="306" t="s">
        <v>259</v>
      </c>
      <c r="B40" s="307" t="s">
        <v>260</v>
      </c>
      <c r="C40" s="308"/>
      <c r="D40" s="113">
        <v>5.599859476550149</v>
      </c>
      <c r="E40" s="115">
        <v>3188</v>
      </c>
      <c r="F40" s="114">
        <v>3153</v>
      </c>
      <c r="G40" s="114">
        <v>3202</v>
      </c>
      <c r="H40" s="114">
        <v>3222</v>
      </c>
      <c r="I40" s="140">
        <v>3246</v>
      </c>
      <c r="J40" s="115">
        <v>-58</v>
      </c>
      <c r="K40" s="116">
        <v>-1.7868145409735059</v>
      </c>
    </row>
    <row r="41" spans="1:11" ht="14.1" customHeight="1" x14ac:dyDescent="0.2">
      <c r="A41" s="306"/>
      <c r="B41" s="307" t="s">
        <v>261</v>
      </c>
      <c r="C41" s="308"/>
      <c r="D41" s="113">
        <v>5.0149306165466365</v>
      </c>
      <c r="E41" s="115">
        <v>2855</v>
      </c>
      <c r="F41" s="114">
        <v>2819</v>
      </c>
      <c r="G41" s="114">
        <v>2855</v>
      </c>
      <c r="H41" s="114">
        <v>2883</v>
      </c>
      <c r="I41" s="140">
        <v>2896</v>
      </c>
      <c r="J41" s="115">
        <v>-41</v>
      </c>
      <c r="K41" s="116">
        <v>-1.4157458563535912</v>
      </c>
    </row>
    <row r="42" spans="1:11" ht="14.1" customHeight="1" x14ac:dyDescent="0.2">
      <c r="A42" s="306">
        <v>52</v>
      </c>
      <c r="B42" s="307" t="s">
        <v>262</v>
      </c>
      <c r="C42" s="308"/>
      <c r="D42" s="113">
        <v>4.5160723695766727</v>
      </c>
      <c r="E42" s="115">
        <v>2571</v>
      </c>
      <c r="F42" s="114">
        <v>2512</v>
      </c>
      <c r="G42" s="114">
        <v>2541</v>
      </c>
      <c r="H42" s="114">
        <v>2544</v>
      </c>
      <c r="I42" s="140">
        <v>2519</v>
      </c>
      <c r="J42" s="115">
        <v>52</v>
      </c>
      <c r="K42" s="116">
        <v>2.0643112346169117</v>
      </c>
    </row>
    <row r="43" spans="1:11" ht="14.1" customHeight="1" x14ac:dyDescent="0.2">
      <c r="A43" s="306" t="s">
        <v>263</v>
      </c>
      <c r="B43" s="307" t="s">
        <v>264</v>
      </c>
      <c r="C43" s="308"/>
      <c r="D43" s="113">
        <v>3.8398032671702089</v>
      </c>
      <c r="E43" s="115">
        <v>2186</v>
      </c>
      <c r="F43" s="114">
        <v>2170</v>
      </c>
      <c r="G43" s="114">
        <v>2175</v>
      </c>
      <c r="H43" s="114">
        <v>2159</v>
      </c>
      <c r="I43" s="140">
        <v>2112</v>
      </c>
      <c r="J43" s="115">
        <v>74</v>
      </c>
      <c r="K43" s="116">
        <v>3.5037878787878789</v>
      </c>
    </row>
    <row r="44" spans="1:11" ht="14.1" customHeight="1" x14ac:dyDescent="0.2">
      <c r="A44" s="306">
        <v>53</v>
      </c>
      <c r="B44" s="307" t="s">
        <v>265</v>
      </c>
      <c r="C44" s="308"/>
      <c r="D44" s="113">
        <v>0.34779553838046723</v>
      </c>
      <c r="E44" s="115">
        <v>198</v>
      </c>
      <c r="F44" s="114">
        <v>204</v>
      </c>
      <c r="G44" s="114">
        <v>210</v>
      </c>
      <c r="H44" s="114">
        <v>207</v>
      </c>
      <c r="I44" s="140">
        <v>201</v>
      </c>
      <c r="J44" s="115">
        <v>-3</v>
      </c>
      <c r="K44" s="116">
        <v>-1.4925373134328359</v>
      </c>
    </row>
    <row r="45" spans="1:11" ht="14.1" customHeight="1" x14ac:dyDescent="0.2">
      <c r="A45" s="306" t="s">
        <v>266</v>
      </c>
      <c r="B45" s="307" t="s">
        <v>267</v>
      </c>
      <c r="C45" s="308"/>
      <c r="D45" s="113">
        <v>0.33374319339539787</v>
      </c>
      <c r="E45" s="115">
        <v>190</v>
      </c>
      <c r="F45" s="114">
        <v>197</v>
      </c>
      <c r="G45" s="114">
        <v>203</v>
      </c>
      <c r="H45" s="114">
        <v>200</v>
      </c>
      <c r="I45" s="140">
        <v>194</v>
      </c>
      <c r="J45" s="115">
        <v>-4</v>
      </c>
      <c r="K45" s="116">
        <v>-2.0618556701030926</v>
      </c>
    </row>
    <row r="46" spans="1:11" ht="14.1" customHeight="1" x14ac:dyDescent="0.2">
      <c r="A46" s="306">
        <v>54</v>
      </c>
      <c r="B46" s="307" t="s">
        <v>268</v>
      </c>
      <c r="C46" s="308"/>
      <c r="D46" s="113">
        <v>2.292288775689443</v>
      </c>
      <c r="E46" s="115">
        <v>1305</v>
      </c>
      <c r="F46" s="114">
        <v>1253</v>
      </c>
      <c r="G46" s="114">
        <v>1255</v>
      </c>
      <c r="H46" s="114">
        <v>1236</v>
      </c>
      <c r="I46" s="140">
        <v>1216</v>
      </c>
      <c r="J46" s="115">
        <v>89</v>
      </c>
      <c r="K46" s="116">
        <v>7.3190789473684212</v>
      </c>
    </row>
    <row r="47" spans="1:11" ht="14.1" customHeight="1" x14ac:dyDescent="0.2">
      <c r="A47" s="306">
        <v>61</v>
      </c>
      <c r="B47" s="307" t="s">
        <v>269</v>
      </c>
      <c r="C47" s="308"/>
      <c r="D47" s="113">
        <v>2.7876339364131391</v>
      </c>
      <c r="E47" s="115">
        <v>1587</v>
      </c>
      <c r="F47" s="114">
        <v>1610</v>
      </c>
      <c r="G47" s="114">
        <v>1602</v>
      </c>
      <c r="H47" s="114">
        <v>1555</v>
      </c>
      <c r="I47" s="140">
        <v>1565</v>
      </c>
      <c r="J47" s="115">
        <v>22</v>
      </c>
      <c r="K47" s="116">
        <v>1.4057507987220448</v>
      </c>
    </row>
    <row r="48" spans="1:11" ht="14.1" customHeight="1" x14ac:dyDescent="0.2">
      <c r="A48" s="306">
        <v>62</v>
      </c>
      <c r="B48" s="307" t="s">
        <v>270</v>
      </c>
      <c r="C48" s="308"/>
      <c r="D48" s="113">
        <v>5.9125241524679435</v>
      </c>
      <c r="E48" s="115">
        <v>3366</v>
      </c>
      <c r="F48" s="114">
        <v>3314</v>
      </c>
      <c r="G48" s="114">
        <v>3290</v>
      </c>
      <c r="H48" s="114">
        <v>3265</v>
      </c>
      <c r="I48" s="140">
        <v>3280</v>
      </c>
      <c r="J48" s="115">
        <v>86</v>
      </c>
      <c r="K48" s="116">
        <v>2.6219512195121952</v>
      </c>
    </row>
    <row r="49" spans="1:11" ht="14.1" customHeight="1" x14ac:dyDescent="0.2">
      <c r="A49" s="306">
        <v>63</v>
      </c>
      <c r="B49" s="307" t="s">
        <v>271</v>
      </c>
      <c r="C49" s="308"/>
      <c r="D49" s="113">
        <v>1.4368522747233445</v>
      </c>
      <c r="E49" s="115">
        <v>818</v>
      </c>
      <c r="F49" s="114">
        <v>837</v>
      </c>
      <c r="G49" s="114">
        <v>858</v>
      </c>
      <c r="H49" s="114">
        <v>823</v>
      </c>
      <c r="I49" s="140">
        <v>843</v>
      </c>
      <c r="J49" s="115">
        <v>-25</v>
      </c>
      <c r="K49" s="116">
        <v>-2.9655990510083039</v>
      </c>
    </row>
    <row r="50" spans="1:11" ht="14.1" customHeight="1" x14ac:dyDescent="0.2">
      <c r="A50" s="306" t="s">
        <v>272</v>
      </c>
      <c r="B50" s="307" t="s">
        <v>273</v>
      </c>
      <c r="C50" s="308"/>
      <c r="D50" s="113">
        <v>0.32847356402599681</v>
      </c>
      <c r="E50" s="115">
        <v>187</v>
      </c>
      <c r="F50" s="114">
        <v>196</v>
      </c>
      <c r="G50" s="114">
        <v>197</v>
      </c>
      <c r="H50" s="114">
        <v>182</v>
      </c>
      <c r="I50" s="140">
        <v>192</v>
      </c>
      <c r="J50" s="115">
        <v>-5</v>
      </c>
      <c r="K50" s="116">
        <v>-2.6041666666666665</v>
      </c>
    </row>
    <row r="51" spans="1:11" ht="14.1" customHeight="1" x14ac:dyDescent="0.2">
      <c r="A51" s="306" t="s">
        <v>274</v>
      </c>
      <c r="B51" s="307" t="s">
        <v>275</v>
      </c>
      <c r="C51" s="308"/>
      <c r="D51" s="113">
        <v>0.94502020024591604</v>
      </c>
      <c r="E51" s="115">
        <v>538</v>
      </c>
      <c r="F51" s="114">
        <v>540</v>
      </c>
      <c r="G51" s="114">
        <v>562</v>
      </c>
      <c r="H51" s="114">
        <v>544</v>
      </c>
      <c r="I51" s="140">
        <v>553</v>
      </c>
      <c r="J51" s="115">
        <v>-15</v>
      </c>
      <c r="K51" s="116">
        <v>-2.7124773960216997</v>
      </c>
    </row>
    <row r="52" spans="1:11" ht="14.1" customHeight="1" x14ac:dyDescent="0.2">
      <c r="A52" s="306">
        <v>71</v>
      </c>
      <c r="B52" s="307" t="s">
        <v>276</v>
      </c>
      <c r="C52" s="308"/>
      <c r="D52" s="113">
        <v>10.115931846126822</v>
      </c>
      <c r="E52" s="115">
        <v>5759</v>
      </c>
      <c r="F52" s="114">
        <v>5706</v>
      </c>
      <c r="G52" s="114">
        <v>5721</v>
      </c>
      <c r="H52" s="114">
        <v>5671</v>
      </c>
      <c r="I52" s="140">
        <v>5745</v>
      </c>
      <c r="J52" s="115">
        <v>14</v>
      </c>
      <c r="K52" s="116">
        <v>0.24369016536118362</v>
      </c>
    </row>
    <row r="53" spans="1:11" ht="14.1" customHeight="1" x14ac:dyDescent="0.2">
      <c r="A53" s="306" t="s">
        <v>277</v>
      </c>
      <c r="B53" s="307" t="s">
        <v>278</v>
      </c>
      <c r="C53" s="308"/>
      <c r="D53" s="113">
        <v>3.523625505006148</v>
      </c>
      <c r="E53" s="115">
        <v>2006</v>
      </c>
      <c r="F53" s="114">
        <v>1998</v>
      </c>
      <c r="G53" s="114">
        <v>1999</v>
      </c>
      <c r="H53" s="114">
        <v>1945</v>
      </c>
      <c r="I53" s="140">
        <v>1975</v>
      </c>
      <c r="J53" s="115">
        <v>31</v>
      </c>
      <c r="K53" s="116">
        <v>1.5696202531645569</v>
      </c>
    </row>
    <row r="54" spans="1:11" ht="14.1" customHeight="1" x14ac:dyDescent="0.2">
      <c r="A54" s="306" t="s">
        <v>279</v>
      </c>
      <c r="B54" s="307" t="s">
        <v>280</v>
      </c>
      <c r="C54" s="308"/>
      <c r="D54" s="113">
        <v>5.7070086070613035</v>
      </c>
      <c r="E54" s="115">
        <v>3249</v>
      </c>
      <c r="F54" s="114">
        <v>3215</v>
      </c>
      <c r="G54" s="114">
        <v>3238</v>
      </c>
      <c r="H54" s="114">
        <v>3252</v>
      </c>
      <c r="I54" s="140">
        <v>3290</v>
      </c>
      <c r="J54" s="115">
        <v>-41</v>
      </c>
      <c r="K54" s="116">
        <v>-1.2462006079027355</v>
      </c>
    </row>
    <row r="55" spans="1:11" ht="14.1" customHeight="1" x14ac:dyDescent="0.2">
      <c r="A55" s="306">
        <v>72</v>
      </c>
      <c r="B55" s="307" t="s">
        <v>281</v>
      </c>
      <c r="C55" s="308"/>
      <c r="D55" s="113">
        <v>2.8368171438608818</v>
      </c>
      <c r="E55" s="115">
        <v>1615</v>
      </c>
      <c r="F55" s="114">
        <v>1640</v>
      </c>
      <c r="G55" s="114">
        <v>1652</v>
      </c>
      <c r="H55" s="114">
        <v>1613</v>
      </c>
      <c r="I55" s="140">
        <v>1633</v>
      </c>
      <c r="J55" s="115">
        <v>-18</v>
      </c>
      <c r="K55" s="116">
        <v>-1.1022657685241886</v>
      </c>
    </row>
    <row r="56" spans="1:11" ht="14.1" customHeight="1" x14ac:dyDescent="0.2">
      <c r="A56" s="306" t="s">
        <v>282</v>
      </c>
      <c r="B56" s="307" t="s">
        <v>283</v>
      </c>
      <c r="C56" s="308"/>
      <c r="D56" s="113">
        <v>1.5317056033725629</v>
      </c>
      <c r="E56" s="115">
        <v>872</v>
      </c>
      <c r="F56" s="114">
        <v>883</v>
      </c>
      <c r="G56" s="114">
        <v>890</v>
      </c>
      <c r="H56" s="114">
        <v>875</v>
      </c>
      <c r="I56" s="140">
        <v>890</v>
      </c>
      <c r="J56" s="115">
        <v>-18</v>
      </c>
      <c r="K56" s="116">
        <v>-2.0224719101123596</v>
      </c>
    </row>
    <row r="57" spans="1:11" ht="14.1" customHeight="1" x14ac:dyDescent="0.2">
      <c r="A57" s="306" t="s">
        <v>284</v>
      </c>
      <c r="B57" s="307" t="s">
        <v>285</v>
      </c>
      <c r="C57" s="308"/>
      <c r="D57" s="113">
        <v>0.89759353592130686</v>
      </c>
      <c r="E57" s="115">
        <v>511</v>
      </c>
      <c r="F57" s="114">
        <v>523</v>
      </c>
      <c r="G57" s="114">
        <v>529</v>
      </c>
      <c r="H57" s="114">
        <v>514</v>
      </c>
      <c r="I57" s="140">
        <v>517</v>
      </c>
      <c r="J57" s="115">
        <v>-6</v>
      </c>
      <c r="K57" s="116">
        <v>-1.1605415860735009</v>
      </c>
    </row>
    <row r="58" spans="1:11" ht="14.1" customHeight="1" x14ac:dyDescent="0.2">
      <c r="A58" s="306">
        <v>73</v>
      </c>
      <c r="B58" s="307" t="s">
        <v>286</v>
      </c>
      <c r="C58" s="308"/>
      <c r="D58" s="113">
        <v>1.74073423502547</v>
      </c>
      <c r="E58" s="115">
        <v>991</v>
      </c>
      <c r="F58" s="114">
        <v>989</v>
      </c>
      <c r="G58" s="114">
        <v>978</v>
      </c>
      <c r="H58" s="114">
        <v>928</v>
      </c>
      <c r="I58" s="140">
        <v>922</v>
      </c>
      <c r="J58" s="115">
        <v>69</v>
      </c>
      <c r="K58" s="116">
        <v>7.4837310195227769</v>
      </c>
    </row>
    <row r="59" spans="1:11" ht="14.1" customHeight="1" x14ac:dyDescent="0.2">
      <c r="A59" s="306" t="s">
        <v>287</v>
      </c>
      <c r="B59" s="307" t="s">
        <v>288</v>
      </c>
      <c r="C59" s="308"/>
      <c r="D59" s="113">
        <v>1.4825223959248199</v>
      </c>
      <c r="E59" s="115">
        <v>844</v>
      </c>
      <c r="F59" s="114">
        <v>841</v>
      </c>
      <c r="G59" s="114">
        <v>829</v>
      </c>
      <c r="H59" s="114">
        <v>782</v>
      </c>
      <c r="I59" s="140">
        <v>775</v>
      </c>
      <c r="J59" s="115">
        <v>69</v>
      </c>
      <c r="K59" s="116">
        <v>8.9032258064516121</v>
      </c>
    </row>
    <row r="60" spans="1:11" ht="14.1" customHeight="1" x14ac:dyDescent="0.2">
      <c r="A60" s="306">
        <v>81</v>
      </c>
      <c r="B60" s="307" t="s">
        <v>289</v>
      </c>
      <c r="C60" s="308"/>
      <c r="D60" s="113">
        <v>5.9388722993149479</v>
      </c>
      <c r="E60" s="115">
        <v>3381</v>
      </c>
      <c r="F60" s="114">
        <v>3354</v>
      </c>
      <c r="G60" s="114">
        <v>3325</v>
      </c>
      <c r="H60" s="114">
        <v>3259</v>
      </c>
      <c r="I60" s="140">
        <v>3271</v>
      </c>
      <c r="J60" s="115">
        <v>110</v>
      </c>
      <c r="K60" s="116">
        <v>3.3628859675940079</v>
      </c>
    </row>
    <row r="61" spans="1:11" ht="14.1" customHeight="1" x14ac:dyDescent="0.2">
      <c r="A61" s="306" t="s">
        <v>290</v>
      </c>
      <c r="B61" s="307" t="s">
        <v>291</v>
      </c>
      <c r="C61" s="308"/>
      <c r="D61" s="113">
        <v>2.1359564377305462</v>
      </c>
      <c r="E61" s="115">
        <v>1216</v>
      </c>
      <c r="F61" s="114">
        <v>1213</v>
      </c>
      <c r="G61" s="114">
        <v>1213</v>
      </c>
      <c r="H61" s="114">
        <v>1172</v>
      </c>
      <c r="I61" s="140">
        <v>1187</v>
      </c>
      <c r="J61" s="115">
        <v>29</v>
      </c>
      <c r="K61" s="116">
        <v>2.4431339511373209</v>
      </c>
    </row>
    <row r="62" spans="1:11" ht="14.1" customHeight="1" x14ac:dyDescent="0.2">
      <c r="A62" s="306" t="s">
        <v>292</v>
      </c>
      <c r="B62" s="307" t="s">
        <v>293</v>
      </c>
      <c r="C62" s="308"/>
      <c r="D62" s="113">
        <v>2.0762339715440015</v>
      </c>
      <c r="E62" s="115">
        <v>1182</v>
      </c>
      <c r="F62" s="114">
        <v>1184</v>
      </c>
      <c r="G62" s="114">
        <v>1162</v>
      </c>
      <c r="H62" s="114">
        <v>1152</v>
      </c>
      <c r="I62" s="140">
        <v>1159</v>
      </c>
      <c r="J62" s="115">
        <v>23</v>
      </c>
      <c r="K62" s="116">
        <v>1.9844693701466782</v>
      </c>
    </row>
    <row r="63" spans="1:11" ht="14.1" customHeight="1" x14ac:dyDescent="0.2">
      <c r="A63" s="306"/>
      <c r="B63" s="307" t="s">
        <v>294</v>
      </c>
      <c r="C63" s="308"/>
      <c r="D63" s="113">
        <v>1.7582996662568067</v>
      </c>
      <c r="E63" s="115">
        <v>1001</v>
      </c>
      <c r="F63" s="114">
        <v>998</v>
      </c>
      <c r="G63" s="114">
        <v>981</v>
      </c>
      <c r="H63" s="114">
        <v>983</v>
      </c>
      <c r="I63" s="140">
        <v>993</v>
      </c>
      <c r="J63" s="115">
        <v>8</v>
      </c>
      <c r="K63" s="116">
        <v>0.80563947633434041</v>
      </c>
    </row>
    <row r="64" spans="1:11" ht="14.1" customHeight="1" x14ac:dyDescent="0.2">
      <c r="A64" s="306" t="s">
        <v>295</v>
      </c>
      <c r="B64" s="307" t="s">
        <v>296</v>
      </c>
      <c r="C64" s="308"/>
      <c r="D64" s="113">
        <v>0.50237133321623051</v>
      </c>
      <c r="E64" s="115">
        <v>286</v>
      </c>
      <c r="F64" s="114">
        <v>282</v>
      </c>
      <c r="G64" s="114">
        <v>282</v>
      </c>
      <c r="H64" s="114">
        <v>274</v>
      </c>
      <c r="I64" s="140">
        <v>270</v>
      </c>
      <c r="J64" s="115">
        <v>16</v>
      </c>
      <c r="K64" s="116">
        <v>5.9259259259259256</v>
      </c>
    </row>
    <row r="65" spans="1:11" ht="14.1" customHeight="1" x14ac:dyDescent="0.2">
      <c r="A65" s="306" t="s">
        <v>297</v>
      </c>
      <c r="B65" s="307" t="s">
        <v>298</v>
      </c>
      <c r="C65" s="308"/>
      <c r="D65" s="113">
        <v>0.6587036711751274</v>
      </c>
      <c r="E65" s="115">
        <v>375</v>
      </c>
      <c r="F65" s="114">
        <v>362</v>
      </c>
      <c r="G65" s="114">
        <v>352</v>
      </c>
      <c r="H65" s="114">
        <v>351</v>
      </c>
      <c r="I65" s="140">
        <v>344</v>
      </c>
      <c r="J65" s="115">
        <v>31</v>
      </c>
      <c r="K65" s="116">
        <v>9.0116279069767433</v>
      </c>
    </row>
    <row r="66" spans="1:11" ht="14.1" customHeight="1" x14ac:dyDescent="0.2">
      <c r="A66" s="306">
        <v>82</v>
      </c>
      <c r="B66" s="307" t="s">
        <v>299</v>
      </c>
      <c r="C66" s="308"/>
      <c r="D66" s="113">
        <v>2.8139820832601439</v>
      </c>
      <c r="E66" s="115">
        <v>1602</v>
      </c>
      <c r="F66" s="114">
        <v>1602</v>
      </c>
      <c r="G66" s="114">
        <v>1595</v>
      </c>
      <c r="H66" s="114">
        <v>1517</v>
      </c>
      <c r="I66" s="140">
        <v>1510</v>
      </c>
      <c r="J66" s="115">
        <v>92</v>
      </c>
      <c r="K66" s="116">
        <v>6.0927152317880795</v>
      </c>
    </row>
    <row r="67" spans="1:11" ht="14.1" customHeight="1" x14ac:dyDescent="0.2">
      <c r="A67" s="306" t="s">
        <v>300</v>
      </c>
      <c r="B67" s="307" t="s">
        <v>301</v>
      </c>
      <c r="C67" s="308"/>
      <c r="D67" s="113">
        <v>2.0340769365887934</v>
      </c>
      <c r="E67" s="115">
        <v>1158</v>
      </c>
      <c r="F67" s="114">
        <v>1156</v>
      </c>
      <c r="G67" s="114">
        <v>1158</v>
      </c>
      <c r="H67" s="114">
        <v>1094</v>
      </c>
      <c r="I67" s="140">
        <v>1083</v>
      </c>
      <c r="J67" s="115">
        <v>75</v>
      </c>
      <c r="K67" s="116">
        <v>6.9252077562326866</v>
      </c>
    </row>
    <row r="68" spans="1:11" ht="14.1" customHeight="1" x14ac:dyDescent="0.2">
      <c r="A68" s="306" t="s">
        <v>302</v>
      </c>
      <c r="B68" s="307" t="s">
        <v>303</v>
      </c>
      <c r="C68" s="308"/>
      <c r="D68" s="113">
        <v>0.44264886702968559</v>
      </c>
      <c r="E68" s="115">
        <v>252</v>
      </c>
      <c r="F68" s="114">
        <v>253</v>
      </c>
      <c r="G68" s="114">
        <v>243</v>
      </c>
      <c r="H68" s="114">
        <v>240</v>
      </c>
      <c r="I68" s="140">
        <v>241</v>
      </c>
      <c r="J68" s="115">
        <v>11</v>
      </c>
      <c r="K68" s="116">
        <v>4.5643153526970952</v>
      </c>
    </row>
    <row r="69" spans="1:11" ht="14.1" customHeight="1" x14ac:dyDescent="0.2">
      <c r="A69" s="306">
        <v>83</v>
      </c>
      <c r="B69" s="307" t="s">
        <v>304</v>
      </c>
      <c r="C69" s="308"/>
      <c r="D69" s="113">
        <v>5.2608466537853502</v>
      </c>
      <c r="E69" s="115">
        <v>2995</v>
      </c>
      <c r="F69" s="114">
        <v>3002</v>
      </c>
      <c r="G69" s="114">
        <v>2964</v>
      </c>
      <c r="H69" s="114">
        <v>2889</v>
      </c>
      <c r="I69" s="140">
        <v>2864</v>
      </c>
      <c r="J69" s="115">
        <v>131</v>
      </c>
      <c r="K69" s="116">
        <v>4.5740223463687153</v>
      </c>
    </row>
    <row r="70" spans="1:11" ht="14.1" customHeight="1" x14ac:dyDescent="0.2">
      <c r="A70" s="306" t="s">
        <v>305</v>
      </c>
      <c r="B70" s="307" t="s">
        <v>306</v>
      </c>
      <c r="C70" s="308"/>
      <c r="D70" s="113">
        <v>4.2736694185842259</v>
      </c>
      <c r="E70" s="115">
        <v>2433</v>
      </c>
      <c r="F70" s="114">
        <v>2443</v>
      </c>
      <c r="G70" s="114">
        <v>2405</v>
      </c>
      <c r="H70" s="114">
        <v>2320</v>
      </c>
      <c r="I70" s="140">
        <v>2295</v>
      </c>
      <c r="J70" s="115">
        <v>138</v>
      </c>
      <c r="K70" s="116">
        <v>6.0130718954248366</v>
      </c>
    </row>
    <row r="71" spans="1:11" ht="14.1" customHeight="1" x14ac:dyDescent="0.2">
      <c r="A71" s="306"/>
      <c r="B71" s="307" t="s">
        <v>307</v>
      </c>
      <c r="C71" s="308"/>
      <c r="D71" s="113">
        <v>3.1529949060249427</v>
      </c>
      <c r="E71" s="115">
        <v>1795</v>
      </c>
      <c r="F71" s="114">
        <v>1804</v>
      </c>
      <c r="G71" s="114">
        <v>1782</v>
      </c>
      <c r="H71" s="114">
        <v>1724</v>
      </c>
      <c r="I71" s="140">
        <v>1717</v>
      </c>
      <c r="J71" s="115">
        <v>78</v>
      </c>
      <c r="K71" s="116">
        <v>4.5428072218986602</v>
      </c>
    </row>
    <row r="72" spans="1:11" ht="14.1" customHeight="1" x14ac:dyDescent="0.2">
      <c r="A72" s="306">
        <v>84</v>
      </c>
      <c r="B72" s="307" t="s">
        <v>308</v>
      </c>
      <c r="C72" s="308"/>
      <c r="D72" s="113">
        <v>0.82733181099595998</v>
      </c>
      <c r="E72" s="115">
        <v>471</v>
      </c>
      <c r="F72" s="114">
        <v>459</v>
      </c>
      <c r="G72" s="114">
        <v>452</v>
      </c>
      <c r="H72" s="114">
        <v>462</v>
      </c>
      <c r="I72" s="140">
        <v>461</v>
      </c>
      <c r="J72" s="115">
        <v>10</v>
      </c>
      <c r="K72" s="116">
        <v>2.1691973969631237</v>
      </c>
    </row>
    <row r="73" spans="1:11" ht="14.1" customHeight="1" x14ac:dyDescent="0.2">
      <c r="A73" s="306" t="s">
        <v>309</v>
      </c>
      <c r="B73" s="307" t="s">
        <v>310</v>
      </c>
      <c r="C73" s="308"/>
      <c r="D73" s="113">
        <v>0.23537677849991218</v>
      </c>
      <c r="E73" s="115">
        <v>134</v>
      </c>
      <c r="F73" s="114">
        <v>129</v>
      </c>
      <c r="G73" s="114">
        <v>124</v>
      </c>
      <c r="H73" s="114">
        <v>138</v>
      </c>
      <c r="I73" s="140">
        <v>137</v>
      </c>
      <c r="J73" s="115">
        <v>-3</v>
      </c>
      <c r="K73" s="116">
        <v>-2.1897810218978102</v>
      </c>
    </row>
    <row r="74" spans="1:11" ht="14.1" customHeight="1" x14ac:dyDescent="0.2">
      <c r="A74" s="306" t="s">
        <v>311</v>
      </c>
      <c r="B74" s="307" t="s">
        <v>312</v>
      </c>
      <c r="C74" s="308"/>
      <c r="D74" s="113">
        <v>0.20902863165290708</v>
      </c>
      <c r="E74" s="115">
        <v>119</v>
      </c>
      <c r="F74" s="114">
        <v>120</v>
      </c>
      <c r="G74" s="114">
        <v>122</v>
      </c>
      <c r="H74" s="114">
        <v>122</v>
      </c>
      <c r="I74" s="140">
        <v>124</v>
      </c>
      <c r="J74" s="115">
        <v>-5</v>
      </c>
      <c r="K74" s="116">
        <v>-4.032258064516129</v>
      </c>
    </row>
    <row r="75" spans="1:11" ht="14.1" customHeight="1" x14ac:dyDescent="0.2">
      <c r="A75" s="306" t="s">
        <v>313</v>
      </c>
      <c r="B75" s="307" t="s">
        <v>314</v>
      </c>
      <c r="C75" s="308"/>
      <c r="D75" s="113">
        <v>5.269629369401019E-3</v>
      </c>
      <c r="E75" s="115">
        <v>3</v>
      </c>
      <c r="F75" s="114">
        <v>3</v>
      </c>
      <c r="G75" s="114">
        <v>3</v>
      </c>
      <c r="H75" s="114">
        <v>3</v>
      </c>
      <c r="I75" s="140">
        <v>3</v>
      </c>
      <c r="J75" s="115">
        <v>0</v>
      </c>
      <c r="K75" s="116">
        <v>0</v>
      </c>
    </row>
    <row r="76" spans="1:11" ht="14.1" customHeight="1" x14ac:dyDescent="0.2">
      <c r="A76" s="306">
        <v>91</v>
      </c>
      <c r="B76" s="307" t="s">
        <v>315</v>
      </c>
      <c r="C76" s="308"/>
      <c r="D76" s="113">
        <v>4.5670121201475497E-2</v>
      </c>
      <c r="E76" s="115">
        <v>26</v>
      </c>
      <c r="F76" s="114">
        <v>21</v>
      </c>
      <c r="G76" s="114">
        <v>18</v>
      </c>
      <c r="H76" s="114">
        <v>17</v>
      </c>
      <c r="I76" s="140">
        <v>18</v>
      </c>
      <c r="J76" s="115">
        <v>8</v>
      </c>
      <c r="K76" s="116">
        <v>44.444444444444443</v>
      </c>
    </row>
    <row r="77" spans="1:11" ht="14.1" customHeight="1" x14ac:dyDescent="0.2">
      <c r="A77" s="306">
        <v>92</v>
      </c>
      <c r="B77" s="307" t="s">
        <v>316</v>
      </c>
      <c r="C77" s="308"/>
      <c r="D77" s="113">
        <v>0.56560688564904271</v>
      </c>
      <c r="E77" s="115">
        <v>322</v>
      </c>
      <c r="F77" s="114">
        <v>322</v>
      </c>
      <c r="G77" s="114">
        <v>324</v>
      </c>
      <c r="H77" s="114">
        <v>284</v>
      </c>
      <c r="I77" s="140">
        <v>274</v>
      </c>
      <c r="J77" s="115">
        <v>48</v>
      </c>
      <c r="K77" s="116">
        <v>17.518248175182482</v>
      </c>
    </row>
    <row r="78" spans="1:11" ht="14.1" customHeight="1" x14ac:dyDescent="0.2">
      <c r="A78" s="306">
        <v>93</v>
      </c>
      <c r="B78" s="307" t="s">
        <v>317</v>
      </c>
      <c r="C78" s="308"/>
      <c r="D78" s="113">
        <v>0.13174073423502547</v>
      </c>
      <c r="E78" s="115">
        <v>75</v>
      </c>
      <c r="F78" s="114">
        <v>74</v>
      </c>
      <c r="G78" s="114">
        <v>78</v>
      </c>
      <c r="H78" s="114">
        <v>78</v>
      </c>
      <c r="I78" s="140">
        <v>75</v>
      </c>
      <c r="J78" s="115">
        <v>0</v>
      </c>
      <c r="K78" s="116">
        <v>0</v>
      </c>
    </row>
    <row r="79" spans="1:11" ht="14.1" customHeight="1" x14ac:dyDescent="0.2">
      <c r="A79" s="306">
        <v>94</v>
      </c>
      <c r="B79" s="307" t="s">
        <v>318</v>
      </c>
      <c r="C79" s="308"/>
      <c r="D79" s="113">
        <v>0.20551554540663974</v>
      </c>
      <c r="E79" s="115">
        <v>117</v>
      </c>
      <c r="F79" s="114">
        <v>111</v>
      </c>
      <c r="G79" s="114">
        <v>118</v>
      </c>
      <c r="H79" s="114">
        <v>107</v>
      </c>
      <c r="I79" s="140">
        <v>109</v>
      </c>
      <c r="J79" s="115">
        <v>8</v>
      </c>
      <c r="K79" s="116">
        <v>7.3394495412844041</v>
      </c>
    </row>
    <row r="80" spans="1:11" ht="14.1" customHeight="1" x14ac:dyDescent="0.2">
      <c r="A80" s="306" t="s">
        <v>319</v>
      </c>
      <c r="B80" s="307" t="s">
        <v>320</v>
      </c>
      <c r="C80" s="308"/>
      <c r="D80" s="113">
        <v>4.5670121201475497E-2</v>
      </c>
      <c r="E80" s="115">
        <v>26</v>
      </c>
      <c r="F80" s="114">
        <v>25</v>
      </c>
      <c r="G80" s="114">
        <v>23</v>
      </c>
      <c r="H80" s="114">
        <v>21</v>
      </c>
      <c r="I80" s="140">
        <v>22</v>
      </c>
      <c r="J80" s="115">
        <v>4</v>
      </c>
      <c r="K80" s="116">
        <v>18.181818181818183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18999</v>
      </c>
      <c r="E12" s="114">
        <v>19089</v>
      </c>
      <c r="F12" s="114">
        <v>19125</v>
      </c>
      <c r="G12" s="114">
        <v>19031</v>
      </c>
      <c r="H12" s="140">
        <v>18709</v>
      </c>
      <c r="I12" s="115">
        <v>290</v>
      </c>
      <c r="J12" s="116">
        <v>1.5500561227216847</v>
      </c>
      <c r="K12"/>
      <c r="L12"/>
      <c r="M12"/>
      <c r="N12"/>
      <c r="O12"/>
      <c r="P12"/>
    </row>
    <row r="13" spans="1:16" s="110" customFormat="1" ht="14.45" customHeight="1" x14ac:dyDescent="0.2">
      <c r="A13" s="120" t="s">
        <v>105</v>
      </c>
      <c r="B13" s="119" t="s">
        <v>106</v>
      </c>
      <c r="C13" s="113">
        <v>41.639033633349122</v>
      </c>
      <c r="D13" s="115">
        <v>7911</v>
      </c>
      <c r="E13" s="114">
        <v>7942</v>
      </c>
      <c r="F13" s="114">
        <v>7968</v>
      </c>
      <c r="G13" s="114">
        <v>7871</v>
      </c>
      <c r="H13" s="140">
        <v>7724</v>
      </c>
      <c r="I13" s="115">
        <v>187</v>
      </c>
      <c r="J13" s="116">
        <v>2.4210253754531332</v>
      </c>
      <c r="K13"/>
      <c r="L13"/>
      <c r="M13"/>
      <c r="N13"/>
      <c r="O13"/>
      <c r="P13"/>
    </row>
    <row r="14" spans="1:16" s="110" customFormat="1" ht="14.45" customHeight="1" x14ac:dyDescent="0.2">
      <c r="A14" s="120"/>
      <c r="B14" s="119" t="s">
        <v>107</v>
      </c>
      <c r="C14" s="113">
        <v>58.360966366650878</v>
      </c>
      <c r="D14" s="115">
        <v>11088</v>
      </c>
      <c r="E14" s="114">
        <v>11147</v>
      </c>
      <c r="F14" s="114">
        <v>11157</v>
      </c>
      <c r="G14" s="114">
        <v>11160</v>
      </c>
      <c r="H14" s="140">
        <v>10985</v>
      </c>
      <c r="I14" s="115">
        <v>103</v>
      </c>
      <c r="J14" s="116">
        <v>0.93764223941738734</v>
      </c>
      <c r="K14"/>
      <c r="L14"/>
      <c r="M14"/>
      <c r="N14"/>
      <c r="O14"/>
      <c r="P14"/>
    </row>
    <row r="15" spans="1:16" s="110" customFormat="1" ht="14.45" customHeight="1" x14ac:dyDescent="0.2">
      <c r="A15" s="118" t="s">
        <v>105</v>
      </c>
      <c r="B15" s="121" t="s">
        <v>108</v>
      </c>
      <c r="C15" s="113">
        <v>14.990262645402389</v>
      </c>
      <c r="D15" s="115">
        <v>2848</v>
      </c>
      <c r="E15" s="114">
        <v>2945</v>
      </c>
      <c r="F15" s="114">
        <v>3003</v>
      </c>
      <c r="G15" s="114">
        <v>2991</v>
      </c>
      <c r="H15" s="140">
        <v>2836</v>
      </c>
      <c r="I15" s="115">
        <v>12</v>
      </c>
      <c r="J15" s="116">
        <v>0.42313117066290551</v>
      </c>
      <c r="K15"/>
      <c r="L15"/>
      <c r="M15"/>
      <c r="N15"/>
      <c r="O15"/>
      <c r="P15"/>
    </row>
    <row r="16" spans="1:16" s="110" customFormat="1" ht="14.45" customHeight="1" x14ac:dyDescent="0.2">
      <c r="A16" s="118"/>
      <c r="B16" s="121" t="s">
        <v>109</v>
      </c>
      <c r="C16" s="113">
        <v>50.82372756460866</v>
      </c>
      <c r="D16" s="115">
        <v>9656</v>
      </c>
      <c r="E16" s="114">
        <v>9697</v>
      </c>
      <c r="F16" s="114">
        <v>9688</v>
      </c>
      <c r="G16" s="114">
        <v>9626</v>
      </c>
      <c r="H16" s="140">
        <v>9583</v>
      </c>
      <c r="I16" s="115">
        <v>73</v>
      </c>
      <c r="J16" s="116">
        <v>0.76176562663049152</v>
      </c>
      <c r="K16"/>
      <c r="L16"/>
      <c r="M16"/>
      <c r="N16"/>
      <c r="O16"/>
      <c r="P16"/>
    </row>
    <row r="17" spans="1:16" s="110" customFormat="1" ht="14.45" customHeight="1" x14ac:dyDescent="0.2">
      <c r="A17" s="118"/>
      <c r="B17" s="121" t="s">
        <v>110</v>
      </c>
      <c r="C17" s="113">
        <v>18.485183430706879</v>
      </c>
      <c r="D17" s="115">
        <v>3512</v>
      </c>
      <c r="E17" s="114">
        <v>3452</v>
      </c>
      <c r="F17" s="114">
        <v>3447</v>
      </c>
      <c r="G17" s="114">
        <v>3437</v>
      </c>
      <c r="H17" s="140">
        <v>3357</v>
      </c>
      <c r="I17" s="115">
        <v>155</v>
      </c>
      <c r="J17" s="116">
        <v>4.6172177539469761</v>
      </c>
      <c r="K17"/>
      <c r="L17"/>
      <c r="M17"/>
      <c r="N17"/>
      <c r="O17"/>
      <c r="P17"/>
    </row>
    <row r="18" spans="1:16" s="110" customFormat="1" ht="14.45" customHeight="1" x14ac:dyDescent="0.2">
      <c r="A18" s="120"/>
      <c r="B18" s="121" t="s">
        <v>111</v>
      </c>
      <c r="C18" s="113">
        <v>15.700826359282068</v>
      </c>
      <c r="D18" s="115">
        <v>2983</v>
      </c>
      <c r="E18" s="114">
        <v>2995</v>
      </c>
      <c r="F18" s="114">
        <v>2987</v>
      </c>
      <c r="G18" s="114">
        <v>2977</v>
      </c>
      <c r="H18" s="140">
        <v>2933</v>
      </c>
      <c r="I18" s="115">
        <v>50</v>
      </c>
      <c r="J18" s="116">
        <v>1.7047391749062393</v>
      </c>
      <c r="K18"/>
      <c r="L18"/>
      <c r="M18"/>
      <c r="N18"/>
      <c r="O18"/>
      <c r="P18"/>
    </row>
    <row r="19" spans="1:16" s="110" customFormat="1" ht="14.45" customHeight="1" x14ac:dyDescent="0.2">
      <c r="A19" s="120"/>
      <c r="B19" s="121" t="s">
        <v>112</v>
      </c>
      <c r="C19" s="113">
        <v>1.4106005579241012</v>
      </c>
      <c r="D19" s="115">
        <v>268</v>
      </c>
      <c r="E19" s="114">
        <v>277</v>
      </c>
      <c r="F19" s="114">
        <v>282</v>
      </c>
      <c r="G19" s="114">
        <v>259</v>
      </c>
      <c r="H19" s="140">
        <v>237</v>
      </c>
      <c r="I19" s="115">
        <v>31</v>
      </c>
      <c r="J19" s="116">
        <v>13.080168776371307</v>
      </c>
      <c r="K19"/>
      <c r="L19"/>
      <c r="M19"/>
      <c r="N19"/>
      <c r="O19"/>
      <c r="P19"/>
    </row>
    <row r="20" spans="1:16" s="110" customFormat="1" ht="14.45" customHeight="1" x14ac:dyDescent="0.2">
      <c r="A20" s="120" t="s">
        <v>113</v>
      </c>
      <c r="B20" s="119" t="s">
        <v>116</v>
      </c>
      <c r="C20" s="113">
        <v>86.088741512711195</v>
      </c>
      <c r="D20" s="115">
        <v>16356</v>
      </c>
      <c r="E20" s="114">
        <v>16620</v>
      </c>
      <c r="F20" s="114">
        <v>16718</v>
      </c>
      <c r="G20" s="114">
        <v>16635</v>
      </c>
      <c r="H20" s="140">
        <v>16394</v>
      </c>
      <c r="I20" s="115">
        <v>-38</v>
      </c>
      <c r="J20" s="116">
        <v>-0.23179211906795169</v>
      </c>
      <c r="K20"/>
      <c r="L20"/>
      <c r="M20"/>
      <c r="N20"/>
      <c r="O20"/>
      <c r="P20"/>
    </row>
    <row r="21" spans="1:16" s="110" customFormat="1" ht="14.45" customHeight="1" x14ac:dyDescent="0.2">
      <c r="A21" s="123"/>
      <c r="B21" s="124" t="s">
        <v>117</v>
      </c>
      <c r="C21" s="125">
        <v>13.795462919101006</v>
      </c>
      <c r="D21" s="143">
        <v>2621</v>
      </c>
      <c r="E21" s="144">
        <v>2451</v>
      </c>
      <c r="F21" s="144">
        <v>2390</v>
      </c>
      <c r="G21" s="144">
        <v>2376</v>
      </c>
      <c r="H21" s="145">
        <v>2298</v>
      </c>
      <c r="I21" s="143">
        <v>323</v>
      </c>
      <c r="J21" s="146">
        <v>14.055700609225413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23059</v>
      </c>
      <c r="E56" s="114">
        <v>23703</v>
      </c>
      <c r="F56" s="114">
        <v>23611</v>
      </c>
      <c r="G56" s="114">
        <v>23762</v>
      </c>
      <c r="H56" s="140">
        <v>23387</v>
      </c>
      <c r="I56" s="115">
        <v>-328</v>
      </c>
      <c r="J56" s="116">
        <v>-1.4024885620216359</v>
      </c>
      <c r="K56"/>
      <c r="L56"/>
      <c r="M56"/>
      <c r="N56"/>
      <c r="O56"/>
      <c r="P56"/>
    </row>
    <row r="57" spans="1:16" s="110" customFormat="1" ht="14.45" customHeight="1" x14ac:dyDescent="0.2">
      <c r="A57" s="120" t="s">
        <v>105</v>
      </c>
      <c r="B57" s="119" t="s">
        <v>106</v>
      </c>
      <c r="C57" s="113">
        <v>41.458866386226639</v>
      </c>
      <c r="D57" s="115">
        <v>9560</v>
      </c>
      <c r="E57" s="114">
        <v>9789</v>
      </c>
      <c r="F57" s="114">
        <v>9725</v>
      </c>
      <c r="G57" s="114">
        <v>9738</v>
      </c>
      <c r="H57" s="140">
        <v>9535</v>
      </c>
      <c r="I57" s="115">
        <v>25</v>
      </c>
      <c r="J57" s="116">
        <v>0.26219192448872575</v>
      </c>
    </row>
    <row r="58" spans="1:16" s="110" customFormat="1" ht="14.45" customHeight="1" x14ac:dyDescent="0.2">
      <c r="A58" s="120"/>
      <c r="B58" s="119" t="s">
        <v>107</v>
      </c>
      <c r="C58" s="113">
        <v>58.541133613773361</v>
      </c>
      <c r="D58" s="115">
        <v>13499</v>
      </c>
      <c r="E58" s="114">
        <v>13914</v>
      </c>
      <c r="F58" s="114">
        <v>13886</v>
      </c>
      <c r="G58" s="114">
        <v>14024</v>
      </c>
      <c r="H58" s="140">
        <v>13852</v>
      </c>
      <c r="I58" s="115">
        <v>-353</v>
      </c>
      <c r="J58" s="116">
        <v>-2.5483684666474153</v>
      </c>
    </row>
    <row r="59" spans="1:16" s="110" customFormat="1" ht="14.45" customHeight="1" x14ac:dyDescent="0.2">
      <c r="A59" s="118" t="s">
        <v>105</v>
      </c>
      <c r="B59" s="121" t="s">
        <v>108</v>
      </c>
      <c r="C59" s="113">
        <v>15.850644000173467</v>
      </c>
      <c r="D59" s="115">
        <v>3655</v>
      </c>
      <c r="E59" s="114">
        <v>3825</v>
      </c>
      <c r="F59" s="114">
        <v>3825</v>
      </c>
      <c r="G59" s="114">
        <v>3965</v>
      </c>
      <c r="H59" s="140">
        <v>3744</v>
      </c>
      <c r="I59" s="115">
        <v>-89</v>
      </c>
      <c r="J59" s="116">
        <v>-2.3771367521367521</v>
      </c>
    </row>
    <row r="60" spans="1:16" s="110" customFormat="1" ht="14.45" customHeight="1" x14ac:dyDescent="0.2">
      <c r="A60" s="118"/>
      <c r="B60" s="121" t="s">
        <v>109</v>
      </c>
      <c r="C60" s="113">
        <v>51.298842100698209</v>
      </c>
      <c r="D60" s="115">
        <v>11829</v>
      </c>
      <c r="E60" s="114">
        <v>12232</v>
      </c>
      <c r="F60" s="114">
        <v>12163</v>
      </c>
      <c r="G60" s="114">
        <v>12209</v>
      </c>
      <c r="H60" s="140">
        <v>12203</v>
      </c>
      <c r="I60" s="115">
        <v>-374</v>
      </c>
      <c r="J60" s="116">
        <v>-3.0648201261984758</v>
      </c>
    </row>
    <row r="61" spans="1:16" s="110" customFormat="1" ht="14.45" customHeight="1" x14ac:dyDescent="0.2">
      <c r="A61" s="118"/>
      <c r="B61" s="121" t="s">
        <v>110</v>
      </c>
      <c r="C61" s="113">
        <v>18.105728782687887</v>
      </c>
      <c r="D61" s="115">
        <v>4175</v>
      </c>
      <c r="E61" s="114">
        <v>4192</v>
      </c>
      <c r="F61" s="114">
        <v>4195</v>
      </c>
      <c r="G61" s="114">
        <v>4179</v>
      </c>
      <c r="H61" s="140">
        <v>4091</v>
      </c>
      <c r="I61" s="115">
        <v>84</v>
      </c>
      <c r="J61" s="116">
        <v>2.0532877047176727</v>
      </c>
    </row>
    <row r="62" spans="1:16" s="110" customFormat="1" ht="14.45" customHeight="1" x14ac:dyDescent="0.2">
      <c r="A62" s="120"/>
      <c r="B62" s="121" t="s">
        <v>111</v>
      </c>
      <c r="C62" s="113">
        <v>14.744785116440436</v>
      </c>
      <c r="D62" s="115">
        <v>3400</v>
      </c>
      <c r="E62" s="114">
        <v>3454</v>
      </c>
      <c r="F62" s="114">
        <v>3428</v>
      </c>
      <c r="G62" s="114">
        <v>3409</v>
      </c>
      <c r="H62" s="140">
        <v>3349</v>
      </c>
      <c r="I62" s="115">
        <v>51</v>
      </c>
      <c r="J62" s="116">
        <v>1.5228426395939085</v>
      </c>
    </row>
    <row r="63" spans="1:16" s="110" customFormat="1" ht="14.45" customHeight="1" x14ac:dyDescent="0.2">
      <c r="A63" s="120"/>
      <c r="B63" s="121" t="s">
        <v>112</v>
      </c>
      <c r="C63" s="113">
        <v>1.4007545860618413</v>
      </c>
      <c r="D63" s="115">
        <v>323</v>
      </c>
      <c r="E63" s="114">
        <v>327</v>
      </c>
      <c r="F63" s="114">
        <v>330</v>
      </c>
      <c r="G63" s="114">
        <v>294</v>
      </c>
      <c r="H63" s="140">
        <v>274</v>
      </c>
      <c r="I63" s="115">
        <v>49</v>
      </c>
      <c r="J63" s="116">
        <v>17.883211678832115</v>
      </c>
    </row>
    <row r="64" spans="1:16" s="110" customFormat="1" ht="14.45" customHeight="1" x14ac:dyDescent="0.2">
      <c r="A64" s="120" t="s">
        <v>113</v>
      </c>
      <c r="B64" s="119" t="s">
        <v>116</v>
      </c>
      <c r="C64" s="113">
        <v>84.713127195455144</v>
      </c>
      <c r="D64" s="115">
        <v>19534</v>
      </c>
      <c r="E64" s="114">
        <v>20114</v>
      </c>
      <c r="F64" s="114">
        <v>20143</v>
      </c>
      <c r="G64" s="114">
        <v>20285</v>
      </c>
      <c r="H64" s="140">
        <v>19989</v>
      </c>
      <c r="I64" s="115">
        <v>-455</v>
      </c>
      <c r="J64" s="116">
        <v>-2.2762519385662112</v>
      </c>
    </row>
    <row r="65" spans="1:10" s="110" customFormat="1" ht="14.45" customHeight="1" x14ac:dyDescent="0.2">
      <c r="A65" s="123"/>
      <c r="B65" s="124" t="s">
        <v>117</v>
      </c>
      <c r="C65" s="125">
        <v>15.191465371438484</v>
      </c>
      <c r="D65" s="143">
        <v>3503</v>
      </c>
      <c r="E65" s="144">
        <v>3569</v>
      </c>
      <c r="F65" s="144">
        <v>3449</v>
      </c>
      <c r="G65" s="144">
        <v>3451</v>
      </c>
      <c r="H65" s="145">
        <v>3379</v>
      </c>
      <c r="I65" s="143">
        <v>124</v>
      </c>
      <c r="J65" s="146">
        <v>3.669724770642202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18999</v>
      </c>
      <c r="G11" s="114">
        <v>19089</v>
      </c>
      <c r="H11" s="114">
        <v>19125</v>
      </c>
      <c r="I11" s="114">
        <v>19031</v>
      </c>
      <c r="J11" s="140">
        <v>18709</v>
      </c>
      <c r="K11" s="114">
        <v>290</v>
      </c>
      <c r="L11" s="116">
        <v>1.5500561227216847</v>
      </c>
    </row>
    <row r="12" spans="1:17" s="110" customFormat="1" ht="24" customHeight="1" x14ac:dyDescent="0.2">
      <c r="A12" s="604" t="s">
        <v>185</v>
      </c>
      <c r="B12" s="605"/>
      <c r="C12" s="605"/>
      <c r="D12" s="606"/>
      <c r="E12" s="113">
        <v>41.639033633349122</v>
      </c>
      <c r="F12" s="115">
        <v>7911</v>
      </c>
      <c r="G12" s="114">
        <v>7942</v>
      </c>
      <c r="H12" s="114">
        <v>7968</v>
      </c>
      <c r="I12" s="114">
        <v>7871</v>
      </c>
      <c r="J12" s="140">
        <v>7724</v>
      </c>
      <c r="K12" s="114">
        <v>187</v>
      </c>
      <c r="L12" s="116">
        <v>2.4210253754531332</v>
      </c>
    </row>
    <row r="13" spans="1:17" s="110" customFormat="1" ht="15" customHeight="1" x14ac:dyDescent="0.2">
      <c r="A13" s="120"/>
      <c r="B13" s="612" t="s">
        <v>107</v>
      </c>
      <c r="C13" s="612"/>
      <c r="E13" s="113">
        <v>58.360966366650878</v>
      </c>
      <c r="F13" s="115">
        <v>11088</v>
      </c>
      <c r="G13" s="114">
        <v>11147</v>
      </c>
      <c r="H13" s="114">
        <v>11157</v>
      </c>
      <c r="I13" s="114">
        <v>11160</v>
      </c>
      <c r="J13" s="140">
        <v>10985</v>
      </c>
      <c r="K13" s="114">
        <v>103</v>
      </c>
      <c r="L13" s="116">
        <v>0.93764223941738734</v>
      </c>
    </row>
    <row r="14" spans="1:17" s="110" customFormat="1" ht="22.5" customHeight="1" x14ac:dyDescent="0.2">
      <c r="A14" s="604" t="s">
        <v>186</v>
      </c>
      <c r="B14" s="605"/>
      <c r="C14" s="605"/>
      <c r="D14" s="606"/>
      <c r="E14" s="113">
        <v>14.990262645402389</v>
      </c>
      <c r="F14" s="115">
        <v>2848</v>
      </c>
      <c r="G14" s="114">
        <v>2945</v>
      </c>
      <c r="H14" s="114">
        <v>3003</v>
      </c>
      <c r="I14" s="114">
        <v>2991</v>
      </c>
      <c r="J14" s="140">
        <v>2836</v>
      </c>
      <c r="K14" s="114">
        <v>12</v>
      </c>
      <c r="L14" s="116">
        <v>0.42313117066290551</v>
      </c>
    </row>
    <row r="15" spans="1:17" s="110" customFormat="1" ht="15" customHeight="1" x14ac:dyDescent="0.2">
      <c r="A15" s="120"/>
      <c r="B15" s="119"/>
      <c r="C15" s="258" t="s">
        <v>106</v>
      </c>
      <c r="E15" s="113">
        <v>51.228932584269664</v>
      </c>
      <c r="F15" s="115">
        <v>1459</v>
      </c>
      <c r="G15" s="114">
        <v>1467</v>
      </c>
      <c r="H15" s="114">
        <v>1499</v>
      </c>
      <c r="I15" s="114">
        <v>1507</v>
      </c>
      <c r="J15" s="140">
        <v>1430</v>
      </c>
      <c r="K15" s="114">
        <v>29</v>
      </c>
      <c r="L15" s="116">
        <v>2.0279720279720279</v>
      </c>
    </row>
    <row r="16" spans="1:17" s="110" customFormat="1" ht="15" customHeight="1" x14ac:dyDescent="0.2">
      <c r="A16" s="120"/>
      <c r="B16" s="119"/>
      <c r="C16" s="258" t="s">
        <v>107</v>
      </c>
      <c r="E16" s="113">
        <v>48.771067415730336</v>
      </c>
      <c r="F16" s="115">
        <v>1389</v>
      </c>
      <c r="G16" s="114">
        <v>1478</v>
      </c>
      <c r="H16" s="114">
        <v>1504</v>
      </c>
      <c r="I16" s="114">
        <v>1484</v>
      </c>
      <c r="J16" s="140">
        <v>1406</v>
      </c>
      <c r="K16" s="114">
        <v>-17</v>
      </c>
      <c r="L16" s="116">
        <v>-1.2091038406827881</v>
      </c>
    </row>
    <row r="17" spans="1:12" s="110" customFormat="1" ht="15" customHeight="1" x14ac:dyDescent="0.2">
      <c r="A17" s="120"/>
      <c r="B17" s="121" t="s">
        <v>109</v>
      </c>
      <c r="C17" s="258"/>
      <c r="E17" s="113">
        <v>50.82372756460866</v>
      </c>
      <c r="F17" s="115">
        <v>9656</v>
      </c>
      <c r="G17" s="114">
        <v>9697</v>
      </c>
      <c r="H17" s="114">
        <v>9688</v>
      </c>
      <c r="I17" s="114">
        <v>9626</v>
      </c>
      <c r="J17" s="140">
        <v>9583</v>
      </c>
      <c r="K17" s="114">
        <v>73</v>
      </c>
      <c r="L17" s="116">
        <v>0.76176562663049152</v>
      </c>
    </row>
    <row r="18" spans="1:12" s="110" customFormat="1" ht="15" customHeight="1" x14ac:dyDescent="0.2">
      <c r="A18" s="120"/>
      <c r="B18" s="119"/>
      <c r="C18" s="258" t="s">
        <v>106</v>
      </c>
      <c r="E18" s="113">
        <v>37.365368682684341</v>
      </c>
      <c r="F18" s="115">
        <v>3608</v>
      </c>
      <c r="G18" s="114">
        <v>3631</v>
      </c>
      <c r="H18" s="114">
        <v>3594</v>
      </c>
      <c r="I18" s="114">
        <v>3496</v>
      </c>
      <c r="J18" s="140">
        <v>3470</v>
      </c>
      <c r="K18" s="114">
        <v>138</v>
      </c>
      <c r="L18" s="116">
        <v>3.9769452449567724</v>
      </c>
    </row>
    <row r="19" spans="1:12" s="110" customFormat="1" ht="15" customHeight="1" x14ac:dyDescent="0.2">
      <c r="A19" s="120"/>
      <c r="B19" s="119"/>
      <c r="C19" s="258" t="s">
        <v>107</v>
      </c>
      <c r="E19" s="113">
        <v>62.634631317315659</v>
      </c>
      <c r="F19" s="115">
        <v>6048</v>
      </c>
      <c r="G19" s="114">
        <v>6066</v>
      </c>
      <c r="H19" s="114">
        <v>6094</v>
      </c>
      <c r="I19" s="114">
        <v>6130</v>
      </c>
      <c r="J19" s="140">
        <v>6113</v>
      </c>
      <c r="K19" s="114">
        <v>-65</v>
      </c>
      <c r="L19" s="116">
        <v>-1.0633077048912154</v>
      </c>
    </row>
    <row r="20" spans="1:12" s="110" customFormat="1" ht="15" customHeight="1" x14ac:dyDescent="0.2">
      <c r="A20" s="120"/>
      <c r="B20" s="121" t="s">
        <v>110</v>
      </c>
      <c r="C20" s="258"/>
      <c r="E20" s="113">
        <v>18.485183430706879</v>
      </c>
      <c r="F20" s="115">
        <v>3512</v>
      </c>
      <c r="G20" s="114">
        <v>3452</v>
      </c>
      <c r="H20" s="114">
        <v>3447</v>
      </c>
      <c r="I20" s="114">
        <v>3437</v>
      </c>
      <c r="J20" s="140">
        <v>3357</v>
      </c>
      <c r="K20" s="114">
        <v>155</v>
      </c>
      <c r="L20" s="116">
        <v>4.6172177539469761</v>
      </c>
    </row>
    <row r="21" spans="1:12" s="110" customFormat="1" ht="15" customHeight="1" x14ac:dyDescent="0.2">
      <c r="A21" s="120"/>
      <c r="B21" s="119"/>
      <c r="C21" s="258" t="s">
        <v>106</v>
      </c>
      <c r="E21" s="113">
        <v>34.481776765375855</v>
      </c>
      <c r="F21" s="115">
        <v>1211</v>
      </c>
      <c r="G21" s="114">
        <v>1197</v>
      </c>
      <c r="H21" s="114">
        <v>1212</v>
      </c>
      <c r="I21" s="114">
        <v>1208</v>
      </c>
      <c r="J21" s="140">
        <v>1182</v>
      </c>
      <c r="K21" s="114">
        <v>29</v>
      </c>
      <c r="L21" s="116">
        <v>2.4534686971235193</v>
      </c>
    </row>
    <row r="22" spans="1:12" s="110" customFormat="1" ht="15" customHeight="1" x14ac:dyDescent="0.2">
      <c r="A22" s="120"/>
      <c r="B22" s="119"/>
      <c r="C22" s="258" t="s">
        <v>107</v>
      </c>
      <c r="E22" s="113">
        <v>65.518223234624145</v>
      </c>
      <c r="F22" s="115">
        <v>2301</v>
      </c>
      <c r="G22" s="114">
        <v>2255</v>
      </c>
      <c r="H22" s="114">
        <v>2235</v>
      </c>
      <c r="I22" s="114">
        <v>2229</v>
      </c>
      <c r="J22" s="140">
        <v>2175</v>
      </c>
      <c r="K22" s="114">
        <v>126</v>
      </c>
      <c r="L22" s="116">
        <v>5.7931034482758621</v>
      </c>
    </row>
    <row r="23" spans="1:12" s="110" customFormat="1" ht="15" customHeight="1" x14ac:dyDescent="0.2">
      <c r="A23" s="120"/>
      <c r="B23" s="121" t="s">
        <v>111</v>
      </c>
      <c r="C23" s="258"/>
      <c r="E23" s="113">
        <v>15.700826359282068</v>
      </c>
      <c r="F23" s="115">
        <v>2983</v>
      </c>
      <c r="G23" s="114">
        <v>2995</v>
      </c>
      <c r="H23" s="114">
        <v>2987</v>
      </c>
      <c r="I23" s="114">
        <v>2977</v>
      </c>
      <c r="J23" s="140">
        <v>2933</v>
      </c>
      <c r="K23" s="114">
        <v>50</v>
      </c>
      <c r="L23" s="116">
        <v>1.7047391749062393</v>
      </c>
    </row>
    <row r="24" spans="1:12" s="110" customFormat="1" ht="15" customHeight="1" x14ac:dyDescent="0.2">
      <c r="A24" s="120"/>
      <c r="B24" s="119"/>
      <c r="C24" s="258" t="s">
        <v>106</v>
      </c>
      <c r="E24" s="113">
        <v>54.743546765001675</v>
      </c>
      <c r="F24" s="115">
        <v>1633</v>
      </c>
      <c r="G24" s="114">
        <v>1647</v>
      </c>
      <c r="H24" s="114">
        <v>1663</v>
      </c>
      <c r="I24" s="114">
        <v>1660</v>
      </c>
      <c r="J24" s="140">
        <v>1642</v>
      </c>
      <c r="K24" s="114">
        <v>-9</v>
      </c>
      <c r="L24" s="116">
        <v>-0.54811205846528621</v>
      </c>
    </row>
    <row r="25" spans="1:12" s="110" customFormat="1" ht="15" customHeight="1" x14ac:dyDescent="0.2">
      <c r="A25" s="120"/>
      <c r="B25" s="119"/>
      <c r="C25" s="258" t="s">
        <v>107</v>
      </c>
      <c r="E25" s="113">
        <v>45.256453234998325</v>
      </c>
      <c r="F25" s="115">
        <v>1350</v>
      </c>
      <c r="G25" s="114">
        <v>1348</v>
      </c>
      <c r="H25" s="114">
        <v>1324</v>
      </c>
      <c r="I25" s="114">
        <v>1317</v>
      </c>
      <c r="J25" s="140">
        <v>1291</v>
      </c>
      <c r="K25" s="114">
        <v>59</v>
      </c>
      <c r="L25" s="116">
        <v>4.5701006971340048</v>
      </c>
    </row>
    <row r="26" spans="1:12" s="110" customFormat="1" ht="15" customHeight="1" x14ac:dyDescent="0.2">
      <c r="A26" s="120"/>
      <c r="C26" s="121" t="s">
        <v>187</v>
      </c>
      <c r="D26" s="110" t="s">
        <v>188</v>
      </c>
      <c r="E26" s="113">
        <v>1.4106005579241012</v>
      </c>
      <c r="F26" s="115">
        <v>268</v>
      </c>
      <c r="G26" s="114">
        <v>277</v>
      </c>
      <c r="H26" s="114">
        <v>282</v>
      </c>
      <c r="I26" s="114">
        <v>259</v>
      </c>
      <c r="J26" s="140">
        <v>237</v>
      </c>
      <c r="K26" s="114">
        <v>31</v>
      </c>
      <c r="L26" s="116">
        <v>13.080168776371307</v>
      </c>
    </row>
    <row r="27" spans="1:12" s="110" customFormat="1" ht="15" customHeight="1" x14ac:dyDescent="0.2">
      <c r="A27" s="120"/>
      <c r="B27" s="119"/>
      <c r="D27" s="259" t="s">
        <v>106</v>
      </c>
      <c r="E27" s="113">
        <v>50</v>
      </c>
      <c r="F27" s="115">
        <v>134</v>
      </c>
      <c r="G27" s="114">
        <v>132</v>
      </c>
      <c r="H27" s="114">
        <v>137</v>
      </c>
      <c r="I27" s="114">
        <v>123</v>
      </c>
      <c r="J27" s="140">
        <v>110</v>
      </c>
      <c r="K27" s="114">
        <v>24</v>
      </c>
      <c r="L27" s="116">
        <v>21.818181818181817</v>
      </c>
    </row>
    <row r="28" spans="1:12" s="110" customFormat="1" ht="15" customHeight="1" x14ac:dyDescent="0.2">
      <c r="A28" s="120"/>
      <c r="B28" s="119"/>
      <c r="D28" s="259" t="s">
        <v>107</v>
      </c>
      <c r="E28" s="113">
        <v>50</v>
      </c>
      <c r="F28" s="115">
        <v>134</v>
      </c>
      <c r="G28" s="114">
        <v>145</v>
      </c>
      <c r="H28" s="114">
        <v>145</v>
      </c>
      <c r="I28" s="114">
        <v>136</v>
      </c>
      <c r="J28" s="140">
        <v>127</v>
      </c>
      <c r="K28" s="114">
        <v>7</v>
      </c>
      <c r="L28" s="116">
        <v>5.5118110236220472</v>
      </c>
    </row>
    <row r="29" spans="1:12" s="110" customFormat="1" ht="24" customHeight="1" x14ac:dyDescent="0.2">
      <c r="A29" s="604" t="s">
        <v>189</v>
      </c>
      <c r="B29" s="605"/>
      <c r="C29" s="605"/>
      <c r="D29" s="606"/>
      <c r="E29" s="113">
        <v>86.088741512711195</v>
      </c>
      <c r="F29" s="115">
        <v>16356</v>
      </c>
      <c r="G29" s="114">
        <v>16620</v>
      </c>
      <c r="H29" s="114">
        <v>16718</v>
      </c>
      <c r="I29" s="114">
        <v>16635</v>
      </c>
      <c r="J29" s="140">
        <v>16394</v>
      </c>
      <c r="K29" s="114">
        <v>-38</v>
      </c>
      <c r="L29" s="116">
        <v>-0.23179211906795169</v>
      </c>
    </row>
    <row r="30" spans="1:12" s="110" customFormat="1" ht="15" customHeight="1" x14ac:dyDescent="0.2">
      <c r="A30" s="120"/>
      <c r="B30" s="119"/>
      <c r="C30" s="258" t="s">
        <v>106</v>
      </c>
      <c r="E30" s="113">
        <v>41.648324773783322</v>
      </c>
      <c r="F30" s="115">
        <v>6812</v>
      </c>
      <c r="G30" s="114">
        <v>6860</v>
      </c>
      <c r="H30" s="114">
        <v>6910</v>
      </c>
      <c r="I30" s="114">
        <v>6842</v>
      </c>
      <c r="J30" s="140">
        <v>6727</v>
      </c>
      <c r="K30" s="114">
        <v>85</v>
      </c>
      <c r="L30" s="116">
        <v>1.2635647391110449</v>
      </c>
    </row>
    <row r="31" spans="1:12" s="110" customFormat="1" ht="15" customHeight="1" x14ac:dyDescent="0.2">
      <c r="A31" s="120"/>
      <c r="B31" s="119"/>
      <c r="C31" s="258" t="s">
        <v>107</v>
      </c>
      <c r="E31" s="113">
        <v>58.351675226216678</v>
      </c>
      <c r="F31" s="115">
        <v>9544</v>
      </c>
      <c r="G31" s="114">
        <v>9760</v>
      </c>
      <c r="H31" s="114">
        <v>9808</v>
      </c>
      <c r="I31" s="114">
        <v>9793</v>
      </c>
      <c r="J31" s="140">
        <v>9667</v>
      </c>
      <c r="K31" s="114">
        <v>-123</v>
      </c>
      <c r="L31" s="116">
        <v>-1.2723699182786801</v>
      </c>
    </row>
    <row r="32" spans="1:12" s="110" customFormat="1" ht="15" customHeight="1" x14ac:dyDescent="0.2">
      <c r="A32" s="120"/>
      <c r="B32" s="119" t="s">
        <v>117</v>
      </c>
      <c r="C32" s="258"/>
      <c r="E32" s="113">
        <v>13.795462919101006</v>
      </c>
      <c r="F32" s="114">
        <v>2621</v>
      </c>
      <c r="G32" s="114">
        <v>2451</v>
      </c>
      <c r="H32" s="114">
        <v>2390</v>
      </c>
      <c r="I32" s="114">
        <v>2376</v>
      </c>
      <c r="J32" s="140">
        <v>2298</v>
      </c>
      <c r="K32" s="114">
        <v>323</v>
      </c>
      <c r="L32" s="116">
        <v>14.055700609225413</v>
      </c>
    </row>
    <row r="33" spans="1:12" s="110" customFormat="1" ht="15" customHeight="1" x14ac:dyDescent="0.2">
      <c r="A33" s="120"/>
      <c r="B33" s="119"/>
      <c r="C33" s="258" t="s">
        <v>106</v>
      </c>
      <c r="E33" s="113">
        <v>41.663487218618847</v>
      </c>
      <c r="F33" s="114">
        <v>1092</v>
      </c>
      <c r="G33" s="114">
        <v>1075</v>
      </c>
      <c r="H33" s="114">
        <v>1051</v>
      </c>
      <c r="I33" s="114">
        <v>1020</v>
      </c>
      <c r="J33" s="140">
        <v>989</v>
      </c>
      <c r="K33" s="114">
        <v>103</v>
      </c>
      <c r="L33" s="116">
        <v>10.414560161779574</v>
      </c>
    </row>
    <row r="34" spans="1:12" s="110" customFormat="1" ht="15" customHeight="1" x14ac:dyDescent="0.2">
      <c r="A34" s="120"/>
      <c r="B34" s="119"/>
      <c r="C34" s="258" t="s">
        <v>107</v>
      </c>
      <c r="E34" s="113">
        <v>58.336512781381153</v>
      </c>
      <c r="F34" s="114">
        <v>1529</v>
      </c>
      <c r="G34" s="114">
        <v>1376</v>
      </c>
      <c r="H34" s="114">
        <v>1339</v>
      </c>
      <c r="I34" s="114">
        <v>1356</v>
      </c>
      <c r="J34" s="140">
        <v>1309</v>
      </c>
      <c r="K34" s="114">
        <v>220</v>
      </c>
      <c r="L34" s="116">
        <v>16.806722689075631</v>
      </c>
    </row>
    <row r="35" spans="1:12" s="110" customFormat="1" ht="24" customHeight="1" x14ac:dyDescent="0.2">
      <c r="A35" s="604" t="s">
        <v>192</v>
      </c>
      <c r="B35" s="605"/>
      <c r="C35" s="605"/>
      <c r="D35" s="606"/>
      <c r="E35" s="113">
        <v>17.727248802568557</v>
      </c>
      <c r="F35" s="114">
        <v>3368</v>
      </c>
      <c r="G35" s="114">
        <v>3359</v>
      </c>
      <c r="H35" s="114">
        <v>3404</v>
      </c>
      <c r="I35" s="114">
        <v>3468</v>
      </c>
      <c r="J35" s="114">
        <v>3301</v>
      </c>
      <c r="K35" s="318">
        <v>67</v>
      </c>
      <c r="L35" s="319">
        <v>2.0296879733414115</v>
      </c>
    </row>
    <row r="36" spans="1:12" s="110" customFormat="1" ht="15" customHeight="1" x14ac:dyDescent="0.2">
      <c r="A36" s="120"/>
      <c r="B36" s="119"/>
      <c r="C36" s="258" t="s">
        <v>106</v>
      </c>
      <c r="E36" s="113">
        <v>39.043942992874108</v>
      </c>
      <c r="F36" s="114">
        <v>1315</v>
      </c>
      <c r="G36" s="114">
        <v>1292</v>
      </c>
      <c r="H36" s="114">
        <v>1317</v>
      </c>
      <c r="I36" s="114">
        <v>1370</v>
      </c>
      <c r="J36" s="114">
        <v>1284</v>
      </c>
      <c r="K36" s="318">
        <v>31</v>
      </c>
      <c r="L36" s="116">
        <v>2.4143302180685358</v>
      </c>
    </row>
    <row r="37" spans="1:12" s="110" customFormat="1" ht="15" customHeight="1" x14ac:dyDescent="0.2">
      <c r="A37" s="120"/>
      <c r="B37" s="119"/>
      <c r="C37" s="258" t="s">
        <v>107</v>
      </c>
      <c r="E37" s="113">
        <v>60.956057007125892</v>
      </c>
      <c r="F37" s="114">
        <v>2053</v>
      </c>
      <c r="G37" s="114">
        <v>2067</v>
      </c>
      <c r="H37" s="114">
        <v>2087</v>
      </c>
      <c r="I37" s="114">
        <v>2098</v>
      </c>
      <c r="J37" s="140">
        <v>2017</v>
      </c>
      <c r="K37" s="114">
        <v>36</v>
      </c>
      <c r="L37" s="116">
        <v>1.7848289538919186</v>
      </c>
    </row>
    <row r="38" spans="1:12" s="110" customFormat="1" ht="15" customHeight="1" x14ac:dyDescent="0.2">
      <c r="A38" s="120"/>
      <c r="B38" s="119" t="s">
        <v>328</v>
      </c>
      <c r="C38" s="258"/>
      <c r="E38" s="113">
        <v>62.213800726354016</v>
      </c>
      <c r="F38" s="114">
        <v>11820</v>
      </c>
      <c r="G38" s="114">
        <v>11946</v>
      </c>
      <c r="H38" s="114">
        <v>11951</v>
      </c>
      <c r="I38" s="114">
        <v>11786</v>
      </c>
      <c r="J38" s="140">
        <v>11684</v>
      </c>
      <c r="K38" s="114">
        <v>136</v>
      </c>
      <c r="L38" s="116">
        <v>1.1639849366655255</v>
      </c>
    </row>
    <row r="39" spans="1:12" s="110" customFormat="1" ht="15" customHeight="1" x14ac:dyDescent="0.2">
      <c r="A39" s="120"/>
      <c r="B39" s="119"/>
      <c r="C39" s="258" t="s">
        <v>106</v>
      </c>
      <c r="E39" s="113">
        <v>43.443316412859559</v>
      </c>
      <c r="F39" s="115">
        <v>5135</v>
      </c>
      <c r="G39" s="114">
        <v>5194</v>
      </c>
      <c r="H39" s="114">
        <v>5191</v>
      </c>
      <c r="I39" s="114">
        <v>5041</v>
      </c>
      <c r="J39" s="140">
        <v>5005</v>
      </c>
      <c r="K39" s="114">
        <v>130</v>
      </c>
      <c r="L39" s="116">
        <v>2.5974025974025974</v>
      </c>
    </row>
    <row r="40" spans="1:12" s="110" customFormat="1" ht="15" customHeight="1" x14ac:dyDescent="0.2">
      <c r="A40" s="120"/>
      <c r="B40" s="119"/>
      <c r="C40" s="258" t="s">
        <v>107</v>
      </c>
      <c r="E40" s="113">
        <v>56.556683587140441</v>
      </c>
      <c r="F40" s="115">
        <v>6685</v>
      </c>
      <c r="G40" s="114">
        <v>6752</v>
      </c>
      <c r="H40" s="114">
        <v>6760</v>
      </c>
      <c r="I40" s="114">
        <v>6745</v>
      </c>
      <c r="J40" s="140">
        <v>6679</v>
      </c>
      <c r="K40" s="114">
        <v>6</v>
      </c>
      <c r="L40" s="116">
        <v>8.9833807456206019E-2</v>
      </c>
    </row>
    <row r="41" spans="1:12" s="110" customFormat="1" ht="15" customHeight="1" x14ac:dyDescent="0.2">
      <c r="A41" s="120"/>
      <c r="B41" s="320" t="s">
        <v>516</v>
      </c>
      <c r="C41" s="258"/>
      <c r="E41" s="113">
        <v>6.7371966945628721</v>
      </c>
      <c r="F41" s="115">
        <v>1280</v>
      </c>
      <c r="G41" s="114">
        <v>1292</v>
      </c>
      <c r="H41" s="114">
        <v>1267</v>
      </c>
      <c r="I41" s="114">
        <v>1244</v>
      </c>
      <c r="J41" s="140">
        <v>1190</v>
      </c>
      <c r="K41" s="114">
        <v>90</v>
      </c>
      <c r="L41" s="116">
        <v>7.5630252100840334</v>
      </c>
    </row>
    <row r="42" spans="1:12" s="110" customFormat="1" ht="15" customHeight="1" x14ac:dyDescent="0.2">
      <c r="A42" s="120"/>
      <c r="B42" s="119"/>
      <c r="C42" s="268" t="s">
        <v>106</v>
      </c>
      <c r="D42" s="182"/>
      <c r="E42" s="113">
        <v>46.015625</v>
      </c>
      <c r="F42" s="115">
        <v>589</v>
      </c>
      <c r="G42" s="114">
        <v>588</v>
      </c>
      <c r="H42" s="114">
        <v>572</v>
      </c>
      <c r="I42" s="114">
        <v>573</v>
      </c>
      <c r="J42" s="140">
        <v>544</v>
      </c>
      <c r="K42" s="114">
        <v>45</v>
      </c>
      <c r="L42" s="116">
        <v>8.2720588235294112</v>
      </c>
    </row>
    <row r="43" spans="1:12" s="110" customFormat="1" ht="15" customHeight="1" x14ac:dyDescent="0.2">
      <c r="A43" s="120"/>
      <c r="B43" s="119"/>
      <c r="C43" s="268" t="s">
        <v>107</v>
      </c>
      <c r="D43" s="182"/>
      <c r="E43" s="113">
        <v>53.984375</v>
      </c>
      <c r="F43" s="115">
        <v>691</v>
      </c>
      <c r="G43" s="114">
        <v>704</v>
      </c>
      <c r="H43" s="114">
        <v>695</v>
      </c>
      <c r="I43" s="114">
        <v>671</v>
      </c>
      <c r="J43" s="140">
        <v>646</v>
      </c>
      <c r="K43" s="114">
        <v>45</v>
      </c>
      <c r="L43" s="116">
        <v>6.96594427244582</v>
      </c>
    </row>
    <row r="44" spans="1:12" s="110" customFormat="1" ht="15" customHeight="1" x14ac:dyDescent="0.2">
      <c r="A44" s="120"/>
      <c r="B44" s="119" t="s">
        <v>205</v>
      </c>
      <c r="C44" s="268"/>
      <c r="D44" s="182"/>
      <c r="E44" s="113">
        <v>13.321753776514553</v>
      </c>
      <c r="F44" s="115">
        <v>2531</v>
      </c>
      <c r="G44" s="114">
        <v>2492</v>
      </c>
      <c r="H44" s="114">
        <v>2503</v>
      </c>
      <c r="I44" s="114">
        <v>2533</v>
      </c>
      <c r="J44" s="140">
        <v>2534</v>
      </c>
      <c r="K44" s="114">
        <v>-3</v>
      </c>
      <c r="L44" s="116">
        <v>-0.11838989739542226</v>
      </c>
    </row>
    <row r="45" spans="1:12" s="110" customFormat="1" ht="15" customHeight="1" x14ac:dyDescent="0.2">
      <c r="A45" s="120"/>
      <c r="B45" s="119"/>
      <c r="C45" s="268" t="s">
        <v>106</v>
      </c>
      <c r="D45" s="182"/>
      <c r="E45" s="113">
        <v>34.452785460292375</v>
      </c>
      <c r="F45" s="115">
        <v>872</v>
      </c>
      <c r="G45" s="114">
        <v>868</v>
      </c>
      <c r="H45" s="114">
        <v>888</v>
      </c>
      <c r="I45" s="114">
        <v>887</v>
      </c>
      <c r="J45" s="140">
        <v>891</v>
      </c>
      <c r="K45" s="114">
        <v>-19</v>
      </c>
      <c r="L45" s="116">
        <v>-2.1324354657687992</v>
      </c>
    </row>
    <row r="46" spans="1:12" s="110" customFormat="1" ht="15" customHeight="1" x14ac:dyDescent="0.2">
      <c r="A46" s="123"/>
      <c r="B46" s="124"/>
      <c r="C46" s="260" t="s">
        <v>107</v>
      </c>
      <c r="D46" s="261"/>
      <c r="E46" s="125">
        <v>65.547214539707625</v>
      </c>
      <c r="F46" s="143">
        <v>1659</v>
      </c>
      <c r="G46" s="144">
        <v>1624</v>
      </c>
      <c r="H46" s="144">
        <v>1615</v>
      </c>
      <c r="I46" s="144">
        <v>1646</v>
      </c>
      <c r="J46" s="145">
        <v>1643</v>
      </c>
      <c r="K46" s="144">
        <v>16</v>
      </c>
      <c r="L46" s="146">
        <v>0.9738283627510651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18999</v>
      </c>
      <c r="E11" s="114">
        <v>19089</v>
      </c>
      <c r="F11" s="114">
        <v>19125</v>
      </c>
      <c r="G11" s="114">
        <v>19031</v>
      </c>
      <c r="H11" s="140">
        <v>18709</v>
      </c>
      <c r="I11" s="115">
        <v>290</v>
      </c>
      <c r="J11" s="116">
        <v>1.5500561227216847</v>
      </c>
    </row>
    <row r="12" spans="1:15" s="110" customFormat="1" ht="24.95" customHeight="1" x14ac:dyDescent="0.2">
      <c r="A12" s="193" t="s">
        <v>132</v>
      </c>
      <c r="B12" s="194" t="s">
        <v>133</v>
      </c>
      <c r="C12" s="113">
        <v>3.2370124743407547</v>
      </c>
      <c r="D12" s="115">
        <v>615</v>
      </c>
      <c r="E12" s="114">
        <v>603</v>
      </c>
      <c r="F12" s="114">
        <v>613</v>
      </c>
      <c r="G12" s="114">
        <v>580</v>
      </c>
      <c r="H12" s="140">
        <v>562</v>
      </c>
      <c r="I12" s="115">
        <v>53</v>
      </c>
      <c r="J12" s="116">
        <v>9.4306049822064058</v>
      </c>
    </row>
    <row r="13" spans="1:15" s="110" customFormat="1" ht="24.95" customHeight="1" x14ac:dyDescent="0.2">
      <c r="A13" s="193" t="s">
        <v>134</v>
      </c>
      <c r="B13" s="199" t="s">
        <v>214</v>
      </c>
      <c r="C13" s="113">
        <v>1.0526869835254486</v>
      </c>
      <c r="D13" s="115">
        <v>200</v>
      </c>
      <c r="E13" s="114">
        <v>207</v>
      </c>
      <c r="F13" s="114">
        <v>204</v>
      </c>
      <c r="G13" s="114">
        <v>206</v>
      </c>
      <c r="H13" s="140">
        <v>204</v>
      </c>
      <c r="I13" s="115">
        <v>-4</v>
      </c>
      <c r="J13" s="116">
        <v>-1.9607843137254901</v>
      </c>
    </row>
    <row r="14" spans="1:15" s="287" customFormat="1" ht="24.95" customHeight="1" x14ac:dyDescent="0.2">
      <c r="A14" s="193" t="s">
        <v>215</v>
      </c>
      <c r="B14" s="199" t="s">
        <v>137</v>
      </c>
      <c r="C14" s="113">
        <v>13.374388125690826</v>
      </c>
      <c r="D14" s="115">
        <v>2541</v>
      </c>
      <c r="E14" s="114">
        <v>2638</v>
      </c>
      <c r="F14" s="114">
        <v>2721</v>
      </c>
      <c r="G14" s="114">
        <v>2763</v>
      </c>
      <c r="H14" s="140">
        <v>2794</v>
      </c>
      <c r="I14" s="115">
        <v>-253</v>
      </c>
      <c r="J14" s="116">
        <v>-9.0551181102362204</v>
      </c>
      <c r="K14" s="110"/>
      <c r="L14" s="110"/>
      <c r="M14" s="110"/>
      <c r="N14" s="110"/>
      <c r="O14" s="110"/>
    </row>
    <row r="15" spans="1:15" s="110" customFormat="1" ht="24.95" customHeight="1" x14ac:dyDescent="0.2">
      <c r="A15" s="193" t="s">
        <v>216</v>
      </c>
      <c r="B15" s="199" t="s">
        <v>217</v>
      </c>
      <c r="C15" s="113">
        <v>4.5370808989946836</v>
      </c>
      <c r="D15" s="115">
        <v>862</v>
      </c>
      <c r="E15" s="114">
        <v>917</v>
      </c>
      <c r="F15" s="114">
        <v>911</v>
      </c>
      <c r="G15" s="114">
        <v>928</v>
      </c>
      <c r="H15" s="140">
        <v>912</v>
      </c>
      <c r="I15" s="115">
        <v>-50</v>
      </c>
      <c r="J15" s="116">
        <v>-5.4824561403508776</v>
      </c>
    </row>
    <row r="16" spans="1:15" s="287" customFormat="1" ht="24.95" customHeight="1" x14ac:dyDescent="0.2">
      <c r="A16" s="193" t="s">
        <v>218</v>
      </c>
      <c r="B16" s="199" t="s">
        <v>141</v>
      </c>
      <c r="C16" s="113">
        <v>6.9319437865150801</v>
      </c>
      <c r="D16" s="115">
        <v>1317</v>
      </c>
      <c r="E16" s="114">
        <v>1366</v>
      </c>
      <c r="F16" s="114">
        <v>1417</v>
      </c>
      <c r="G16" s="114">
        <v>1452</v>
      </c>
      <c r="H16" s="140">
        <v>1479</v>
      </c>
      <c r="I16" s="115">
        <v>-162</v>
      </c>
      <c r="J16" s="116">
        <v>-10.953346855983773</v>
      </c>
      <c r="K16" s="110"/>
      <c r="L16" s="110"/>
      <c r="M16" s="110"/>
      <c r="N16" s="110"/>
      <c r="O16" s="110"/>
    </row>
    <row r="17" spans="1:15" s="110" customFormat="1" ht="24.95" customHeight="1" x14ac:dyDescent="0.2">
      <c r="A17" s="193" t="s">
        <v>142</v>
      </c>
      <c r="B17" s="199" t="s">
        <v>220</v>
      </c>
      <c r="C17" s="113">
        <v>1.9053634401810622</v>
      </c>
      <c r="D17" s="115">
        <v>362</v>
      </c>
      <c r="E17" s="114">
        <v>355</v>
      </c>
      <c r="F17" s="114">
        <v>393</v>
      </c>
      <c r="G17" s="114">
        <v>383</v>
      </c>
      <c r="H17" s="140">
        <v>403</v>
      </c>
      <c r="I17" s="115">
        <v>-41</v>
      </c>
      <c r="J17" s="116">
        <v>-10.173697270471465</v>
      </c>
    </row>
    <row r="18" spans="1:15" s="287" customFormat="1" ht="24.95" customHeight="1" x14ac:dyDescent="0.2">
      <c r="A18" s="201" t="s">
        <v>144</v>
      </c>
      <c r="B18" s="202" t="s">
        <v>145</v>
      </c>
      <c r="C18" s="113">
        <v>6.5529764724459181</v>
      </c>
      <c r="D18" s="115">
        <v>1245</v>
      </c>
      <c r="E18" s="114">
        <v>1238</v>
      </c>
      <c r="F18" s="114">
        <v>1245</v>
      </c>
      <c r="G18" s="114">
        <v>1254</v>
      </c>
      <c r="H18" s="140">
        <v>1229</v>
      </c>
      <c r="I18" s="115">
        <v>16</v>
      </c>
      <c r="J18" s="116">
        <v>1.3018714401952807</v>
      </c>
      <c r="K18" s="110"/>
      <c r="L18" s="110"/>
      <c r="M18" s="110"/>
      <c r="N18" s="110"/>
      <c r="O18" s="110"/>
    </row>
    <row r="19" spans="1:15" s="110" customFormat="1" ht="24.95" customHeight="1" x14ac:dyDescent="0.2">
      <c r="A19" s="193" t="s">
        <v>146</v>
      </c>
      <c r="B19" s="199" t="s">
        <v>147</v>
      </c>
      <c r="C19" s="113">
        <v>15.179746302436971</v>
      </c>
      <c r="D19" s="115">
        <v>2884</v>
      </c>
      <c r="E19" s="114">
        <v>2921</v>
      </c>
      <c r="F19" s="114">
        <v>2865</v>
      </c>
      <c r="G19" s="114">
        <v>2831</v>
      </c>
      <c r="H19" s="140">
        <v>2792</v>
      </c>
      <c r="I19" s="115">
        <v>92</v>
      </c>
      <c r="J19" s="116">
        <v>3.2951289398280803</v>
      </c>
    </row>
    <row r="20" spans="1:15" s="287" customFormat="1" ht="24.95" customHeight="1" x14ac:dyDescent="0.2">
      <c r="A20" s="193" t="s">
        <v>148</v>
      </c>
      <c r="B20" s="199" t="s">
        <v>149</v>
      </c>
      <c r="C20" s="113">
        <v>8.684667614084951</v>
      </c>
      <c r="D20" s="115">
        <v>1650</v>
      </c>
      <c r="E20" s="114">
        <v>1664</v>
      </c>
      <c r="F20" s="114">
        <v>1680</v>
      </c>
      <c r="G20" s="114">
        <v>1667</v>
      </c>
      <c r="H20" s="140">
        <v>1666</v>
      </c>
      <c r="I20" s="115">
        <v>-16</v>
      </c>
      <c r="J20" s="116">
        <v>-0.96038415366146457</v>
      </c>
      <c r="K20" s="110"/>
      <c r="L20" s="110"/>
      <c r="M20" s="110"/>
      <c r="N20" s="110"/>
      <c r="O20" s="110"/>
    </row>
    <row r="21" spans="1:15" s="110" customFormat="1" ht="24.95" customHeight="1" x14ac:dyDescent="0.2">
      <c r="A21" s="201" t="s">
        <v>150</v>
      </c>
      <c r="B21" s="202" t="s">
        <v>151</v>
      </c>
      <c r="C21" s="113">
        <v>10.158429391020579</v>
      </c>
      <c r="D21" s="115">
        <v>1930</v>
      </c>
      <c r="E21" s="114">
        <v>2142</v>
      </c>
      <c r="F21" s="114">
        <v>2137</v>
      </c>
      <c r="G21" s="114">
        <v>2154</v>
      </c>
      <c r="H21" s="140">
        <v>2047</v>
      </c>
      <c r="I21" s="115">
        <v>-117</v>
      </c>
      <c r="J21" s="116">
        <v>-5.7156814851001467</v>
      </c>
    </row>
    <row r="22" spans="1:15" s="110" customFormat="1" ht="24.95" customHeight="1" x14ac:dyDescent="0.2">
      <c r="A22" s="201" t="s">
        <v>152</v>
      </c>
      <c r="B22" s="199" t="s">
        <v>153</v>
      </c>
      <c r="C22" s="113">
        <v>0.77372493289120481</v>
      </c>
      <c r="D22" s="115">
        <v>147</v>
      </c>
      <c r="E22" s="114">
        <v>150</v>
      </c>
      <c r="F22" s="114">
        <v>141</v>
      </c>
      <c r="G22" s="114">
        <v>141</v>
      </c>
      <c r="H22" s="140">
        <v>146</v>
      </c>
      <c r="I22" s="115">
        <v>1</v>
      </c>
      <c r="J22" s="116">
        <v>0.68493150684931503</v>
      </c>
    </row>
    <row r="23" spans="1:15" s="110" customFormat="1" ht="24.95" customHeight="1" x14ac:dyDescent="0.2">
      <c r="A23" s="193" t="s">
        <v>154</v>
      </c>
      <c r="B23" s="199" t="s">
        <v>155</v>
      </c>
      <c r="C23" s="113">
        <v>1.2948049897363019</v>
      </c>
      <c r="D23" s="115">
        <v>246</v>
      </c>
      <c r="E23" s="114">
        <v>249</v>
      </c>
      <c r="F23" s="114">
        <v>255</v>
      </c>
      <c r="G23" s="114">
        <v>252</v>
      </c>
      <c r="H23" s="140">
        <v>253</v>
      </c>
      <c r="I23" s="115">
        <v>-7</v>
      </c>
      <c r="J23" s="116">
        <v>-2.766798418972332</v>
      </c>
    </row>
    <row r="24" spans="1:15" s="110" customFormat="1" ht="24.95" customHeight="1" x14ac:dyDescent="0.2">
      <c r="A24" s="193" t="s">
        <v>156</v>
      </c>
      <c r="B24" s="199" t="s">
        <v>221</v>
      </c>
      <c r="C24" s="113">
        <v>5.8108321490604773</v>
      </c>
      <c r="D24" s="115">
        <v>1104</v>
      </c>
      <c r="E24" s="114">
        <v>1118</v>
      </c>
      <c r="F24" s="114">
        <v>1116</v>
      </c>
      <c r="G24" s="114">
        <v>1113</v>
      </c>
      <c r="H24" s="140">
        <v>1106</v>
      </c>
      <c r="I24" s="115">
        <v>-2</v>
      </c>
      <c r="J24" s="116">
        <v>-0.18083182640144665</v>
      </c>
    </row>
    <row r="25" spans="1:15" s="110" customFormat="1" ht="24.95" customHeight="1" x14ac:dyDescent="0.2">
      <c r="A25" s="193" t="s">
        <v>222</v>
      </c>
      <c r="B25" s="204" t="s">
        <v>159</v>
      </c>
      <c r="C25" s="113">
        <v>7.4898678877835678</v>
      </c>
      <c r="D25" s="115">
        <v>1423</v>
      </c>
      <c r="E25" s="114">
        <v>1098</v>
      </c>
      <c r="F25" s="114">
        <v>1032</v>
      </c>
      <c r="G25" s="114">
        <v>968</v>
      </c>
      <c r="H25" s="140">
        <v>941</v>
      </c>
      <c r="I25" s="115">
        <v>482</v>
      </c>
      <c r="J25" s="116">
        <v>51.222104144527101</v>
      </c>
    </row>
    <row r="26" spans="1:15" s="110" customFormat="1" ht="24.95" customHeight="1" x14ac:dyDescent="0.2">
      <c r="A26" s="201">
        <v>782.78300000000002</v>
      </c>
      <c r="B26" s="203" t="s">
        <v>160</v>
      </c>
      <c r="C26" s="113">
        <v>0.3473867045633981</v>
      </c>
      <c r="D26" s="115">
        <v>66</v>
      </c>
      <c r="E26" s="114">
        <v>65</v>
      </c>
      <c r="F26" s="114">
        <v>72</v>
      </c>
      <c r="G26" s="114">
        <v>56</v>
      </c>
      <c r="H26" s="140">
        <v>44</v>
      </c>
      <c r="I26" s="115">
        <v>22</v>
      </c>
      <c r="J26" s="116">
        <v>50</v>
      </c>
    </row>
    <row r="27" spans="1:15" s="110" customFormat="1" ht="24.95" customHeight="1" x14ac:dyDescent="0.2">
      <c r="A27" s="193" t="s">
        <v>161</v>
      </c>
      <c r="B27" s="199" t="s">
        <v>162</v>
      </c>
      <c r="C27" s="113">
        <v>6.0582135901889576</v>
      </c>
      <c r="D27" s="115">
        <v>1151</v>
      </c>
      <c r="E27" s="114">
        <v>1160</v>
      </c>
      <c r="F27" s="114">
        <v>1169</v>
      </c>
      <c r="G27" s="114">
        <v>1175</v>
      </c>
      <c r="H27" s="140">
        <v>1156</v>
      </c>
      <c r="I27" s="115">
        <v>-5</v>
      </c>
      <c r="J27" s="116">
        <v>-0.43252595155709345</v>
      </c>
    </row>
    <row r="28" spans="1:15" s="110" customFormat="1" ht="24.95" customHeight="1" x14ac:dyDescent="0.2">
      <c r="A28" s="193" t="s">
        <v>163</v>
      </c>
      <c r="B28" s="199" t="s">
        <v>164</v>
      </c>
      <c r="C28" s="113">
        <v>1.405337123006474</v>
      </c>
      <c r="D28" s="115">
        <v>267</v>
      </c>
      <c r="E28" s="114">
        <v>261</v>
      </c>
      <c r="F28" s="114">
        <v>267</v>
      </c>
      <c r="G28" s="114">
        <v>265</v>
      </c>
      <c r="H28" s="140">
        <v>254</v>
      </c>
      <c r="I28" s="115">
        <v>13</v>
      </c>
      <c r="J28" s="116">
        <v>5.1181102362204722</v>
      </c>
    </row>
    <row r="29" spans="1:15" s="110" customFormat="1" ht="24.95" customHeight="1" x14ac:dyDescent="0.2">
      <c r="A29" s="193">
        <v>86</v>
      </c>
      <c r="B29" s="199" t="s">
        <v>165</v>
      </c>
      <c r="C29" s="113">
        <v>5.1897468287804625</v>
      </c>
      <c r="D29" s="115">
        <v>986</v>
      </c>
      <c r="E29" s="114">
        <v>973</v>
      </c>
      <c r="F29" s="114">
        <v>975</v>
      </c>
      <c r="G29" s="114">
        <v>967</v>
      </c>
      <c r="H29" s="140">
        <v>971</v>
      </c>
      <c r="I29" s="115">
        <v>15</v>
      </c>
      <c r="J29" s="116">
        <v>1.544799176107106</v>
      </c>
    </row>
    <row r="30" spans="1:15" s="110" customFormat="1" ht="24.95" customHeight="1" x14ac:dyDescent="0.2">
      <c r="A30" s="193">
        <v>87.88</v>
      </c>
      <c r="B30" s="204" t="s">
        <v>166</v>
      </c>
      <c r="C30" s="113">
        <v>2.2685404494973418</v>
      </c>
      <c r="D30" s="115">
        <v>431</v>
      </c>
      <c r="E30" s="114">
        <v>414</v>
      </c>
      <c r="F30" s="114">
        <v>414</v>
      </c>
      <c r="G30" s="114">
        <v>423</v>
      </c>
      <c r="H30" s="140">
        <v>410</v>
      </c>
      <c r="I30" s="115">
        <v>21</v>
      </c>
      <c r="J30" s="116">
        <v>5.1219512195121952</v>
      </c>
    </row>
    <row r="31" spans="1:15" s="110" customFormat="1" ht="24.95" customHeight="1" x14ac:dyDescent="0.2">
      <c r="A31" s="193" t="s">
        <v>167</v>
      </c>
      <c r="B31" s="199" t="s">
        <v>168</v>
      </c>
      <c r="C31" s="113">
        <v>11.121637980946366</v>
      </c>
      <c r="D31" s="115">
        <v>2113</v>
      </c>
      <c r="E31" s="114">
        <v>2188</v>
      </c>
      <c r="F31" s="114">
        <v>2219</v>
      </c>
      <c r="G31" s="114">
        <v>2216</v>
      </c>
      <c r="H31" s="140">
        <v>2134</v>
      </c>
      <c r="I31" s="115">
        <v>-21</v>
      </c>
      <c r="J31" s="116">
        <v>-0.98406747891283974</v>
      </c>
    </row>
    <row r="32" spans="1:15" s="110" customFormat="1" ht="24.95" customHeight="1" x14ac:dyDescent="0.2">
      <c r="A32" s="193"/>
      <c r="B32" s="204" t="s">
        <v>169</v>
      </c>
      <c r="C32" s="113" t="s">
        <v>513</v>
      </c>
      <c r="D32" s="115" t="s">
        <v>513</v>
      </c>
      <c r="E32" s="114">
        <v>0</v>
      </c>
      <c r="F32" s="114">
        <v>0</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3.2370124743407547</v>
      </c>
      <c r="D34" s="115">
        <v>615</v>
      </c>
      <c r="E34" s="114">
        <v>603</v>
      </c>
      <c r="F34" s="114">
        <v>613</v>
      </c>
      <c r="G34" s="114">
        <v>580</v>
      </c>
      <c r="H34" s="140">
        <v>562</v>
      </c>
      <c r="I34" s="115">
        <v>53</v>
      </c>
      <c r="J34" s="116">
        <v>9.4306049822064058</v>
      </c>
    </row>
    <row r="35" spans="1:10" s="110" customFormat="1" ht="24.95" customHeight="1" x14ac:dyDescent="0.2">
      <c r="A35" s="292" t="s">
        <v>171</v>
      </c>
      <c r="B35" s="293" t="s">
        <v>172</v>
      </c>
      <c r="C35" s="113">
        <v>20.980051581662192</v>
      </c>
      <c r="D35" s="115">
        <v>3986</v>
      </c>
      <c r="E35" s="114">
        <v>4083</v>
      </c>
      <c r="F35" s="114">
        <v>4170</v>
      </c>
      <c r="G35" s="114">
        <v>4223</v>
      </c>
      <c r="H35" s="140">
        <v>4227</v>
      </c>
      <c r="I35" s="115">
        <v>-241</v>
      </c>
      <c r="J35" s="116">
        <v>-5.701443103856163</v>
      </c>
    </row>
    <row r="36" spans="1:10" s="110" customFormat="1" ht="24.95" customHeight="1" x14ac:dyDescent="0.2">
      <c r="A36" s="294" t="s">
        <v>173</v>
      </c>
      <c r="B36" s="295" t="s">
        <v>174</v>
      </c>
      <c r="C36" s="125">
        <v>75.782935943997046</v>
      </c>
      <c r="D36" s="143">
        <v>14398</v>
      </c>
      <c r="E36" s="144">
        <v>14403</v>
      </c>
      <c r="F36" s="144">
        <v>14342</v>
      </c>
      <c r="G36" s="144">
        <v>14228</v>
      </c>
      <c r="H36" s="145">
        <v>13920</v>
      </c>
      <c r="I36" s="143">
        <v>478</v>
      </c>
      <c r="J36" s="146">
        <v>3.4339080459770117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18999</v>
      </c>
      <c r="F11" s="264">
        <v>19089</v>
      </c>
      <c r="G11" s="264">
        <v>19125</v>
      </c>
      <c r="H11" s="264">
        <v>19031</v>
      </c>
      <c r="I11" s="265">
        <v>18709</v>
      </c>
      <c r="J11" s="263">
        <v>290</v>
      </c>
      <c r="K11" s="266">
        <v>1.5500561227216847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44.033896520869519</v>
      </c>
      <c r="E13" s="115">
        <v>8366</v>
      </c>
      <c r="F13" s="114">
        <v>8201</v>
      </c>
      <c r="G13" s="114">
        <v>8211</v>
      </c>
      <c r="H13" s="114">
        <v>8203</v>
      </c>
      <c r="I13" s="140">
        <v>8061</v>
      </c>
      <c r="J13" s="115">
        <v>305</v>
      </c>
      <c r="K13" s="116">
        <v>3.7836496712566681</v>
      </c>
    </row>
    <row r="14" spans="1:15" ht="15.95" customHeight="1" x14ac:dyDescent="0.2">
      <c r="A14" s="306" t="s">
        <v>230</v>
      </c>
      <c r="B14" s="307"/>
      <c r="C14" s="308"/>
      <c r="D14" s="113">
        <v>45.486604558134637</v>
      </c>
      <c r="E14" s="115">
        <v>8642</v>
      </c>
      <c r="F14" s="114">
        <v>8876</v>
      </c>
      <c r="G14" s="114">
        <v>8922</v>
      </c>
      <c r="H14" s="114">
        <v>8855</v>
      </c>
      <c r="I14" s="140">
        <v>8716</v>
      </c>
      <c r="J14" s="115">
        <v>-74</v>
      </c>
      <c r="K14" s="116">
        <v>-0.849013308857274</v>
      </c>
    </row>
    <row r="15" spans="1:15" ht="15.95" customHeight="1" x14ac:dyDescent="0.2">
      <c r="A15" s="306" t="s">
        <v>231</v>
      </c>
      <c r="B15" s="307"/>
      <c r="C15" s="308"/>
      <c r="D15" s="113">
        <v>5.3002789620506343</v>
      </c>
      <c r="E15" s="115">
        <v>1007</v>
      </c>
      <c r="F15" s="114">
        <v>991</v>
      </c>
      <c r="G15" s="114">
        <v>984</v>
      </c>
      <c r="H15" s="114">
        <v>926</v>
      </c>
      <c r="I15" s="140">
        <v>949</v>
      </c>
      <c r="J15" s="115">
        <v>58</v>
      </c>
      <c r="K15" s="116">
        <v>6.1116965226554267</v>
      </c>
    </row>
    <row r="16" spans="1:15" ht="15.95" customHeight="1" x14ac:dyDescent="0.2">
      <c r="A16" s="306" t="s">
        <v>232</v>
      </c>
      <c r="B16" s="307"/>
      <c r="C16" s="308"/>
      <c r="D16" s="113">
        <v>1.8843097005105531</v>
      </c>
      <c r="E16" s="115">
        <v>358</v>
      </c>
      <c r="F16" s="114">
        <v>369</v>
      </c>
      <c r="G16" s="114">
        <v>364</v>
      </c>
      <c r="H16" s="114">
        <v>363</v>
      </c>
      <c r="I16" s="140">
        <v>363</v>
      </c>
      <c r="J16" s="115">
        <v>-5</v>
      </c>
      <c r="K16" s="116">
        <v>-1.3774104683195592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2.6369808937312489</v>
      </c>
      <c r="E18" s="115">
        <v>501</v>
      </c>
      <c r="F18" s="114">
        <v>480</v>
      </c>
      <c r="G18" s="114">
        <v>492</v>
      </c>
      <c r="H18" s="114">
        <v>480</v>
      </c>
      <c r="I18" s="140">
        <v>468</v>
      </c>
      <c r="J18" s="115">
        <v>33</v>
      </c>
      <c r="K18" s="116">
        <v>7.0512820512820511</v>
      </c>
    </row>
    <row r="19" spans="1:11" ht="14.1" customHeight="1" x14ac:dyDescent="0.2">
      <c r="A19" s="306" t="s">
        <v>235</v>
      </c>
      <c r="B19" s="307" t="s">
        <v>236</v>
      </c>
      <c r="C19" s="308"/>
      <c r="D19" s="113">
        <v>2.184325490815306</v>
      </c>
      <c r="E19" s="115">
        <v>415</v>
      </c>
      <c r="F19" s="114">
        <v>397</v>
      </c>
      <c r="G19" s="114">
        <v>405</v>
      </c>
      <c r="H19" s="114">
        <v>391</v>
      </c>
      <c r="I19" s="140">
        <v>380</v>
      </c>
      <c r="J19" s="115">
        <v>35</v>
      </c>
      <c r="K19" s="116">
        <v>9.2105263157894743</v>
      </c>
    </row>
    <row r="20" spans="1:11" ht="14.1" customHeight="1" x14ac:dyDescent="0.2">
      <c r="A20" s="306">
        <v>12</v>
      </c>
      <c r="B20" s="307" t="s">
        <v>237</v>
      </c>
      <c r="C20" s="308"/>
      <c r="D20" s="113">
        <v>1.2895415548186746</v>
      </c>
      <c r="E20" s="115">
        <v>245</v>
      </c>
      <c r="F20" s="114">
        <v>261</v>
      </c>
      <c r="G20" s="114">
        <v>293</v>
      </c>
      <c r="H20" s="114">
        <v>244</v>
      </c>
      <c r="I20" s="140">
        <v>221</v>
      </c>
      <c r="J20" s="115">
        <v>24</v>
      </c>
      <c r="K20" s="116">
        <v>10.859728506787331</v>
      </c>
    </row>
    <row r="21" spans="1:11" ht="14.1" customHeight="1" x14ac:dyDescent="0.2">
      <c r="A21" s="306">
        <v>21</v>
      </c>
      <c r="B21" s="307" t="s">
        <v>238</v>
      </c>
      <c r="C21" s="308"/>
      <c r="D21" s="113">
        <v>0.46844570766882465</v>
      </c>
      <c r="E21" s="115">
        <v>89</v>
      </c>
      <c r="F21" s="114">
        <v>90</v>
      </c>
      <c r="G21" s="114">
        <v>90</v>
      </c>
      <c r="H21" s="114">
        <v>88</v>
      </c>
      <c r="I21" s="140">
        <v>92</v>
      </c>
      <c r="J21" s="115">
        <v>-3</v>
      </c>
      <c r="K21" s="116">
        <v>-3.2608695652173911</v>
      </c>
    </row>
    <row r="22" spans="1:11" ht="14.1" customHeight="1" x14ac:dyDescent="0.2">
      <c r="A22" s="306">
        <v>22</v>
      </c>
      <c r="B22" s="307" t="s">
        <v>239</v>
      </c>
      <c r="C22" s="308"/>
      <c r="D22" s="113">
        <v>1.747460392652245</v>
      </c>
      <c r="E22" s="115">
        <v>332</v>
      </c>
      <c r="F22" s="114">
        <v>332</v>
      </c>
      <c r="G22" s="114">
        <v>372</v>
      </c>
      <c r="H22" s="114">
        <v>353</v>
      </c>
      <c r="I22" s="140">
        <v>350</v>
      </c>
      <c r="J22" s="115">
        <v>-18</v>
      </c>
      <c r="K22" s="116">
        <v>-5.1428571428571432</v>
      </c>
    </row>
    <row r="23" spans="1:11" ht="14.1" customHeight="1" x14ac:dyDescent="0.2">
      <c r="A23" s="306">
        <v>23</v>
      </c>
      <c r="B23" s="307" t="s">
        <v>240</v>
      </c>
      <c r="C23" s="308"/>
      <c r="D23" s="113">
        <v>0.40528448865729777</v>
      </c>
      <c r="E23" s="115">
        <v>77</v>
      </c>
      <c r="F23" s="114">
        <v>80</v>
      </c>
      <c r="G23" s="114">
        <v>84</v>
      </c>
      <c r="H23" s="114">
        <v>81</v>
      </c>
      <c r="I23" s="140">
        <v>84</v>
      </c>
      <c r="J23" s="115">
        <v>-7</v>
      </c>
      <c r="K23" s="116">
        <v>-8.3333333333333339</v>
      </c>
    </row>
    <row r="24" spans="1:11" ht="14.1" customHeight="1" x14ac:dyDescent="0.2">
      <c r="A24" s="306">
        <v>24</v>
      </c>
      <c r="B24" s="307" t="s">
        <v>241</v>
      </c>
      <c r="C24" s="308"/>
      <c r="D24" s="113">
        <v>2.679088373072267</v>
      </c>
      <c r="E24" s="115">
        <v>509</v>
      </c>
      <c r="F24" s="114">
        <v>537</v>
      </c>
      <c r="G24" s="114">
        <v>581</v>
      </c>
      <c r="H24" s="114">
        <v>587</v>
      </c>
      <c r="I24" s="140">
        <v>595</v>
      </c>
      <c r="J24" s="115">
        <v>-86</v>
      </c>
      <c r="K24" s="116">
        <v>-14.453781512605042</v>
      </c>
    </row>
    <row r="25" spans="1:11" ht="14.1" customHeight="1" x14ac:dyDescent="0.2">
      <c r="A25" s="306">
        <v>25</v>
      </c>
      <c r="B25" s="307" t="s">
        <v>242</v>
      </c>
      <c r="C25" s="308"/>
      <c r="D25" s="113">
        <v>2.9633138586241383</v>
      </c>
      <c r="E25" s="115">
        <v>563</v>
      </c>
      <c r="F25" s="114">
        <v>587</v>
      </c>
      <c r="G25" s="114">
        <v>585</v>
      </c>
      <c r="H25" s="114">
        <v>589</v>
      </c>
      <c r="I25" s="140">
        <v>573</v>
      </c>
      <c r="J25" s="115">
        <v>-10</v>
      </c>
      <c r="K25" s="116">
        <v>-1.7452006980802792</v>
      </c>
    </row>
    <row r="26" spans="1:11" ht="14.1" customHeight="1" x14ac:dyDescent="0.2">
      <c r="A26" s="306">
        <v>26</v>
      </c>
      <c r="B26" s="307" t="s">
        <v>243</v>
      </c>
      <c r="C26" s="308"/>
      <c r="D26" s="113">
        <v>1.3948102531712194</v>
      </c>
      <c r="E26" s="115">
        <v>265</v>
      </c>
      <c r="F26" s="114">
        <v>271</v>
      </c>
      <c r="G26" s="114">
        <v>273</v>
      </c>
      <c r="H26" s="114">
        <v>296</v>
      </c>
      <c r="I26" s="140">
        <v>301</v>
      </c>
      <c r="J26" s="115">
        <v>-36</v>
      </c>
      <c r="K26" s="116">
        <v>-11.960132890365449</v>
      </c>
    </row>
    <row r="27" spans="1:11" ht="14.1" customHeight="1" x14ac:dyDescent="0.2">
      <c r="A27" s="306">
        <v>27</v>
      </c>
      <c r="B27" s="307" t="s">
        <v>244</v>
      </c>
      <c r="C27" s="308"/>
      <c r="D27" s="113">
        <v>0.46318227275119744</v>
      </c>
      <c r="E27" s="115">
        <v>88</v>
      </c>
      <c r="F27" s="114">
        <v>87</v>
      </c>
      <c r="G27" s="114">
        <v>84</v>
      </c>
      <c r="H27" s="114">
        <v>81</v>
      </c>
      <c r="I27" s="140">
        <v>78</v>
      </c>
      <c r="J27" s="115">
        <v>10</v>
      </c>
      <c r="K27" s="116">
        <v>12.820512820512821</v>
      </c>
    </row>
    <row r="28" spans="1:11" ht="14.1" customHeight="1" x14ac:dyDescent="0.2">
      <c r="A28" s="306">
        <v>28</v>
      </c>
      <c r="B28" s="307" t="s">
        <v>245</v>
      </c>
      <c r="C28" s="308"/>
      <c r="D28" s="113">
        <v>0.37896731406916151</v>
      </c>
      <c r="E28" s="115">
        <v>72</v>
      </c>
      <c r="F28" s="114">
        <v>80</v>
      </c>
      <c r="G28" s="114">
        <v>84</v>
      </c>
      <c r="H28" s="114">
        <v>83</v>
      </c>
      <c r="I28" s="140">
        <v>85</v>
      </c>
      <c r="J28" s="115">
        <v>-13</v>
      </c>
      <c r="K28" s="116">
        <v>-15.294117647058824</v>
      </c>
    </row>
    <row r="29" spans="1:11" ht="14.1" customHeight="1" x14ac:dyDescent="0.2">
      <c r="A29" s="306">
        <v>29</v>
      </c>
      <c r="B29" s="307" t="s">
        <v>246</v>
      </c>
      <c r="C29" s="308"/>
      <c r="D29" s="113">
        <v>3.331754302858045</v>
      </c>
      <c r="E29" s="115">
        <v>633</v>
      </c>
      <c r="F29" s="114">
        <v>689</v>
      </c>
      <c r="G29" s="114">
        <v>715</v>
      </c>
      <c r="H29" s="114">
        <v>709</v>
      </c>
      <c r="I29" s="140">
        <v>687</v>
      </c>
      <c r="J29" s="115">
        <v>-54</v>
      </c>
      <c r="K29" s="116">
        <v>-7.8602620087336241</v>
      </c>
    </row>
    <row r="30" spans="1:11" ht="14.1" customHeight="1" x14ac:dyDescent="0.2">
      <c r="A30" s="306" t="s">
        <v>247</v>
      </c>
      <c r="B30" s="307" t="s">
        <v>248</v>
      </c>
      <c r="C30" s="308"/>
      <c r="D30" s="113" t="s">
        <v>513</v>
      </c>
      <c r="E30" s="115" t="s">
        <v>513</v>
      </c>
      <c r="F30" s="114">
        <v>143</v>
      </c>
      <c r="G30" s="114">
        <v>155</v>
      </c>
      <c r="H30" s="114">
        <v>156</v>
      </c>
      <c r="I30" s="140" t="s">
        <v>513</v>
      </c>
      <c r="J30" s="115" t="s">
        <v>513</v>
      </c>
      <c r="K30" s="116" t="s">
        <v>513</v>
      </c>
    </row>
    <row r="31" spans="1:11" ht="14.1" customHeight="1" x14ac:dyDescent="0.2">
      <c r="A31" s="306" t="s">
        <v>249</v>
      </c>
      <c r="B31" s="307" t="s">
        <v>250</v>
      </c>
      <c r="C31" s="308"/>
      <c r="D31" s="113">
        <v>2.5317121953787041</v>
      </c>
      <c r="E31" s="115">
        <v>481</v>
      </c>
      <c r="F31" s="114">
        <v>543</v>
      </c>
      <c r="G31" s="114">
        <v>553</v>
      </c>
      <c r="H31" s="114">
        <v>550</v>
      </c>
      <c r="I31" s="140">
        <v>524</v>
      </c>
      <c r="J31" s="115">
        <v>-43</v>
      </c>
      <c r="K31" s="116">
        <v>-8.2061068702290072</v>
      </c>
    </row>
    <row r="32" spans="1:11" ht="14.1" customHeight="1" x14ac:dyDescent="0.2">
      <c r="A32" s="306">
        <v>31</v>
      </c>
      <c r="B32" s="307" t="s">
        <v>251</v>
      </c>
      <c r="C32" s="308"/>
      <c r="D32" s="113">
        <v>0.15790304752881731</v>
      </c>
      <c r="E32" s="115">
        <v>30</v>
      </c>
      <c r="F32" s="114">
        <v>31</v>
      </c>
      <c r="G32" s="114">
        <v>30</v>
      </c>
      <c r="H32" s="114">
        <v>32</v>
      </c>
      <c r="I32" s="140">
        <v>29</v>
      </c>
      <c r="J32" s="115">
        <v>1</v>
      </c>
      <c r="K32" s="116">
        <v>3.4482758620689653</v>
      </c>
    </row>
    <row r="33" spans="1:11" ht="14.1" customHeight="1" x14ac:dyDescent="0.2">
      <c r="A33" s="306">
        <v>32</v>
      </c>
      <c r="B33" s="307" t="s">
        <v>252</v>
      </c>
      <c r="C33" s="308"/>
      <c r="D33" s="113">
        <v>1.6211379546291911</v>
      </c>
      <c r="E33" s="115">
        <v>308</v>
      </c>
      <c r="F33" s="114">
        <v>298</v>
      </c>
      <c r="G33" s="114">
        <v>295</v>
      </c>
      <c r="H33" s="114">
        <v>305</v>
      </c>
      <c r="I33" s="140">
        <v>284</v>
      </c>
      <c r="J33" s="115">
        <v>24</v>
      </c>
      <c r="K33" s="116">
        <v>8.4507042253521121</v>
      </c>
    </row>
    <row r="34" spans="1:11" ht="14.1" customHeight="1" x14ac:dyDescent="0.2">
      <c r="A34" s="306">
        <v>33</v>
      </c>
      <c r="B34" s="307" t="s">
        <v>253</v>
      </c>
      <c r="C34" s="308"/>
      <c r="D34" s="113">
        <v>0.79477867256171375</v>
      </c>
      <c r="E34" s="115">
        <v>151</v>
      </c>
      <c r="F34" s="114">
        <v>160</v>
      </c>
      <c r="G34" s="114">
        <v>172</v>
      </c>
      <c r="H34" s="114">
        <v>166</v>
      </c>
      <c r="I34" s="140">
        <v>170</v>
      </c>
      <c r="J34" s="115">
        <v>-19</v>
      </c>
      <c r="K34" s="116">
        <v>-11.176470588235293</v>
      </c>
    </row>
    <row r="35" spans="1:11" ht="14.1" customHeight="1" x14ac:dyDescent="0.2">
      <c r="A35" s="306">
        <v>34</v>
      </c>
      <c r="B35" s="307" t="s">
        <v>254</v>
      </c>
      <c r="C35" s="308"/>
      <c r="D35" s="113">
        <v>4.8370966892994369</v>
      </c>
      <c r="E35" s="115">
        <v>919</v>
      </c>
      <c r="F35" s="114">
        <v>932</v>
      </c>
      <c r="G35" s="114">
        <v>921</v>
      </c>
      <c r="H35" s="114">
        <v>919</v>
      </c>
      <c r="I35" s="140">
        <v>920</v>
      </c>
      <c r="J35" s="115">
        <v>-1</v>
      </c>
      <c r="K35" s="116">
        <v>-0.10869565217391304</v>
      </c>
    </row>
    <row r="36" spans="1:11" ht="14.1" customHeight="1" x14ac:dyDescent="0.2">
      <c r="A36" s="306">
        <v>41</v>
      </c>
      <c r="B36" s="307" t="s">
        <v>255</v>
      </c>
      <c r="C36" s="308"/>
      <c r="D36" s="113">
        <v>0.13158587294068108</v>
      </c>
      <c r="E36" s="115">
        <v>25</v>
      </c>
      <c r="F36" s="114">
        <v>27</v>
      </c>
      <c r="G36" s="114">
        <v>23</v>
      </c>
      <c r="H36" s="114">
        <v>23</v>
      </c>
      <c r="I36" s="140">
        <v>22</v>
      </c>
      <c r="J36" s="115">
        <v>3</v>
      </c>
      <c r="K36" s="116">
        <v>13.636363636363637</v>
      </c>
    </row>
    <row r="37" spans="1:11" ht="14.1" customHeight="1" x14ac:dyDescent="0.2">
      <c r="A37" s="306">
        <v>42</v>
      </c>
      <c r="B37" s="307" t="s">
        <v>256</v>
      </c>
      <c r="C37" s="308"/>
      <c r="D37" s="113">
        <v>4.7370914258645189E-2</v>
      </c>
      <c r="E37" s="115">
        <v>9</v>
      </c>
      <c r="F37" s="114">
        <v>8</v>
      </c>
      <c r="G37" s="114">
        <v>8</v>
      </c>
      <c r="H37" s="114">
        <v>8</v>
      </c>
      <c r="I37" s="140">
        <v>8</v>
      </c>
      <c r="J37" s="115">
        <v>1</v>
      </c>
      <c r="K37" s="116">
        <v>12.5</v>
      </c>
    </row>
    <row r="38" spans="1:11" ht="14.1" customHeight="1" x14ac:dyDescent="0.2">
      <c r="A38" s="306">
        <v>43</v>
      </c>
      <c r="B38" s="307" t="s">
        <v>257</v>
      </c>
      <c r="C38" s="308"/>
      <c r="D38" s="113">
        <v>0.3526501394810253</v>
      </c>
      <c r="E38" s="115">
        <v>67</v>
      </c>
      <c r="F38" s="114">
        <v>70</v>
      </c>
      <c r="G38" s="114">
        <v>70</v>
      </c>
      <c r="H38" s="114">
        <v>63</v>
      </c>
      <c r="I38" s="140">
        <v>66</v>
      </c>
      <c r="J38" s="115">
        <v>1</v>
      </c>
      <c r="K38" s="116">
        <v>1.5151515151515151</v>
      </c>
    </row>
    <row r="39" spans="1:11" ht="14.1" customHeight="1" x14ac:dyDescent="0.2">
      <c r="A39" s="306">
        <v>51</v>
      </c>
      <c r="B39" s="307" t="s">
        <v>258</v>
      </c>
      <c r="C39" s="308"/>
      <c r="D39" s="113">
        <v>7.6319806305595028</v>
      </c>
      <c r="E39" s="115">
        <v>1450</v>
      </c>
      <c r="F39" s="114">
        <v>1449</v>
      </c>
      <c r="G39" s="114">
        <v>1423</v>
      </c>
      <c r="H39" s="114">
        <v>1447</v>
      </c>
      <c r="I39" s="140">
        <v>1443</v>
      </c>
      <c r="J39" s="115">
        <v>7</v>
      </c>
      <c r="K39" s="116">
        <v>0.48510048510048509</v>
      </c>
    </row>
    <row r="40" spans="1:11" ht="14.1" customHeight="1" x14ac:dyDescent="0.2">
      <c r="A40" s="306" t="s">
        <v>259</v>
      </c>
      <c r="B40" s="307" t="s">
        <v>260</v>
      </c>
      <c r="C40" s="308"/>
      <c r="D40" s="113">
        <v>7.1319543133849148</v>
      </c>
      <c r="E40" s="115">
        <v>1355</v>
      </c>
      <c r="F40" s="114">
        <v>1352</v>
      </c>
      <c r="G40" s="114">
        <v>1332</v>
      </c>
      <c r="H40" s="114">
        <v>1352</v>
      </c>
      <c r="I40" s="140">
        <v>1354</v>
      </c>
      <c r="J40" s="115">
        <v>1</v>
      </c>
      <c r="K40" s="116">
        <v>7.3855243722304287E-2</v>
      </c>
    </row>
    <row r="41" spans="1:11" ht="14.1" customHeight="1" x14ac:dyDescent="0.2">
      <c r="A41" s="306"/>
      <c r="B41" s="307" t="s">
        <v>261</v>
      </c>
      <c r="C41" s="308"/>
      <c r="D41" s="113">
        <v>2.4369703668614138</v>
      </c>
      <c r="E41" s="115">
        <v>463</v>
      </c>
      <c r="F41" s="114">
        <v>471</v>
      </c>
      <c r="G41" s="114">
        <v>456</v>
      </c>
      <c r="H41" s="114">
        <v>476</v>
      </c>
      <c r="I41" s="140">
        <v>474</v>
      </c>
      <c r="J41" s="115">
        <v>-11</v>
      </c>
      <c r="K41" s="116">
        <v>-2.3206751054852321</v>
      </c>
    </row>
    <row r="42" spans="1:11" ht="14.1" customHeight="1" x14ac:dyDescent="0.2">
      <c r="A42" s="306">
        <v>52</v>
      </c>
      <c r="B42" s="307" t="s">
        <v>262</v>
      </c>
      <c r="C42" s="308"/>
      <c r="D42" s="113">
        <v>5.9582083267540398</v>
      </c>
      <c r="E42" s="115">
        <v>1132</v>
      </c>
      <c r="F42" s="114">
        <v>1144</v>
      </c>
      <c r="G42" s="114">
        <v>1173</v>
      </c>
      <c r="H42" s="114">
        <v>1139</v>
      </c>
      <c r="I42" s="140">
        <v>1127</v>
      </c>
      <c r="J42" s="115">
        <v>5</v>
      </c>
      <c r="K42" s="116">
        <v>0.44365572315882873</v>
      </c>
    </row>
    <row r="43" spans="1:11" ht="14.1" customHeight="1" x14ac:dyDescent="0.2">
      <c r="A43" s="306" t="s">
        <v>263</v>
      </c>
      <c r="B43" s="307" t="s">
        <v>264</v>
      </c>
      <c r="C43" s="308"/>
      <c r="D43" s="113">
        <v>5.6897731459550505</v>
      </c>
      <c r="E43" s="115">
        <v>1081</v>
      </c>
      <c r="F43" s="114">
        <v>1087</v>
      </c>
      <c r="G43" s="114">
        <v>1106</v>
      </c>
      <c r="H43" s="114">
        <v>1076</v>
      </c>
      <c r="I43" s="140">
        <v>1066</v>
      </c>
      <c r="J43" s="115">
        <v>15</v>
      </c>
      <c r="K43" s="116">
        <v>1.4071294559099436</v>
      </c>
    </row>
    <row r="44" spans="1:11" ht="14.1" customHeight="1" x14ac:dyDescent="0.2">
      <c r="A44" s="306">
        <v>53</v>
      </c>
      <c r="B44" s="307" t="s">
        <v>265</v>
      </c>
      <c r="C44" s="308"/>
      <c r="D44" s="113">
        <v>2.0264224432864886</v>
      </c>
      <c r="E44" s="115">
        <v>385</v>
      </c>
      <c r="F44" s="114">
        <v>389</v>
      </c>
      <c r="G44" s="114">
        <v>361</v>
      </c>
      <c r="H44" s="114">
        <v>332</v>
      </c>
      <c r="I44" s="140">
        <v>330</v>
      </c>
      <c r="J44" s="115">
        <v>55</v>
      </c>
      <c r="K44" s="116">
        <v>16.666666666666668</v>
      </c>
    </row>
    <row r="45" spans="1:11" ht="14.1" customHeight="1" x14ac:dyDescent="0.2">
      <c r="A45" s="306" t="s">
        <v>266</v>
      </c>
      <c r="B45" s="307" t="s">
        <v>267</v>
      </c>
      <c r="C45" s="308"/>
      <c r="D45" s="113">
        <v>2.010632138533607</v>
      </c>
      <c r="E45" s="115">
        <v>382</v>
      </c>
      <c r="F45" s="114">
        <v>386</v>
      </c>
      <c r="G45" s="114">
        <v>358</v>
      </c>
      <c r="H45" s="114">
        <v>329</v>
      </c>
      <c r="I45" s="140">
        <v>326</v>
      </c>
      <c r="J45" s="115">
        <v>56</v>
      </c>
      <c r="K45" s="116">
        <v>17.177914110429448</v>
      </c>
    </row>
    <row r="46" spans="1:11" ht="14.1" customHeight="1" x14ac:dyDescent="0.2">
      <c r="A46" s="306">
        <v>54</v>
      </c>
      <c r="B46" s="307" t="s">
        <v>268</v>
      </c>
      <c r="C46" s="308"/>
      <c r="D46" s="113">
        <v>13.495447128796252</v>
      </c>
      <c r="E46" s="115">
        <v>2564</v>
      </c>
      <c r="F46" s="114">
        <v>2289</v>
      </c>
      <c r="G46" s="114">
        <v>2241</v>
      </c>
      <c r="H46" s="114">
        <v>2262</v>
      </c>
      <c r="I46" s="140">
        <v>2279</v>
      </c>
      <c r="J46" s="115">
        <v>285</v>
      </c>
      <c r="K46" s="116">
        <v>12.505484861781483</v>
      </c>
    </row>
    <row r="47" spans="1:11" ht="14.1" customHeight="1" x14ac:dyDescent="0.2">
      <c r="A47" s="306">
        <v>61</v>
      </c>
      <c r="B47" s="307" t="s">
        <v>269</v>
      </c>
      <c r="C47" s="308"/>
      <c r="D47" s="113">
        <v>0.66845623453865988</v>
      </c>
      <c r="E47" s="115">
        <v>127</v>
      </c>
      <c r="F47" s="114">
        <v>130</v>
      </c>
      <c r="G47" s="114">
        <v>130</v>
      </c>
      <c r="H47" s="114">
        <v>134</v>
      </c>
      <c r="I47" s="140">
        <v>129</v>
      </c>
      <c r="J47" s="115">
        <v>-2</v>
      </c>
      <c r="K47" s="116">
        <v>-1.5503875968992249</v>
      </c>
    </row>
    <row r="48" spans="1:11" ht="14.1" customHeight="1" x14ac:dyDescent="0.2">
      <c r="A48" s="306">
        <v>62</v>
      </c>
      <c r="B48" s="307" t="s">
        <v>270</v>
      </c>
      <c r="C48" s="308"/>
      <c r="D48" s="113">
        <v>8.7109847886730876</v>
      </c>
      <c r="E48" s="115">
        <v>1655</v>
      </c>
      <c r="F48" s="114">
        <v>1677</v>
      </c>
      <c r="G48" s="114">
        <v>1629</v>
      </c>
      <c r="H48" s="114">
        <v>1603</v>
      </c>
      <c r="I48" s="140">
        <v>1583</v>
      </c>
      <c r="J48" s="115">
        <v>72</v>
      </c>
      <c r="K48" s="116">
        <v>4.5483259633607078</v>
      </c>
    </row>
    <row r="49" spans="1:11" ht="14.1" customHeight="1" x14ac:dyDescent="0.2">
      <c r="A49" s="306">
        <v>63</v>
      </c>
      <c r="B49" s="307" t="s">
        <v>271</v>
      </c>
      <c r="C49" s="308"/>
      <c r="D49" s="113">
        <v>8.7162482235907159</v>
      </c>
      <c r="E49" s="115">
        <v>1656</v>
      </c>
      <c r="F49" s="114">
        <v>1839</v>
      </c>
      <c r="G49" s="114">
        <v>1838</v>
      </c>
      <c r="H49" s="114">
        <v>1849</v>
      </c>
      <c r="I49" s="140">
        <v>1718</v>
      </c>
      <c r="J49" s="115">
        <v>-62</v>
      </c>
      <c r="K49" s="116">
        <v>-3.6088474970896391</v>
      </c>
    </row>
    <row r="50" spans="1:11" ht="14.1" customHeight="1" x14ac:dyDescent="0.2">
      <c r="A50" s="306" t="s">
        <v>272</v>
      </c>
      <c r="B50" s="307" t="s">
        <v>273</v>
      </c>
      <c r="C50" s="308"/>
      <c r="D50" s="113">
        <v>0.55266066635086053</v>
      </c>
      <c r="E50" s="115">
        <v>105</v>
      </c>
      <c r="F50" s="114">
        <v>115</v>
      </c>
      <c r="G50" s="114">
        <v>116</v>
      </c>
      <c r="H50" s="114">
        <v>108</v>
      </c>
      <c r="I50" s="140">
        <v>97</v>
      </c>
      <c r="J50" s="115">
        <v>8</v>
      </c>
      <c r="K50" s="116">
        <v>8.2474226804123703</v>
      </c>
    </row>
    <row r="51" spans="1:11" ht="14.1" customHeight="1" x14ac:dyDescent="0.2">
      <c r="A51" s="306" t="s">
        <v>274</v>
      </c>
      <c r="B51" s="307" t="s">
        <v>275</v>
      </c>
      <c r="C51" s="308"/>
      <c r="D51" s="113">
        <v>7.3582820148428869</v>
      </c>
      <c r="E51" s="115">
        <v>1398</v>
      </c>
      <c r="F51" s="114">
        <v>1574</v>
      </c>
      <c r="G51" s="114">
        <v>1573</v>
      </c>
      <c r="H51" s="114">
        <v>1597</v>
      </c>
      <c r="I51" s="140">
        <v>1484</v>
      </c>
      <c r="J51" s="115">
        <v>-86</v>
      </c>
      <c r="K51" s="116">
        <v>-5.7951482479784371</v>
      </c>
    </row>
    <row r="52" spans="1:11" ht="14.1" customHeight="1" x14ac:dyDescent="0.2">
      <c r="A52" s="306">
        <v>71</v>
      </c>
      <c r="B52" s="307" t="s">
        <v>276</v>
      </c>
      <c r="C52" s="308"/>
      <c r="D52" s="113">
        <v>10.995315542923311</v>
      </c>
      <c r="E52" s="115">
        <v>2089</v>
      </c>
      <c r="F52" s="114">
        <v>2099</v>
      </c>
      <c r="G52" s="114">
        <v>2110</v>
      </c>
      <c r="H52" s="114">
        <v>2094</v>
      </c>
      <c r="I52" s="140">
        <v>2083</v>
      </c>
      <c r="J52" s="115">
        <v>6</v>
      </c>
      <c r="K52" s="116">
        <v>0.28804608737397985</v>
      </c>
    </row>
    <row r="53" spans="1:11" ht="14.1" customHeight="1" x14ac:dyDescent="0.2">
      <c r="A53" s="306" t="s">
        <v>277</v>
      </c>
      <c r="B53" s="307" t="s">
        <v>278</v>
      </c>
      <c r="C53" s="308"/>
      <c r="D53" s="113">
        <v>0.87373019632612248</v>
      </c>
      <c r="E53" s="115">
        <v>166</v>
      </c>
      <c r="F53" s="114">
        <v>158</v>
      </c>
      <c r="G53" s="114">
        <v>163</v>
      </c>
      <c r="H53" s="114">
        <v>168</v>
      </c>
      <c r="I53" s="140">
        <v>169</v>
      </c>
      <c r="J53" s="115">
        <v>-3</v>
      </c>
      <c r="K53" s="116">
        <v>-1.7751479289940828</v>
      </c>
    </row>
    <row r="54" spans="1:11" ht="14.1" customHeight="1" x14ac:dyDescent="0.2">
      <c r="A54" s="306" t="s">
        <v>279</v>
      </c>
      <c r="B54" s="307" t="s">
        <v>280</v>
      </c>
      <c r="C54" s="308"/>
      <c r="D54" s="113">
        <v>9.8636770356334544</v>
      </c>
      <c r="E54" s="115">
        <v>1874</v>
      </c>
      <c r="F54" s="114">
        <v>1888</v>
      </c>
      <c r="G54" s="114">
        <v>1893</v>
      </c>
      <c r="H54" s="114">
        <v>1879</v>
      </c>
      <c r="I54" s="140">
        <v>1866</v>
      </c>
      <c r="J54" s="115">
        <v>8</v>
      </c>
      <c r="K54" s="116">
        <v>0.4287245444801715</v>
      </c>
    </row>
    <row r="55" spans="1:11" ht="14.1" customHeight="1" x14ac:dyDescent="0.2">
      <c r="A55" s="306">
        <v>72</v>
      </c>
      <c r="B55" s="307" t="s">
        <v>281</v>
      </c>
      <c r="C55" s="308"/>
      <c r="D55" s="113">
        <v>1.2316437707247749</v>
      </c>
      <c r="E55" s="115">
        <v>234</v>
      </c>
      <c r="F55" s="114">
        <v>241</v>
      </c>
      <c r="G55" s="114">
        <v>233</v>
      </c>
      <c r="H55" s="114">
        <v>233</v>
      </c>
      <c r="I55" s="140">
        <v>237</v>
      </c>
      <c r="J55" s="115">
        <v>-3</v>
      </c>
      <c r="K55" s="116">
        <v>-1.2658227848101267</v>
      </c>
    </row>
    <row r="56" spans="1:11" ht="14.1" customHeight="1" x14ac:dyDescent="0.2">
      <c r="A56" s="306" t="s">
        <v>282</v>
      </c>
      <c r="B56" s="307" t="s">
        <v>283</v>
      </c>
      <c r="C56" s="308"/>
      <c r="D56" s="113">
        <v>0.16842991736407179</v>
      </c>
      <c r="E56" s="115">
        <v>32</v>
      </c>
      <c r="F56" s="114">
        <v>39</v>
      </c>
      <c r="G56" s="114">
        <v>39</v>
      </c>
      <c r="H56" s="114">
        <v>41</v>
      </c>
      <c r="I56" s="140">
        <v>42</v>
      </c>
      <c r="J56" s="115">
        <v>-10</v>
      </c>
      <c r="K56" s="116">
        <v>-23.80952380952381</v>
      </c>
    </row>
    <row r="57" spans="1:11" ht="14.1" customHeight="1" x14ac:dyDescent="0.2">
      <c r="A57" s="306" t="s">
        <v>284</v>
      </c>
      <c r="B57" s="307" t="s">
        <v>285</v>
      </c>
      <c r="C57" s="308"/>
      <c r="D57" s="113">
        <v>0.93162798042002215</v>
      </c>
      <c r="E57" s="115">
        <v>177</v>
      </c>
      <c r="F57" s="114">
        <v>173</v>
      </c>
      <c r="G57" s="114">
        <v>166</v>
      </c>
      <c r="H57" s="114">
        <v>167</v>
      </c>
      <c r="I57" s="140">
        <v>170</v>
      </c>
      <c r="J57" s="115">
        <v>7</v>
      </c>
      <c r="K57" s="116">
        <v>4.117647058823529</v>
      </c>
    </row>
    <row r="58" spans="1:11" ht="14.1" customHeight="1" x14ac:dyDescent="0.2">
      <c r="A58" s="306">
        <v>73</v>
      </c>
      <c r="B58" s="307" t="s">
        <v>286</v>
      </c>
      <c r="C58" s="308"/>
      <c r="D58" s="113">
        <v>0.80004210747934101</v>
      </c>
      <c r="E58" s="115">
        <v>152</v>
      </c>
      <c r="F58" s="114">
        <v>148</v>
      </c>
      <c r="G58" s="114">
        <v>155</v>
      </c>
      <c r="H58" s="114">
        <v>152</v>
      </c>
      <c r="I58" s="140">
        <v>149</v>
      </c>
      <c r="J58" s="115">
        <v>3</v>
      </c>
      <c r="K58" s="116">
        <v>2.0134228187919465</v>
      </c>
    </row>
    <row r="59" spans="1:11" ht="14.1" customHeight="1" x14ac:dyDescent="0.2">
      <c r="A59" s="306" t="s">
        <v>287</v>
      </c>
      <c r="B59" s="307" t="s">
        <v>288</v>
      </c>
      <c r="C59" s="308"/>
      <c r="D59" s="113">
        <v>0.54739723143323338</v>
      </c>
      <c r="E59" s="115">
        <v>104</v>
      </c>
      <c r="F59" s="114">
        <v>99</v>
      </c>
      <c r="G59" s="114">
        <v>102</v>
      </c>
      <c r="H59" s="114">
        <v>104</v>
      </c>
      <c r="I59" s="140">
        <v>99</v>
      </c>
      <c r="J59" s="115">
        <v>5</v>
      </c>
      <c r="K59" s="116">
        <v>5.0505050505050502</v>
      </c>
    </row>
    <row r="60" spans="1:11" ht="14.1" customHeight="1" x14ac:dyDescent="0.2">
      <c r="A60" s="306">
        <v>81</v>
      </c>
      <c r="B60" s="307" t="s">
        <v>289</v>
      </c>
      <c r="C60" s="308"/>
      <c r="D60" s="113">
        <v>3.4580767408810988</v>
      </c>
      <c r="E60" s="115">
        <v>657</v>
      </c>
      <c r="F60" s="114">
        <v>630</v>
      </c>
      <c r="G60" s="114">
        <v>640</v>
      </c>
      <c r="H60" s="114">
        <v>637</v>
      </c>
      <c r="I60" s="140">
        <v>629</v>
      </c>
      <c r="J60" s="115">
        <v>28</v>
      </c>
      <c r="K60" s="116">
        <v>4.4515103338632747</v>
      </c>
    </row>
    <row r="61" spans="1:11" ht="14.1" customHeight="1" x14ac:dyDescent="0.2">
      <c r="A61" s="306" t="s">
        <v>290</v>
      </c>
      <c r="B61" s="307" t="s">
        <v>291</v>
      </c>
      <c r="C61" s="308"/>
      <c r="D61" s="113">
        <v>1.5053423864413917</v>
      </c>
      <c r="E61" s="115">
        <v>286</v>
      </c>
      <c r="F61" s="114">
        <v>277</v>
      </c>
      <c r="G61" s="114">
        <v>276</v>
      </c>
      <c r="H61" s="114">
        <v>290</v>
      </c>
      <c r="I61" s="140">
        <v>290</v>
      </c>
      <c r="J61" s="115">
        <v>-4</v>
      </c>
      <c r="K61" s="116">
        <v>-1.3793103448275863</v>
      </c>
    </row>
    <row r="62" spans="1:11" ht="14.1" customHeight="1" x14ac:dyDescent="0.2">
      <c r="A62" s="306" t="s">
        <v>292</v>
      </c>
      <c r="B62" s="307" t="s">
        <v>293</v>
      </c>
      <c r="C62" s="308"/>
      <c r="D62" s="113">
        <v>0.88425706616137689</v>
      </c>
      <c r="E62" s="115">
        <v>168</v>
      </c>
      <c r="F62" s="114">
        <v>149</v>
      </c>
      <c r="G62" s="114">
        <v>159</v>
      </c>
      <c r="H62" s="114">
        <v>150</v>
      </c>
      <c r="I62" s="140">
        <v>143</v>
      </c>
      <c r="J62" s="115">
        <v>25</v>
      </c>
      <c r="K62" s="116">
        <v>17.482517482517483</v>
      </c>
    </row>
    <row r="63" spans="1:11" ht="14.1" customHeight="1" x14ac:dyDescent="0.2">
      <c r="A63" s="306"/>
      <c r="B63" s="307" t="s">
        <v>294</v>
      </c>
      <c r="C63" s="308"/>
      <c r="D63" s="113">
        <v>0.7474077583030686</v>
      </c>
      <c r="E63" s="115">
        <v>142</v>
      </c>
      <c r="F63" s="114">
        <v>122</v>
      </c>
      <c r="G63" s="114">
        <v>133</v>
      </c>
      <c r="H63" s="114">
        <v>127</v>
      </c>
      <c r="I63" s="140">
        <v>121</v>
      </c>
      <c r="J63" s="115">
        <v>21</v>
      </c>
      <c r="K63" s="116">
        <v>17.355371900826448</v>
      </c>
    </row>
    <row r="64" spans="1:11" ht="14.1" customHeight="1" x14ac:dyDescent="0.2">
      <c r="A64" s="306" t="s">
        <v>295</v>
      </c>
      <c r="B64" s="307" t="s">
        <v>296</v>
      </c>
      <c r="C64" s="308"/>
      <c r="D64" s="113">
        <v>7.3688088846781408E-2</v>
      </c>
      <c r="E64" s="115">
        <v>14</v>
      </c>
      <c r="F64" s="114">
        <v>15</v>
      </c>
      <c r="G64" s="114">
        <v>17</v>
      </c>
      <c r="H64" s="114">
        <v>17</v>
      </c>
      <c r="I64" s="140">
        <v>19</v>
      </c>
      <c r="J64" s="115">
        <v>-5</v>
      </c>
      <c r="K64" s="116">
        <v>-26.315789473684209</v>
      </c>
    </row>
    <row r="65" spans="1:11" ht="14.1" customHeight="1" x14ac:dyDescent="0.2">
      <c r="A65" s="306" t="s">
        <v>297</v>
      </c>
      <c r="B65" s="307" t="s">
        <v>298</v>
      </c>
      <c r="C65" s="308"/>
      <c r="D65" s="113">
        <v>0.68950997420916893</v>
      </c>
      <c r="E65" s="115">
        <v>131</v>
      </c>
      <c r="F65" s="114">
        <v>131</v>
      </c>
      <c r="G65" s="114">
        <v>131</v>
      </c>
      <c r="H65" s="114">
        <v>129</v>
      </c>
      <c r="I65" s="140">
        <v>126</v>
      </c>
      <c r="J65" s="115">
        <v>5</v>
      </c>
      <c r="K65" s="116">
        <v>3.9682539682539684</v>
      </c>
    </row>
    <row r="66" spans="1:11" ht="14.1" customHeight="1" x14ac:dyDescent="0.2">
      <c r="A66" s="306">
        <v>82</v>
      </c>
      <c r="B66" s="307" t="s">
        <v>299</v>
      </c>
      <c r="C66" s="308"/>
      <c r="D66" s="113">
        <v>1.4737617769356282</v>
      </c>
      <c r="E66" s="115">
        <v>280</v>
      </c>
      <c r="F66" s="114">
        <v>285</v>
      </c>
      <c r="G66" s="114">
        <v>288</v>
      </c>
      <c r="H66" s="114">
        <v>300</v>
      </c>
      <c r="I66" s="140">
        <v>293</v>
      </c>
      <c r="J66" s="115">
        <v>-13</v>
      </c>
      <c r="K66" s="116">
        <v>-4.4368600682593859</v>
      </c>
    </row>
    <row r="67" spans="1:11" ht="14.1" customHeight="1" x14ac:dyDescent="0.2">
      <c r="A67" s="306" t="s">
        <v>300</v>
      </c>
      <c r="B67" s="307" t="s">
        <v>301</v>
      </c>
      <c r="C67" s="308"/>
      <c r="D67" s="113">
        <v>0.47897257750407918</v>
      </c>
      <c r="E67" s="115">
        <v>91</v>
      </c>
      <c r="F67" s="114">
        <v>89</v>
      </c>
      <c r="G67" s="114">
        <v>89</v>
      </c>
      <c r="H67" s="114">
        <v>97</v>
      </c>
      <c r="I67" s="140">
        <v>92</v>
      </c>
      <c r="J67" s="115">
        <v>-1</v>
      </c>
      <c r="K67" s="116">
        <v>-1.0869565217391304</v>
      </c>
    </row>
    <row r="68" spans="1:11" ht="14.1" customHeight="1" x14ac:dyDescent="0.2">
      <c r="A68" s="306" t="s">
        <v>302</v>
      </c>
      <c r="B68" s="307" t="s">
        <v>303</v>
      </c>
      <c r="C68" s="308"/>
      <c r="D68" s="113">
        <v>0.64740249486815094</v>
      </c>
      <c r="E68" s="115">
        <v>123</v>
      </c>
      <c r="F68" s="114">
        <v>129</v>
      </c>
      <c r="G68" s="114">
        <v>126</v>
      </c>
      <c r="H68" s="114">
        <v>131</v>
      </c>
      <c r="I68" s="140">
        <v>131</v>
      </c>
      <c r="J68" s="115">
        <v>-8</v>
      </c>
      <c r="K68" s="116">
        <v>-6.106870229007634</v>
      </c>
    </row>
    <row r="69" spans="1:11" ht="14.1" customHeight="1" x14ac:dyDescent="0.2">
      <c r="A69" s="306">
        <v>83</v>
      </c>
      <c r="B69" s="307" t="s">
        <v>304</v>
      </c>
      <c r="C69" s="308"/>
      <c r="D69" s="113">
        <v>3.4422864361282173</v>
      </c>
      <c r="E69" s="115">
        <v>654</v>
      </c>
      <c r="F69" s="114">
        <v>647</v>
      </c>
      <c r="G69" s="114">
        <v>657</v>
      </c>
      <c r="H69" s="114">
        <v>659</v>
      </c>
      <c r="I69" s="140">
        <v>643</v>
      </c>
      <c r="J69" s="115">
        <v>11</v>
      </c>
      <c r="K69" s="116">
        <v>1.7107309486780715</v>
      </c>
    </row>
    <row r="70" spans="1:11" ht="14.1" customHeight="1" x14ac:dyDescent="0.2">
      <c r="A70" s="306" t="s">
        <v>305</v>
      </c>
      <c r="B70" s="307" t="s">
        <v>306</v>
      </c>
      <c r="C70" s="308"/>
      <c r="D70" s="113">
        <v>2.179062055897679</v>
      </c>
      <c r="E70" s="115">
        <v>414</v>
      </c>
      <c r="F70" s="114">
        <v>412</v>
      </c>
      <c r="G70" s="114">
        <v>420</v>
      </c>
      <c r="H70" s="114">
        <v>414</v>
      </c>
      <c r="I70" s="140">
        <v>406</v>
      </c>
      <c r="J70" s="115">
        <v>8</v>
      </c>
      <c r="K70" s="116">
        <v>1.9704433497536946</v>
      </c>
    </row>
    <row r="71" spans="1:11" ht="14.1" customHeight="1" x14ac:dyDescent="0.2">
      <c r="A71" s="306"/>
      <c r="B71" s="307" t="s">
        <v>307</v>
      </c>
      <c r="C71" s="308"/>
      <c r="D71" s="113">
        <v>1.6895626085583453</v>
      </c>
      <c r="E71" s="115">
        <v>321</v>
      </c>
      <c r="F71" s="114">
        <v>314</v>
      </c>
      <c r="G71" s="114">
        <v>322</v>
      </c>
      <c r="H71" s="114">
        <v>316</v>
      </c>
      <c r="I71" s="140">
        <v>310</v>
      </c>
      <c r="J71" s="115">
        <v>11</v>
      </c>
      <c r="K71" s="116">
        <v>3.5483870967741935</v>
      </c>
    </row>
    <row r="72" spans="1:11" ht="14.1" customHeight="1" x14ac:dyDescent="0.2">
      <c r="A72" s="306">
        <v>84</v>
      </c>
      <c r="B72" s="307" t="s">
        <v>308</v>
      </c>
      <c r="C72" s="308"/>
      <c r="D72" s="113">
        <v>1.3632296436654561</v>
      </c>
      <c r="E72" s="115">
        <v>259</v>
      </c>
      <c r="F72" s="114">
        <v>255</v>
      </c>
      <c r="G72" s="114">
        <v>240</v>
      </c>
      <c r="H72" s="114">
        <v>226</v>
      </c>
      <c r="I72" s="140">
        <v>229</v>
      </c>
      <c r="J72" s="115">
        <v>30</v>
      </c>
      <c r="K72" s="116">
        <v>13.100436681222707</v>
      </c>
    </row>
    <row r="73" spans="1:11" ht="14.1" customHeight="1" x14ac:dyDescent="0.2">
      <c r="A73" s="306" t="s">
        <v>309</v>
      </c>
      <c r="B73" s="307" t="s">
        <v>310</v>
      </c>
      <c r="C73" s="308"/>
      <c r="D73" s="113">
        <v>6.3161219011526923E-2</v>
      </c>
      <c r="E73" s="115">
        <v>12</v>
      </c>
      <c r="F73" s="114">
        <v>12</v>
      </c>
      <c r="G73" s="114">
        <v>12</v>
      </c>
      <c r="H73" s="114">
        <v>12</v>
      </c>
      <c r="I73" s="140">
        <v>11</v>
      </c>
      <c r="J73" s="115">
        <v>1</v>
      </c>
      <c r="K73" s="116">
        <v>9.0909090909090917</v>
      </c>
    </row>
    <row r="74" spans="1:11" ht="14.1" customHeight="1" x14ac:dyDescent="0.2">
      <c r="A74" s="306" t="s">
        <v>311</v>
      </c>
      <c r="B74" s="307" t="s">
        <v>312</v>
      </c>
      <c r="C74" s="308"/>
      <c r="D74" s="113">
        <v>3.1580609505763461E-2</v>
      </c>
      <c r="E74" s="115">
        <v>6</v>
      </c>
      <c r="F74" s="114">
        <v>6</v>
      </c>
      <c r="G74" s="114">
        <v>3</v>
      </c>
      <c r="H74" s="114">
        <v>5</v>
      </c>
      <c r="I74" s="140">
        <v>5</v>
      </c>
      <c r="J74" s="115">
        <v>1</v>
      </c>
      <c r="K74" s="116">
        <v>20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1.5790304752881731E-2</v>
      </c>
      <c r="E76" s="115">
        <v>3</v>
      </c>
      <c r="F76" s="114">
        <v>3</v>
      </c>
      <c r="G76" s="114">
        <v>4</v>
      </c>
      <c r="H76" s="114">
        <v>4</v>
      </c>
      <c r="I76" s="140">
        <v>4</v>
      </c>
      <c r="J76" s="115">
        <v>-1</v>
      </c>
      <c r="K76" s="116">
        <v>-25</v>
      </c>
    </row>
    <row r="77" spans="1:11" ht="14.1" customHeight="1" x14ac:dyDescent="0.2">
      <c r="A77" s="306">
        <v>92</v>
      </c>
      <c r="B77" s="307" t="s">
        <v>316</v>
      </c>
      <c r="C77" s="308"/>
      <c r="D77" s="113">
        <v>0.25264487604610769</v>
      </c>
      <c r="E77" s="115">
        <v>48</v>
      </c>
      <c r="F77" s="114">
        <v>44</v>
      </c>
      <c r="G77" s="114">
        <v>41</v>
      </c>
      <c r="H77" s="114">
        <v>42</v>
      </c>
      <c r="I77" s="140">
        <v>44</v>
      </c>
      <c r="J77" s="115">
        <v>4</v>
      </c>
      <c r="K77" s="116">
        <v>9.0909090909090917</v>
      </c>
    </row>
    <row r="78" spans="1:11" ht="14.1" customHeight="1" x14ac:dyDescent="0.2">
      <c r="A78" s="306">
        <v>93</v>
      </c>
      <c r="B78" s="307" t="s">
        <v>317</v>
      </c>
      <c r="C78" s="308"/>
      <c r="D78" s="113">
        <v>0.11579556818779936</v>
      </c>
      <c r="E78" s="115">
        <v>22</v>
      </c>
      <c r="F78" s="114">
        <v>26</v>
      </c>
      <c r="G78" s="114">
        <v>24</v>
      </c>
      <c r="H78" s="114">
        <v>22</v>
      </c>
      <c r="I78" s="140">
        <v>23</v>
      </c>
      <c r="J78" s="115">
        <v>-1</v>
      </c>
      <c r="K78" s="116">
        <v>-4.3478260869565215</v>
      </c>
    </row>
    <row r="79" spans="1:11" ht="14.1" customHeight="1" x14ac:dyDescent="0.2">
      <c r="A79" s="306">
        <v>94</v>
      </c>
      <c r="B79" s="307" t="s">
        <v>318</v>
      </c>
      <c r="C79" s="308"/>
      <c r="D79" s="113">
        <v>0.57897784093899674</v>
      </c>
      <c r="E79" s="115">
        <v>110</v>
      </c>
      <c r="F79" s="114">
        <v>109</v>
      </c>
      <c r="G79" s="114">
        <v>109</v>
      </c>
      <c r="H79" s="114">
        <v>92</v>
      </c>
      <c r="I79" s="140">
        <v>101</v>
      </c>
      <c r="J79" s="115">
        <v>9</v>
      </c>
      <c r="K79" s="116">
        <v>8.9108910891089117</v>
      </c>
    </row>
    <row r="80" spans="1:11" ht="14.1" customHeight="1" x14ac:dyDescent="0.2">
      <c r="A80" s="306" t="s">
        <v>319</v>
      </c>
      <c r="B80" s="307" t="s">
        <v>320</v>
      </c>
      <c r="C80" s="308"/>
      <c r="D80" s="113">
        <v>6.8424653929154172E-2</v>
      </c>
      <c r="E80" s="115">
        <v>13</v>
      </c>
      <c r="F80" s="114">
        <v>13</v>
      </c>
      <c r="G80" s="114">
        <v>13</v>
      </c>
      <c r="H80" s="114">
        <v>13</v>
      </c>
      <c r="I80" s="140">
        <v>12</v>
      </c>
      <c r="J80" s="115">
        <v>1</v>
      </c>
      <c r="K80" s="116">
        <v>8.3333333333333339</v>
      </c>
    </row>
    <row r="81" spans="1:11" ht="14.1" customHeight="1" x14ac:dyDescent="0.2">
      <c r="A81" s="310" t="s">
        <v>321</v>
      </c>
      <c r="B81" s="311" t="s">
        <v>333</v>
      </c>
      <c r="C81" s="312"/>
      <c r="D81" s="125">
        <v>3.2949102584346543</v>
      </c>
      <c r="E81" s="143">
        <v>626</v>
      </c>
      <c r="F81" s="144">
        <v>652</v>
      </c>
      <c r="G81" s="144">
        <v>644</v>
      </c>
      <c r="H81" s="144">
        <v>684</v>
      </c>
      <c r="I81" s="145">
        <v>620</v>
      </c>
      <c r="J81" s="143">
        <v>6</v>
      </c>
      <c r="K81" s="146">
        <v>0.967741935483871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3985</v>
      </c>
      <c r="G12" s="536">
        <v>3087</v>
      </c>
      <c r="H12" s="536">
        <v>5527</v>
      </c>
      <c r="I12" s="536">
        <v>3342</v>
      </c>
      <c r="J12" s="537">
        <v>4329</v>
      </c>
      <c r="K12" s="538">
        <v>-344</v>
      </c>
      <c r="L12" s="349">
        <v>-7.9464079464079465</v>
      </c>
    </row>
    <row r="13" spans="1:17" s="110" customFormat="1" ht="15" customHeight="1" x14ac:dyDescent="0.2">
      <c r="A13" s="350" t="s">
        <v>344</v>
      </c>
      <c r="B13" s="351" t="s">
        <v>345</v>
      </c>
      <c r="C13" s="347"/>
      <c r="D13" s="347"/>
      <c r="E13" s="348"/>
      <c r="F13" s="536">
        <v>2447</v>
      </c>
      <c r="G13" s="536">
        <v>1734</v>
      </c>
      <c r="H13" s="536">
        <v>3320</v>
      </c>
      <c r="I13" s="536">
        <v>2111</v>
      </c>
      <c r="J13" s="537">
        <v>2771</v>
      </c>
      <c r="K13" s="538">
        <v>-324</v>
      </c>
      <c r="L13" s="349">
        <v>-11.692529772645255</v>
      </c>
    </row>
    <row r="14" spans="1:17" s="110" customFormat="1" ht="22.5" customHeight="1" x14ac:dyDescent="0.2">
      <c r="A14" s="350"/>
      <c r="B14" s="351" t="s">
        <v>346</v>
      </c>
      <c r="C14" s="347"/>
      <c r="D14" s="347"/>
      <c r="E14" s="348"/>
      <c r="F14" s="536">
        <v>1538</v>
      </c>
      <c r="G14" s="536">
        <v>1353</v>
      </c>
      <c r="H14" s="536">
        <v>2207</v>
      </c>
      <c r="I14" s="536">
        <v>1231</v>
      </c>
      <c r="J14" s="537">
        <v>1558</v>
      </c>
      <c r="K14" s="538">
        <v>-20</v>
      </c>
      <c r="L14" s="349">
        <v>-1.2836970474967908</v>
      </c>
    </row>
    <row r="15" spans="1:17" s="110" customFormat="1" ht="15" customHeight="1" x14ac:dyDescent="0.2">
      <c r="A15" s="350" t="s">
        <v>347</v>
      </c>
      <c r="B15" s="351" t="s">
        <v>108</v>
      </c>
      <c r="C15" s="347"/>
      <c r="D15" s="347"/>
      <c r="E15" s="348"/>
      <c r="F15" s="536">
        <v>1056</v>
      </c>
      <c r="G15" s="536">
        <v>745</v>
      </c>
      <c r="H15" s="536">
        <v>2471</v>
      </c>
      <c r="I15" s="536">
        <v>709</v>
      </c>
      <c r="J15" s="537">
        <v>1022</v>
      </c>
      <c r="K15" s="538">
        <v>34</v>
      </c>
      <c r="L15" s="349">
        <v>3.3268101761252447</v>
      </c>
    </row>
    <row r="16" spans="1:17" s="110" customFormat="1" ht="15" customHeight="1" x14ac:dyDescent="0.2">
      <c r="A16" s="350"/>
      <c r="B16" s="351" t="s">
        <v>109</v>
      </c>
      <c r="C16" s="347"/>
      <c r="D16" s="347"/>
      <c r="E16" s="348"/>
      <c r="F16" s="536">
        <v>2548</v>
      </c>
      <c r="G16" s="536">
        <v>2077</v>
      </c>
      <c r="H16" s="536">
        <v>2700</v>
      </c>
      <c r="I16" s="536">
        <v>2311</v>
      </c>
      <c r="J16" s="537">
        <v>2876</v>
      </c>
      <c r="K16" s="538">
        <v>-328</v>
      </c>
      <c r="L16" s="349">
        <v>-11.404728789986091</v>
      </c>
    </row>
    <row r="17" spans="1:12" s="110" customFormat="1" ht="15" customHeight="1" x14ac:dyDescent="0.2">
      <c r="A17" s="350"/>
      <c r="B17" s="351" t="s">
        <v>110</v>
      </c>
      <c r="C17" s="347"/>
      <c r="D17" s="347"/>
      <c r="E17" s="348"/>
      <c r="F17" s="536">
        <v>333</v>
      </c>
      <c r="G17" s="536">
        <v>235</v>
      </c>
      <c r="H17" s="536">
        <v>311</v>
      </c>
      <c r="I17" s="536">
        <v>282</v>
      </c>
      <c r="J17" s="537">
        <v>392</v>
      </c>
      <c r="K17" s="538">
        <v>-59</v>
      </c>
      <c r="L17" s="349">
        <v>-15.051020408163266</v>
      </c>
    </row>
    <row r="18" spans="1:12" s="110" customFormat="1" ht="15" customHeight="1" x14ac:dyDescent="0.2">
      <c r="A18" s="350"/>
      <c r="B18" s="351" t="s">
        <v>111</v>
      </c>
      <c r="C18" s="347"/>
      <c r="D18" s="347"/>
      <c r="E18" s="348"/>
      <c r="F18" s="536">
        <v>48</v>
      </c>
      <c r="G18" s="536">
        <v>30</v>
      </c>
      <c r="H18" s="536">
        <v>45</v>
      </c>
      <c r="I18" s="536">
        <v>40</v>
      </c>
      <c r="J18" s="537">
        <v>39</v>
      </c>
      <c r="K18" s="538">
        <v>9</v>
      </c>
      <c r="L18" s="349">
        <v>23.076923076923077</v>
      </c>
    </row>
    <row r="19" spans="1:12" s="110" customFormat="1" ht="15" customHeight="1" x14ac:dyDescent="0.2">
      <c r="A19" s="118" t="s">
        <v>113</v>
      </c>
      <c r="B19" s="119" t="s">
        <v>181</v>
      </c>
      <c r="C19" s="347"/>
      <c r="D19" s="347"/>
      <c r="E19" s="348"/>
      <c r="F19" s="536">
        <v>2884</v>
      </c>
      <c r="G19" s="536">
        <v>2126</v>
      </c>
      <c r="H19" s="536">
        <v>4355</v>
      </c>
      <c r="I19" s="536">
        <v>2444</v>
      </c>
      <c r="J19" s="537">
        <v>3324</v>
      </c>
      <c r="K19" s="538">
        <v>-440</v>
      </c>
      <c r="L19" s="349">
        <v>-13.237063778580024</v>
      </c>
    </row>
    <row r="20" spans="1:12" s="110" customFormat="1" ht="15" customHeight="1" x14ac:dyDescent="0.2">
      <c r="A20" s="118"/>
      <c r="B20" s="119" t="s">
        <v>182</v>
      </c>
      <c r="C20" s="347"/>
      <c r="D20" s="347"/>
      <c r="E20" s="348"/>
      <c r="F20" s="536">
        <v>1101</v>
      </c>
      <c r="G20" s="536">
        <v>961</v>
      </c>
      <c r="H20" s="536">
        <v>1172</v>
      </c>
      <c r="I20" s="536">
        <v>898</v>
      </c>
      <c r="J20" s="537">
        <v>1005</v>
      </c>
      <c r="K20" s="538">
        <v>96</v>
      </c>
      <c r="L20" s="349">
        <v>9.5522388059701484</v>
      </c>
    </row>
    <row r="21" spans="1:12" s="110" customFormat="1" ht="15" customHeight="1" x14ac:dyDescent="0.2">
      <c r="A21" s="118" t="s">
        <v>113</v>
      </c>
      <c r="B21" s="119" t="s">
        <v>116</v>
      </c>
      <c r="C21" s="347"/>
      <c r="D21" s="347"/>
      <c r="E21" s="348"/>
      <c r="F21" s="536">
        <v>2667</v>
      </c>
      <c r="G21" s="536">
        <v>1901</v>
      </c>
      <c r="H21" s="536">
        <v>3828</v>
      </c>
      <c r="I21" s="536">
        <v>1947</v>
      </c>
      <c r="J21" s="537">
        <v>2809</v>
      </c>
      <c r="K21" s="538">
        <v>-142</v>
      </c>
      <c r="L21" s="349">
        <v>-5.0551797792808832</v>
      </c>
    </row>
    <row r="22" spans="1:12" s="110" customFormat="1" ht="15" customHeight="1" x14ac:dyDescent="0.2">
      <c r="A22" s="118"/>
      <c r="B22" s="119" t="s">
        <v>117</v>
      </c>
      <c r="C22" s="347"/>
      <c r="D22" s="347"/>
      <c r="E22" s="348"/>
      <c r="F22" s="536">
        <v>1313</v>
      </c>
      <c r="G22" s="536">
        <v>1184</v>
      </c>
      <c r="H22" s="536">
        <v>1697</v>
      </c>
      <c r="I22" s="536">
        <v>1393</v>
      </c>
      <c r="J22" s="537">
        <v>1517</v>
      </c>
      <c r="K22" s="538">
        <v>-204</v>
      </c>
      <c r="L22" s="349">
        <v>-13.447593935398814</v>
      </c>
    </row>
    <row r="23" spans="1:12" s="110" customFormat="1" ht="15" customHeight="1" x14ac:dyDescent="0.2">
      <c r="A23" s="352" t="s">
        <v>347</v>
      </c>
      <c r="B23" s="353" t="s">
        <v>193</v>
      </c>
      <c r="C23" s="354"/>
      <c r="D23" s="354"/>
      <c r="E23" s="355"/>
      <c r="F23" s="539">
        <v>94</v>
      </c>
      <c r="G23" s="539">
        <v>134</v>
      </c>
      <c r="H23" s="539">
        <v>1203</v>
      </c>
      <c r="I23" s="539">
        <v>44</v>
      </c>
      <c r="J23" s="540">
        <v>76</v>
      </c>
      <c r="K23" s="541">
        <v>18</v>
      </c>
      <c r="L23" s="356">
        <v>23.684210526315791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26.8</v>
      </c>
      <c r="G25" s="542">
        <v>30.2</v>
      </c>
      <c r="H25" s="542">
        <v>32.9</v>
      </c>
      <c r="I25" s="542">
        <v>30.8</v>
      </c>
      <c r="J25" s="542">
        <v>28.3</v>
      </c>
      <c r="K25" s="543" t="s">
        <v>349</v>
      </c>
      <c r="L25" s="364">
        <v>-1.5</v>
      </c>
    </row>
    <row r="26" spans="1:12" s="110" customFormat="1" ht="15" customHeight="1" x14ac:dyDescent="0.2">
      <c r="A26" s="365" t="s">
        <v>105</v>
      </c>
      <c r="B26" s="366" t="s">
        <v>345</v>
      </c>
      <c r="C26" s="362"/>
      <c r="D26" s="362"/>
      <c r="E26" s="363"/>
      <c r="F26" s="542">
        <v>24.6</v>
      </c>
      <c r="G26" s="542">
        <v>29</v>
      </c>
      <c r="H26" s="542">
        <v>29.8</v>
      </c>
      <c r="I26" s="542">
        <v>29.2</v>
      </c>
      <c r="J26" s="544">
        <v>26.9</v>
      </c>
      <c r="K26" s="543" t="s">
        <v>349</v>
      </c>
      <c r="L26" s="364">
        <v>-2.2999999999999972</v>
      </c>
    </row>
    <row r="27" spans="1:12" s="110" customFormat="1" ht="15" customHeight="1" x14ac:dyDescent="0.2">
      <c r="A27" s="365"/>
      <c r="B27" s="366" t="s">
        <v>346</v>
      </c>
      <c r="C27" s="362"/>
      <c r="D27" s="362"/>
      <c r="E27" s="363"/>
      <c r="F27" s="542">
        <v>30.3</v>
      </c>
      <c r="G27" s="542">
        <v>31.9</v>
      </c>
      <c r="H27" s="542">
        <v>37.4</v>
      </c>
      <c r="I27" s="542">
        <v>33.4</v>
      </c>
      <c r="J27" s="542">
        <v>30.7</v>
      </c>
      <c r="K27" s="543" t="s">
        <v>349</v>
      </c>
      <c r="L27" s="364">
        <v>-0.39999999999999858</v>
      </c>
    </row>
    <row r="28" spans="1:12" s="110" customFormat="1" ht="15" customHeight="1" x14ac:dyDescent="0.2">
      <c r="A28" s="365" t="s">
        <v>113</v>
      </c>
      <c r="B28" s="366" t="s">
        <v>108</v>
      </c>
      <c r="C28" s="362"/>
      <c r="D28" s="362"/>
      <c r="E28" s="363"/>
      <c r="F28" s="542">
        <v>37.1</v>
      </c>
      <c r="G28" s="542">
        <v>36.6</v>
      </c>
      <c r="H28" s="542">
        <v>41.2</v>
      </c>
      <c r="I28" s="542">
        <v>37.200000000000003</v>
      </c>
      <c r="J28" s="542">
        <v>35.9</v>
      </c>
      <c r="K28" s="543" t="s">
        <v>349</v>
      </c>
      <c r="L28" s="364">
        <v>1.2000000000000028</v>
      </c>
    </row>
    <row r="29" spans="1:12" s="110" customFormat="1" ht="11.25" x14ac:dyDescent="0.2">
      <c r="A29" s="365"/>
      <c r="B29" s="366" t="s">
        <v>109</v>
      </c>
      <c r="C29" s="362"/>
      <c r="D29" s="362"/>
      <c r="E29" s="363"/>
      <c r="F29" s="542">
        <v>24.5</v>
      </c>
      <c r="G29" s="542">
        <v>28.7</v>
      </c>
      <c r="H29" s="542">
        <v>29.8</v>
      </c>
      <c r="I29" s="542">
        <v>29.2</v>
      </c>
      <c r="J29" s="544">
        <v>27.2</v>
      </c>
      <c r="K29" s="543" t="s">
        <v>349</v>
      </c>
      <c r="L29" s="364">
        <v>-2.6999999999999993</v>
      </c>
    </row>
    <row r="30" spans="1:12" s="110" customFormat="1" ht="15" customHeight="1" x14ac:dyDescent="0.2">
      <c r="A30" s="365"/>
      <c r="B30" s="366" t="s">
        <v>110</v>
      </c>
      <c r="C30" s="362"/>
      <c r="D30" s="362"/>
      <c r="E30" s="363"/>
      <c r="F30" s="542">
        <v>16.899999999999999</v>
      </c>
      <c r="G30" s="542">
        <v>26.1</v>
      </c>
      <c r="H30" s="542">
        <v>25.1</v>
      </c>
      <c r="I30" s="542">
        <v>28.8</v>
      </c>
      <c r="J30" s="542">
        <v>17.100000000000001</v>
      </c>
      <c r="K30" s="543" t="s">
        <v>349</v>
      </c>
      <c r="L30" s="364">
        <v>-0.20000000000000284</v>
      </c>
    </row>
    <row r="31" spans="1:12" s="110" customFormat="1" ht="15" customHeight="1" x14ac:dyDescent="0.2">
      <c r="A31" s="365"/>
      <c r="B31" s="366" t="s">
        <v>111</v>
      </c>
      <c r="C31" s="362"/>
      <c r="D31" s="362"/>
      <c r="E31" s="363"/>
      <c r="F31" s="542">
        <v>14.6</v>
      </c>
      <c r="G31" s="542">
        <v>40</v>
      </c>
      <c r="H31" s="542">
        <v>37.799999999999997</v>
      </c>
      <c r="I31" s="542">
        <v>30</v>
      </c>
      <c r="J31" s="542">
        <v>41</v>
      </c>
      <c r="K31" s="543" t="s">
        <v>349</v>
      </c>
      <c r="L31" s="364">
        <v>-26.4</v>
      </c>
    </row>
    <row r="32" spans="1:12" s="110" customFormat="1" ht="15" customHeight="1" x14ac:dyDescent="0.2">
      <c r="A32" s="367" t="s">
        <v>113</v>
      </c>
      <c r="B32" s="368" t="s">
        <v>181</v>
      </c>
      <c r="C32" s="362"/>
      <c r="D32" s="362"/>
      <c r="E32" s="363"/>
      <c r="F32" s="542">
        <v>25.7</v>
      </c>
      <c r="G32" s="542">
        <v>29.6</v>
      </c>
      <c r="H32" s="542">
        <v>32.1</v>
      </c>
      <c r="I32" s="542">
        <v>30.7</v>
      </c>
      <c r="J32" s="544">
        <v>28.1</v>
      </c>
      <c r="K32" s="543" t="s">
        <v>349</v>
      </c>
      <c r="L32" s="364">
        <v>-2.4000000000000021</v>
      </c>
    </row>
    <row r="33" spans="1:12" s="110" customFormat="1" ht="15" customHeight="1" x14ac:dyDescent="0.2">
      <c r="A33" s="367"/>
      <c r="B33" s="368" t="s">
        <v>182</v>
      </c>
      <c r="C33" s="362"/>
      <c r="D33" s="362"/>
      <c r="E33" s="363"/>
      <c r="F33" s="542">
        <v>29.7</v>
      </c>
      <c r="G33" s="542">
        <v>31.5</v>
      </c>
      <c r="H33" s="542">
        <v>35.299999999999997</v>
      </c>
      <c r="I33" s="542">
        <v>31</v>
      </c>
      <c r="J33" s="542">
        <v>29</v>
      </c>
      <c r="K33" s="543" t="s">
        <v>349</v>
      </c>
      <c r="L33" s="364">
        <v>0.69999999999999929</v>
      </c>
    </row>
    <row r="34" spans="1:12" s="369" customFormat="1" ht="15" customHeight="1" x14ac:dyDescent="0.2">
      <c r="A34" s="367" t="s">
        <v>113</v>
      </c>
      <c r="B34" s="368" t="s">
        <v>116</v>
      </c>
      <c r="C34" s="362"/>
      <c r="D34" s="362"/>
      <c r="E34" s="363"/>
      <c r="F34" s="542">
        <v>23.2</v>
      </c>
      <c r="G34" s="542">
        <v>24.5</v>
      </c>
      <c r="H34" s="542">
        <v>31.2</v>
      </c>
      <c r="I34" s="542">
        <v>27.8</v>
      </c>
      <c r="J34" s="542">
        <v>24.5</v>
      </c>
      <c r="K34" s="543" t="s">
        <v>349</v>
      </c>
      <c r="L34" s="364">
        <v>-1.3000000000000007</v>
      </c>
    </row>
    <row r="35" spans="1:12" s="369" customFormat="1" ht="11.25" x14ac:dyDescent="0.2">
      <c r="A35" s="370"/>
      <c r="B35" s="371" t="s">
        <v>117</v>
      </c>
      <c r="C35" s="372"/>
      <c r="D35" s="372"/>
      <c r="E35" s="373"/>
      <c r="F35" s="545">
        <v>34.1</v>
      </c>
      <c r="G35" s="545">
        <v>38.9</v>
      </c>
      <c r="H35" s="545">
        <v>36</v>
      </c>
      <c r="I35" s="545">
        <v>34.799999999999997</v>
      </c>
      <c r="J35" s="546">
        <v>35.200000000000003</v>
      </c>
      <c r="K35" s="547" t="s">
        <v>349</v>
      </c>
      <c r="L35" s="374">
        <v>-1.1000000000000014</v>
      </c>
    </row>
    <row r="36" spans="1:12" s="369" customFormat="1" ht="15.95" customHeight="1" x14ac:dyDescent="0.2">
      <c r="A36" s="375" t="s">
        <v>350</v>
      </c>
      <c r="B36" s="376"/>
      <c r="C36" s="377"/>
      <c r="D36" s="376"/>
      <c r="E36" s="378"/>
      <c r="F36" s="548">
        <v>3857</v>
      </c>
      <c r="G36" s="548">
        <v>2900</v>
      </c>
      <c r="H36" s="548">
        <v>4177</v>
      </c>
      <c r="I36" s="548">
        <v>3271</v>
      </c>
      <c r="J36" s="548">
        <v>4222</v>
      </c>
      <c r="K36" s="549">
        <v>-365</v>
      </c>
      <c r="L36" s="380">
        <v>-8.645191852202748</v>
      </c>
    </row>
    <row r="37" spans="1:12" s="369" customFormat="1" ht="15.95" customHeight="1" x14ac:dyDescent="0.2">
      <c r="A37" s="381"/>
      <c r="B37" s="382" t="s">
        <v>113</v>
      </c>
      <c r="C37" s="382" t="s">
        <v>351</v>
      </c>
      <c r="D37" s="382"/>
      <c r="E37" s="383"/>
      <c r="F37" s="548">
        <v>1034</v>
      </c>
      <c r="G37" s="548">
        <v>877</v>
      </c>
      <c r="H37" s="548">
        <v>1376</v>
      </c>
      <c r="I37" s="548">
        <v>1006</v>
      </c>
      <c r="J37" s="548">
        <v>1194</v>
      </c>
      <c r="K37" s="549">
        <v>-160</v>
      </c>
      <c r="L37" s="380">
        <v>-13.40033500837521</v>
      </c>
    </row>
    <row r="38" spans="1:12" s="369" customFormat="1" ht="15.95" customHeight="1" x14ac:dyDescent="0.2">
      <c r="A38" s="381"/>
      <c r="B38" s="384" t="s">
        <v>105</v>
      </c>
      <c r="C38" s="384" t="s">
        <v>106</v>
      </c>
      <c r="D38" s="385"/>
      <c r="E38" s="383"/>
      <c r="F38" s="548">
        <v>2371</v>
      </c>
      <c r="G38" s="548">
        <v>1656</v>
      </c>
      <c r="H38" s="548">
        <v>2467</v>
      </c>
      <c r="I38" s="548">
        <v>2083</v>
      </c>
      <c r="J38" s="550">
        <v>2711</v>
      </c>
      <c r="K38" s="549">
        <v>-340</v>
      </c>
      <c r="L38" s="380">
        <v>-12.541497602360753</v>
      </c>
    </row>
    <row r="39" spans="1:12" s="369" customFormat="1" ht="15.95" customHeight="1" x14ac:dyDescent="0.2">
      <c r="A39" s="381"/>
      <c r="B39" s="385"/>
      <c r="C39" s="382" t="s">
        <v>352</v>
      </c>
      <c r="D39" s="385"/>
      <c r="E39" s="383"/>
      <c r="F39" s="548">
        <v>584</v>
      </c>
      <c r="G39" s="548">
        <v>480</v>
      </c>
      <c r="H39" s="548">
        <v>736</v>
      </c>
      <c r="I39" s="548">
        <v>609</v>
      </c>
      <c r="J39" s="548">
        <v>730</v>
      </c>
      <c r="K39" s="549">
        <v>-146</v>
      </c>
      <c r="L39" s="380">
        <v>-20</v>
      </c>
    </row>
    <row r="40" spans="1:12" s="369" customFormat="1" ht="15.95" customHeight="1" x14ac:dyDescent="0.2">
      <c r="A40" s="381"/>
      <c r="B40" s="384"/>
      <c r="C40" s="384" t="s">
        <v>107</v>
      </c>
      <c r="D40" s="385"/>
      <c r="E40" s="383"/>
      <c r="F40" s="548">
        <v>1486</v>
      </c>
      <c r="G40" s="548">
        <v>1244</v>
      </c>
      <c r="H40" s="548">
        <v>1710</v>
      </c>
      <c r="I40" s="548">
        <v>1188</v>
      </c>
      <c r="J40" s="548">
        <v>1511</v>
      </c>
      <c r="K40" s="549">
        <v>-25</v>
      </c>
      <c r="L40" s="380">
        <v>-1.6545334215751157</v>
      </c>
    </row>
    <row r="41" spans="1:12" s="369" customFormat="1" ht="24" customHeight="1" x14ac:dyDescent="0.2">
      <c r="A41" s="381"/>
      <c r="B41" s="385"/>
      <c r="C41" s="382" t="s">
        <v>352</v>
      </c>
      <c r="D41" s="385"/>
      <c r="E41" s="383"/>
      <c r="F41" s="548">
        <v>450</v>
      </c>
      <c r="G41" s="548">
        <v>397</v>
      </c>
      <c r="H41" s="548">
        <v>640</v>
      </c>
      <c r="I41" s="548">
        <v>397</v>
      </c>
      <c r="J41" s="550">
        <v>464</v>
      </c>
      <c r="K41" s="549">
        <v>-14</v>
      </c>
      <c r="L41" s="380">
        <v>-3.0172413793103448</v>
      </c>
    </row>
    <row r="42" spans="1:12" s="110" customFormat="1" ht="15" customHeight="1" x14ac:dyDescent="0.2">
      <c r="A42" s="381"/>
      <c r="B42" s="384" t="s">
        <v>113</v>
      </c>
      <c r="C42" s="384" t="s">
        <v>353</v>
      </c>
      <c r="D42" s="385"/>
      <c r="E42" s="383"/>
      <c r="F42" s="548">
        <v>944</v>
      </c>
      <c r="G42" s="548">
        <v>587</v>
      </c>
      <c r="H42" s="548">
        <v>1246</v>
      </c>
      <c r="I42" s="548">
        <v>653</v>
      </c>
      <c r="J42" s="548">
        <v>927</v>
      </c>
      <c r="K42" s="549">
        <v>17</v>
      </c>
      <c r="L42" s="380">
        <v>1.8338727076591155</v>
      </c>
    </row>
    <row r="43" spans="1:12" s="110" customFormat="1" ht="15" customHeight="1" x14ac:dyDescent="0.2">
      <c r="A43" s="381"/>
      <c r="B43" s="385"/>
      <c r="C43" s="382" t="s">
        <v>352</v>
      </c>
      <c r="D43" s="385"/>
      <c r="E43" s="383"/>
      <c r="F43" s="548">
        <v>350</v>
      </c>
      <c r="G43" s="548">
        <v>215</v>
      </c>
      <c r="H43" s="548">
        <v>513</v>
      </c>
      <c r="I43" s="548">
        <v>243</v>
      </c>
      <c r="J43" s="548">
        <v>333</v>
      </c>
      <c r="K43" s="549">
        <v>17</v>
      </c>
      <c r="L43" s="380">
        <v>5.1051051051051051</v>
      </c>
    </row>
    <row r="44" spans="1:12" s="110" customFormat="1" ht="15" customHeight="1" x14ac:dyDescent="0.2">
      <c r="A44" s="381"/>
      <c r="B44" s="384"/>
      <c r="C44" s="366" t="s">
        <v>109</v>
      </c>
      <c r="D44" s="385"/>
      <c r="E44" s="383"/>
      <c r="F44" s="548">
        <v>2533</v>
      </c>
      <c r="G44" s="548">
        <v>2049</v>
      </c>
      <c r="H44" s="548">
        <v>2575</v>
      </c>
      <c r="I44" s="548">
        <v>2297</v>
      </c>
      <c r="J44" s="550">
        <v>2864</v>
      </c>
      <c r="K44" s="549">
        <v>-331</v>
      </c>
      <c r="L44" s="380">
        <v>-11.557262569832401</v>
      </c>
    </row>
    <row r="45" spans="1:12" s="110" customFormat="1" ht="15" customHeight="1" x14ac:dyDescent="0.2">
      <c r="A45" s="381"/>
      <c r="B45" s="385"/>
      <c r="C45" s="382" t="s">
        <v>352</v>
      </c>
      <c r="D45" s="385"/>
      <c r="E45" s="383"/>
      <c r="F45" s="548">
        <v>621</v>
      </c>
      <c r="G45" s="548">
        <v>589</v>
      </c>
      <c r="H45" s="548">
        <v>768</v>
      </c>
      <c r="I45" s="548">
        <v>670</v>
      </c>
      <c r="J45" s="548">
        <v>778</v>
      </c>
      <c r="K45" s="549">
        <v>-157</v>
      </c>
      <c r="L45" s="380">
        <v>-20.17994858611825</v>
      </c>
    </row>
    <row r="46" spans="1:12" s="110" customFormat="1" ht="15" customHeight="1" x14ac:dyDescent="0.2">
      <c r="A46" s="381"/>
      <c r="B46" s="384"/>
      <c r="C46" s="366" t="s">
        <v>110</v>
      </c>
      <c r="D46" s="385"/>
      <c r="E46" s="383"/>
      <c r="F46" s="548">
        <v>332</v>
      </c>
      <c r="G46" s="548">
        <v>234</v>
      </c>
      <c r="H46" s="548">
        <v>311</v>
      </c>
      <c r="I46" s="548">
        <v>281</v>
      </c>
      <c r="J46" s="548">
        <v>392</v>
      </c>
      <c r="K46" s="549">
        <v>-60</v>
      </c>
      <c r="L46" s="380">
        <v>-15.306122448979592</v>
      </c>
    </row>
    <row r="47" spans="1:12" s="110" customFormat="1" ht="15" customHeight="1" x14ac:dyDescent="0.2">
      <c r="A47" s="381"/>
      <c r="B47" s="385"/>
      <c r="C47" s="382" t="s">
        <v>352</v>
      </c>
      <c r="D47" s="385"/>
      <c r="E47" s="383"/>
      <c r="F47" s="548">
        <v>56</v>
      </c>
      <c r="G47" s="548">
        <v>61</v>
      </c>
      <c r="H47" s="548">
        <v>78</v>
      </c>
      <c r="I47" s="548">
        <v>81</v>
      </c>
      <c r="J47" s="550">
        <v>67</v>
      </c>
      <c r="K47" s="549">
        <v>-11</v>
      </c>
      <c r="L47" s="380">
        <v>-16.417910447761194</v>
      </c>
    </row>
    <row r="48" spans="1:12" s="110" customFormat="1" ht="15" customHeight="1" x14ac:dyDescent="0.2">
      <c r="A48" s="381"/>
      <c r="B48" s="385"/>
      <c r="C48" s="366" t="s">
        <v>111</v>
      </c>
      <c r="D48" s="386"/>
      <c r="E48" s="387"/>
      <c r="F48" s="548">
        <v>48</v>
      </c>
      <c r="G48" s="548">
        <v>30</v>
      </c>
      <c r="H48" s="548">
        <v>45</v>
      </c>
      <c r="I48" s="548">
        <v>40</v>
      </c>
      <c r="J48" s="548">
        <v>39</v>
      </c>
      <c r="K48" s="549">
        <v>9</v>
      </c>
      <c r="L48" s="380">
        <v>23.076923076923077</v>
      </c>
    </row>
    <row r="49" spans="1:12" s="110" customFormat="1" ht="15" customHeight="1" x14ac:dyDescent="0.2">
      <c r="A49" s="381"/>
      <c r="B49" s="385"/>
      <c r="C49" s="382" t="s">
        <v>352</v>
      </c>
      <c r="D49" s="385"/>
      <c r="E49" s="383"/>
      <c r="F49" s="548">
        <v>7</v>
      </c>
      <c r="G49" s="548">
        <v>12</v>
      </c>
      <c r="H49" s="548">
        <v>17</v>
      </c>
      <c r="I49" s="548">
        <v>12</v>
      </c>
      <c r="J49" s="548">
        <v>16</v>
      </c>
      <c r="K49" s="549">
        <v>-9</v>
      </c>
      <c r="L49" s="380">
        <v>-56.25</v>
      </c>
    </row>
    <row r="50" spans="1:12" s="110" customFormat="1" ht="15" customHeight="1" x14ac:dyDescent="0.2">
      <c r="A50" s="381"/>
      <c r="B50" s="384" t="s">
        <v>113</v>
      </c>
      <c r="C50" s="382" t="s">
        <v>181</v>
      </c>
      <c r="D50" s="385"/>
      <c r="E50" s="383"/>
      <c r="F50" s="548">
        <v>2765</v>
      </c>
      <c r="G50" s="548">
        <v>1948</v>
      </c>
      <c r="H50" s="548">
        <v>3059</v>
      </c>
      <c r="I50" s="548">
        <v>2378</v>
      </c>
      <c r="J50" s="550">
        <v>3221</v>
      </c>
      <c r="K50" s="549">
        <v>-456</v>
      </c>
      <c r="L50" s="380">
        <v>-14.157094070164545</v>
      </c>
    </row>
    <row r="51" spans="1:12" s="110" customFormat="1" ht="15" customHeight="1" x14ac:dyDescent="0.2">
      <c r="A51" s="381"/>
      <c r="B51" s="385"/>
      <c r="C51" s="382" t="s">
        <v>352</v>
      </c>
      <c r="D51" s="385"/>
      <c r="E51" s="383"/>
      <c r="F51" s="548">
        <v>710</v>
      </c>
      <c r="G51" s="548">
        <v>577</v>
      </c>
      <c r="H51" s="548">
        <v>981</v>
      </c>
      <c r="I51" s="548">
        <v>729</v>
      </c>
      <c r="J51" s="548">
        <v>904</v>
      </c>
      <c r="K51" s="549">
        <v>-194</v>
      </c>
      <c r="L51" s="380">
        <v>-21.460176991150444</v>
      </c>
    </row>
    <row r="52" spans="1:12" s="110" customFormat="1" ht="15" customHeight="1" x14ac:dyDescent="0.2">
      <c r="A52" s="381"/>
      <c r="B52" s="384"/>
      <c r="C52" s="382" t="s">
        <v>182</v>
      </c>
      <c r="D52" s="385"/>
      <c r="E52" s="383"/>
      <c r="F52" s="548">
        <v>1092</v>
      </c>
      <c r="G52" s="548">
        <v>952</v>
      </c>
      <c r="H52" s="548">
        <v>1118</v>
      </c>
      <c r="I52" s="548">
        <v>893</v>
      </c>
      <c r="J52" s="548">
        <v>1001</v>
      </c>
      <c r="K52" s="549">
        <v>91</v>
      </c>
      <c r="L52" s="380">
        <v>9.0909090909090917</v>
      </c>
    </row>
    <row r="53" spans="1:12" s="269" customFormat="1" ht="11.25" customHeight="1" x14ac:dyDescent="0.2">
      <c r="A53" s="381"/>
      <c r="B53" s="385"/>
      <c r="C53" s="382" t="s">
        <v>352</v>
      </c>
      <c r="D53" s="385"/>
      <c r="E53" s="383"/>
      <c r="F53" s="548">
        <v>324</v>
      </c>
      <c r="G53" s="548">
        <v>300</v>
      </c>
      <c r="H53" s="548">
        <v>395</v>
      </c>
      <c r="I53" s="548">
        <v>277</v>
      </c>
      <c r="J53" s="550">
        <v>290</v>
      </c>
      <c r="K53" s="549">
        <v>34</v>
      </c>
      <c r="L53" s="380">
        <v>11.724137931034482</v>
      </c>
    </row>
    <row r="54" spans="1:12" s="151" customFormat="1" ht="12.75" customHeight="1" x14ac:dyDescent="0.2">
      <c r="A54" s="381"/>
      <c r="B54" s="384" t="s">
        <v>113</v>
      </c>
      <c r="C54" s="384" t="s">
        <v>116</v>
      </c>
      <c r="D54" s="385"/>
      <c r="E54" s="383"/>
      <c r="F54" s="548">
        <v>2558</v>
      </c>
      <c r="G54" s="548">
        <v>1745</v>
      </c>
      <c r="H54" s="548">
        <v>2677</v>
      </c>
      <c r="I54" s="548">
        <v>1897</v>
      </c>
      <c r="J54" s="548">
        <v>2719</v>
      </c>
      <c r="K54" s="549">
        <v>-161</v>
      </c>
      <c r="L54" s="380">
        <v>-5.9212945936005887</v>
      </c>
    </row>
    <row r="55" spans="1:12" ht="11.25" x14ac:dyDescent="0.2">
      <c r="A55" s="381"/>
      <c r="B55" s="385"/>
      <c r="C55" s="382" t="s">
        <v>352</v>
      </c>
      <c r="D55" s="385"/>
      <c r="E55" s="383"/>
      <c r="F55" s="548">
        <v>593</v>
      </c>
      <c r="G55" s="548">
        <v>428</v>
      </c>
      <c r="H55" s="548">
        <v>835</v>
      </c>
      <c r="I55" s="548">
        <v>527</v>
      </c>
      <c r="J55" s="548">
        <v>665</v>
      </c>
      <c r="K55" s="549">
        <v>-72</v>
      </c>
      <c r="L55" s="380">
        <v>-10.827067669172932</v>
      </c>
    </row>
    <row r="56" spans="1:12" ht="14.25" customHeight="1" x14ac:dyDescent="0.2">
      <c r="A56" s="381"/>
      <c r="B56" s="385"/>
      <c r="C56" s="384" t="s">
        <v>117</v>
      </c>
      <c r="D56" s="385"/>
      <c r="E56" s="383"/>
      <c r="F56" s="548">
        <v>1294</v>
      </c>
      <c r="G56" s="548">
        <v>1153</v>
      </c>
      <c r="H56" s="548">
        <v>1498</v>
      </c>
      <c r="I56" s="548">
        <v>1372</v>
      </c>
      <c r="J56" s="548">
        <v>1500</v>
      </c>
      <c r="K56" s="549">
        <v>-206</v>
      </c>
      <c r="L56" s="380">
        <v>-13.733333333333333</v>
      </c>
    </row>
    <row r="57" spans="1:12" ht="18.75" customHeight="1" x14ac:dyDescent="0.2">
      <c r="A57" s="388"/>
      <c r="B57" s="389"/>
      <c r="C57" s="390" t="s">
        <v>352</v>
      </c>
      <c r="D57" s="389"/>
      <c r="E57" s="391"/>
      <c r="F57" s="551">
        <v>441</v>
      </c>
      <c r="G57" s="552">
        <v>449</v>
      </c>
      <c r="H57" s="552">
        <v>540</v>
      </c>
      <c r="I57" s="552">
        <v>478</v>
      </c>
      <c r="J57" s="552">
        <v>528</v>
      </c>
      <c r="K57" s="553">
        <f t="shared" ref="K57" si="0">IF(OR(F57=".",J57=".")=TRUE,".",IF(OR(F57="*",J57="*")=TRUE,"*",IF(AND(F57="-",J57="-")=TRUE,"-",IF(AND(ISNUMBER(J57),ISNUMBER(F57))=TRUE,IF(F57-J57=0,0,F57-J57),IF(ISNUMBER(F57)=TRUE,F57,-J57)))))</f>
        <v>-87</v>
      </c>
      <c r="L57" s="392">
        <f t="shared" ref="L57" si="1">IF(K57 =".",".",IF(K57 ="*","*",IF(K57="-","-",IF(K57=0,0,IF(OR(J57="-",J57=".",F57="-",F57=".")=TRUE,"X",IF(J57=0,"0,0",IF(ABS(K57*100/J57)&gt;250,".X",(K57*100/J57))))))))</f>
        <v>-16.477272727272727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3985</v>
      </c>
      <c r="E11" s="114">
        <v>3087</v>
      </c>
      <c r="F11" s="114">
        <v>5527</v>
      </c>
      <c r="G11" s="114">
        <v>3342</v>
      </c>
      <c r="H11" s="140">
        <v>4329</v>
      </c>
      <c r="I11" s="115">
        <v>-344</v>
      </c>
      <c r="J11" s="116">
        <v>-7.9464079464079465</v>
      </c>
    </row>
    <row r="12" spans="1:15" s="110" customFormat="1" ht="24.95" customHeight="1" x14ac:dyDescent="0.2">
      <c r="A12" s="193" t="s">
        <v>132</v>
      </c>
      <c r="B12" s="194" t="s">
        <v>133</v>
      </c>
      <c r="C12" s="113">
        <v>3.5633626097866999</v>
      </c>
      <c r="D12" s="115">
        <v>142</v>
      </c>
      <c r="E12" s="114">
        <v>148</v>
      </c>
      <c r="F12" s="114">
        <v>204</v>
      </c>
      <c r="G12" s="114">
        <v>144</v>
      </c>
      <c r="H12" s="140">
        <v>133</v>
      </c>
      <c r="I12" s="115">
        <v>9</v>
      </c>
      <c r="J12" s="116">
        <v>6.7669172932330826</v>
      </c>
    </row>
    <row r="13" spans="1:15" s="110" customFormat="1" ht="24.95" customHeight="1" x14ac:dyDescent="0.2">
      <c r="A13" s="193" t="s">
        <v>134</v>
      </c>
      <c r="B13" s="199" t="s">
        <v>214</v>
      </c>
      <c r="C13" s="113">
        <v>0.62735257214554585</v>
      </c>
      <c r="D13" s="115">
        <v>25</v>
      </c>
      <c r="E13" s="114">
        <v>17</v>
      </c>
      <c r="F13" s="114">
        <v>33</v>
      </c>
      <c r="G13" s="114">
        <v>38</v>
      </c>
      <c r="H13" s="140">
        <v>49</v>
      </c>
      <c r="I13" s="115">
        <v>-24</v>
      </c>
      <c r="J13" s="116">
        <v>-48.979591836734691</v>
      </c>
    </row>
    <row r="14" spans="1:15" s="287" customFormat="1" ht="24.95" customHeight="1" x14ac:dyDescent="0.2">
      <c r="A14" s="193" t="s">
        <v>215</v>
      </c>
      <c r="B14" s="199" t="s">
        <v>137</v>
      </c>
      <c r="C14" s="113">
        <v>21.65621079046424</v>
      </c>
      <c r="D14" s="115">
        <v>863</v>
      </c>
      <c r="E14" s="114">
        <v>593</v>
      </c>
      <c r="F14" s="114">
        <v>1434</v>
      </c>
      <c r="G14" s="114">
        <v>804</v>
      </c>
      <c r="H14" s="140">
        <v>1005</v>
      </c>
      <c r="I14" s="115">
        <v>-142</v>
      </c>
      <c r="J14" s="116">
        <v>-14.129353233830846</v>
      </c>
      <c r="K14" s="110"/>
      <c r="L14" s="110"/>
      <c r="M14" s="110"/>
      <c r="N14" s="110"/>
      <c r="O14" s="110"/>
    </row>
    <row r="15" spans="1:15" s="110" customFormat="1" ht="24.95" customHeight="1" x14ac:dyDescent="0.2">
      <c r="A15" s="193" t="s">
        <v>216</v>
      </c>
      <c r="B15" s="199" t="s">
        <v>217</v>
      </c>
      <c r="C15" s="113">
        <v>2.7854454203262233</v>
      </c>
      <c r="D15" s="115">
        <v>111</v>
      </c>
      <c r="E15" s="114">
        <v>105</v>
      </c>
      <c r="F15" s="114">
        <v>216</v>
      </c>
      <c r="G15" s="114">
        <v>160</v>
      </c>
      <c r="H15" s="140">
        <v>167</v>
      </c>
      <c r="I15" s="115">
        <v>-56</v>
      </c>
      <c r="J15" s="116">
        <v>-33.532934131736525</v>
      </c>
    </row>
    <row r="16" spans="1:15" s="287" customFormat="1" ht="24.95" customHeight="1" x14ac:dyDescent="0.2">
      <c r="A16" s="193" t="s">
        <v>218</v>
      </c>
      <c r="B16" s="199" t="s">
        <v>141</v>
      </c>
      <c r="C16" s="113">
        <v>15.181932245922209</v>
      </c>
      <c r="D16" s="115">
        <v>605</v>
      </c>
      <c r="E16" s="114">
        <v>408</v>
      </c>
      <c r="F16" s="114">
        <v>995</v>
      </c>
      <c r="G16" s="114">
        <v>518</v>
      </c>
      <c r="H16" s="140">
        <v>698</v>
      </c>
      <c r="I16" s="115">
        <v>-93</v>
      </c>
      <c r="J16" s="116">
        <v>-13.323782234957021</v>
      </c>
      <c r="K16" s="110"/>
      <c r="L16" s="110"/>
      <c r="M16" s="110"/>
      <c r="N16" s="110"/>
      <c r="O16" s="110"/>
    </row>
    <row r="17" spans="1:15" s="110" customFormat="1" ht="24.95" customHeight="1" x14ac:dyDescent="0.2">
      <c r="A17" s="193" t="s">
        <v>142</v>
      </c>
      <c r="B17" s="199" t="s">
        <v>220</v>
      </c>
      <c r="C17" s="113">
        <v>3.6888331242158094</v>
      </c>
      <c r="D17" s="115">
        <v>147</v>
      </c>
      <c r="E17" s="114">
        <v>80</v>
      </c>
      <c r="F17" s="114">
        <v>223</v>
      </c>
      <c r="G17" s="114">
        <v>126</v>
      </c>
      <c r="H17" s="140">
        <v>140</v>
      </c>
      <c r="I17" s="115">
        <v>7</v>
      </c>
      <c r="J17" s="116">
        <v>5</v>
      </c>
    </row>
    <row r="18" spans="1:15" s="287" customFormat="1" ht="24.95" customHeight="1" x14ac:dyDescent="0.2">
      <c r="A18" s="201" t="s">
        <v>144</v>
      </c>
      <c r="B18" s="202" t="s">
        <v>145</v>
      </c>
      <c r="C18" s="113">
        <v>9.9121706398996228</v>
      </c>
      <c r="D18" s="115">
        <v>395</v>
      </c>
      <c r="E18" s="114">
        <v>294</v>
      </c>
      <c r="F18" s="114">
        <v>642</v>
      </c>
      <c r="G18" s="114">
        <v>407</v>
      </c>
      <c r="H18" s="140">
        <v>454</v>
      </c>
      <c r="I18" s="115">
        <v>-59</v>
      </c>
      <c r="J18" s="116">
        <v>-12.995594713656388</v>
      </c>
      <c r="K18" s="110"/>
      <c r="L18" s="110"/>
      <c r="M18" s="110"/>
      <c r="N18" s="110"/>
      <c r="O18" s="110"/>
    </row>
    <row r="19" spans="1:15" s="110" customFormat="1" ht="24.95" customHeight="1" x14ac:dyDescent="0.2">
      <c r="A19" s="193" t="s">
        <v>146</v>
      </c>
      <c r="B19" s="199" t="s">
        <v>147</v>
      </c>
      <c r="C19" s="113">
        <v>14.127979924717691</v>
      </c>
      <c r="D19" s="115">
        <v>563</v>
      </c>
      <c r="E19" s="114">
        <v>477</v>
      </c>
      <c r="F19" s="114">
        <v>697</v>
      </c>
      <c r="G19" s="114">
        <v>422</v>
      </c>
      <c r="H19" s="140">
        <v>537</v>
      </c>
      <c r="I19" s="115">
        <v>26</v>
      </c>
      <c r="J19" s="116">
        <v>4.8417132216014895</v>
      </c>
    </row>
    <row r="20" spans="1:15" s="287" customFormat="1" ht="24.95" customHeight="1" x14ac:dyDescent="0.2">
      <c r="A20" s="193" t="s">
        <v>148</v>
      </c>
      <c r="B20" s="199" t="s">
        <v>149</v>
      </c>
      <c r="C20" s="113">
        <v>9.1593475533249684</v>
      </c>
      <c r="D20" s="115">
        <v>365</v>
      </c>
      <c r="E20" s="114">
        <v>262</v>
      </c>
      <c r="F20" s="114">
        <v>403</v>
      </c>
      <c r="G20" s="114">
        <v>294</v>
      </c>
      <c r="H20" s="140">
        <v>312</v>
      </c>
      <c r="I20" s="115">
        <v>53</v>
      </c>
      <c r="J20" s="116">
        <v>16.987179487179485</v>
      </c>
      <c r="K20" s="110"/>
      <c r="L20" s="110"/>
      <c r="M20" s="110"/>
      <c r="N20" s="110"/>
      <c r="O20" s="110"/>
    </row>
    <row r="21" spans="1:15" s="110" customFormat="1" ht="24.95" customHeight="1" x14ac:dyDescent="0.2">
      <c r="A21" s="201" t="s">
        <v>150</v>
      </c>
      <c r="B21" s="202" t="s">
        <v>151</v>
      </c>
      <c r="C21" s="113">
        <v>3.8393977415307403</v>
      </c>
      <c r="D21" s="115">
        <v>153</v>
      </c>
      <c r="E21" s="114">
        <v>125</v>
      </c>
      <c r="F21" s="114">
        <v>199</v>
      </c>
      <c r="G21" s="114">
        <v>109</v>
      </c>
      <c r="H21" s="140">
        <v>163</v>
      </c>
      <c r="I21" s="115">
        <v>-10</v>
      </c>
      <c r="J21" s="116">
        <v>-6.1349693251533743</v>
      </c>
    </row>
    <row r="22" spans="1:15" s="110" customFormat="1" ht="24.95" customHeight="1" x14ac:dyDescent="0.2">
      <c r="A22" s="201" t="s">
        <v>152</v>
      </c>
      <c r="B22" s="199" t="s">
        <v>153</v>
      </c>
      <c r="C22" s="113">
        <v>1.3299874529485571</v>
      </c>
      <c r="D22" s="115">
        <v>53</v>
      </c>
      <c r="E22" s="114">
        <v>39</v>
      </c>
      <c r="F22" s="114">
        <v>58</v>
      </c>
      <c r="G22" s="114">
        <v>34</v>
      </c>
      <c r="H22" s="140">
        <v>36</v>
      </c>
      <c r="I22" s="115">
        <v>17</v>
      </c>
      <c r="J22" s="116">
        <v>47.222222222222221</v>
      </c>
    </row>
    <row r="23" spans="1:15" s="110" customFormat="1" ht="24.95" customHeight="1" x14ac:dyDescent="0.2">
      <c r="A23" s="193" t="s">
        <v>154</v>
      </c>
      <c r="B23" s="199" t="s">
        <v>155</v>
      </c>
      <c r="C23" s="113">
        <v>0.903387703889586</v>
      </c>
      <c r="D23" s="115">
        <v>36</v>
      </c>
      <c r="E23" s="114">
        <v>20</v>
      </c>
      <c r="F23" s="114">
        <v>39</v>
      </c>
      <c r="G23" s="114">
        <v>16</v>
      </c>
      <c r="H23" s="140">
        <v>34</v>
      </c>
      <c r="I23" s="115">
        <v>2</v>
      </c>
      <c r="J23" s="116">
        <v>5.882352941176471</v>
      </c>
    </row>
    <row r="24" spans="1:15" s="110" customFormat="1" ht="24.95" customHeight="1" x14ac:dyDescent="0.2">
      <c r="A24" s="193" t="s">
        <v>156</v>
      </c>
      <c r="B24" s="199" t="s">
        <v>221</v>
      </c>
      <c r="C24" s="113">
        <v>3.4127979924717691</v>
      </c>
      <c r="D24" s="115">
        <v>136</v>
      </c>
      <c r="E24" s="114">
        <v>97</v>
      </c>
      <c r="F24" s="114">
        <v>155</v>
      </c>
      <c r="G24" s="114">
        <v>81</v>
      </c>
      <c r="H24" s="140">
        <v>120</v>
      </c>
      <c r="I24" s="115">
        <v>16</v>
      </c>
      <c r="J24" s="116">
        <v>13.333333333333334</v>
      </c>
    </row>
    <row r="25" spans="1:15" s="110" customFormat="1" ht="24.95" customHeight="1" x14ac:dyDescent="0.2">
      <c r="A25" s="193" t="s">
        <v>222</v>
      </c>
      <c r="B25" s="204" t="s">
        <v>159</v>
      </c>
      <c r="C25" s="113">
        <v>3.9397741530740276</v>
      </c>
      <c r="D25" s="115">
        <v>157</v>
      </c>
      <c r="E25" s="114">
        <v>120</v>
      </c>
      <c r="F25" s="114">
        <v>154</v>
      </c>
      <c r="G25" s="114">
        <v>121</v>
      </c>
      <c r="H25" s="140">
        <v>121</v>
      </c>
      <c r="I25" s="115">
        <v>36</v>
      </c>
      <c r="J25" s="116">
        <v>29.75206611570248</v>
      </c>
    </row>
    <row r="26" spans="1:15" s="110" customFormat="1" ht="24.95" customHeight="1" x14ac:dyDescent="0.2">
      <c r="A26" s="201">
        <v>782.78300000000002</v>
      </c>
      <c r="B26" s="203" t="s">
        <v>160</v>
      </c>
      <c r="C26" s="113">
        <v>9.5859473023839392</v>
      </c>
      <c r="D26" s="115">
        <v>382</v>
      </c>
      <c r="E26" s="114">
        <v>227</v>
      </c>
      <c r="F26" s="114">
        <v>341</v>
      </c>
      <c r="G26" s="114">
        <v>322</v>
      </c>
      <c r="H26" s="140">
        <v>371</v>
      </c>
      <c r="I26" s="115">
        <v>11</v>
      </c>
      <c r="J26" s="116">
        <v>2.9649595687331538</v>
      </c>
    </row>
    <row r="27" spans="1:15" s="110" customFormat="1" ht="24.95" customHeight="1" x14ac:dyDescent="0.2">
      <c r="A27" s="193" t="s">
        <v>161</v>
      </c>
      <c r="B27" s="199" t="s">
        <v>162</v>
      </c>
      <c r="C27" s="113">
        <v>2.3086574654956085</v>
      </c>
      <c r="D27" s="115">
        <v>92</v>
      </c>
      <c r="E27" s="114">
        <v>87</v>
      </c>
      <c r="F27" s="114">
        <v>201</v>
      </c>
      <c r="G27" s="114">
        <v>93</v>
      </c>
      <c r="H27" s="140">
        <v>98</v>
      </c>
      <c r="I27" s="115">
        <v>-6</v>
      </c>
      <c r="J27" s="116">
        <v>-6.1224489795918364</v>
      </c>
    </row>
    <row r="28" spans="1:15" s="110" customFormat="1" ht="24.95" customHeight="1" x14ac:dyDescent="0.2">
      <c r="A28" s="193" t="s">
        <v>163</v>
      </c>
      <c r="B28" s="199" t="s">
        <v>164</v>
      </c>
      <c r="C28" s="113">
        <v>1.8569636135508156</v>
      </c>
      <c r="D28" s="115">
        <v>74</v>
      </c>
      <c r="E28" s="114">
        <v>62</v>
      </c>
      <c r="F28" s="114">
        <v>213</v>
      </c>
      <c r="G28" s="114">
        <v>44</v>
      </c>
      <c r="H28" s="140">
        <v>68</v>
      </c>
      <c r="I28" s="115">
        <v>6</v>
      </c>
      <c r="J28" s="116">
        <v>8.8235294117647065</v>
      </c>
    </row>
    <row r="29" spans="1:15" s="110" customFormat="1" ht="24.95" customHeight="1" x14ac:dyDescent="0.2">
      <c r="A29" s="193">
        <v>86</v>
      </c>
      <c r="B29" s="199" t="s">
        <v>165</v>
      </c>
      <c r="C29" s="113">
        <v>5.7465495608531993</v>
      </c>
      <c r="D29" s="115">
        <v>229</v>
      </c>
      <c r="E29" s="114">
        <v>216</v>
      </c>
      <c r="F29" s="114">
        <v>261</v>
      </c>
      <c r="G29" s="114">
        <v>123</v>
      </c>
      <c r="H29" s="140">
        <v>211</v>
      </c>
      <c r="I29" s="115">
        <v>18</v>
      </c>
      <c r="J29" s="116">
        <v>8.5308056872037916</v>
      </c>
    </row>
    <row r="30" spans="1:15" s="110" customFormat="1" ht="24.95" customHeight="1" x14ac:dyDescent="0.2">
      <c r="A30" s="193">
        <v>87.88</v>
      </c>
      <c r="B30" s="204" t="s">
        <v>166</v>
      </c>
      <c r="C30" s="113">
        <v>4.9937264742785441</v>
      </c>
      <c r="D30" s="115">
        <v>199</v>
      </c>
      <c r="E30" s="114">
        <v>202</v>
      </c>
      <c r="F30" s="114">
        <v>345</v>
      </c>
      <c r="G30" s="114">
        <v>173</v>
      </c>
      <c r="H30" s="140">
        <v>169</v>
      </c>
      <c r="I30" s="115">
        <v>30</v>
      </c>
      <c r="J30" s="116">
        <v>17.751479289940828</v>
      </c>
    </row>
    <row r="31" spans="1:15" s="110" customFormat="1" ht="24.95" customHeight="1" x14ac:dyDescent="0.2">
      <c r="A31" s="193" t="s">
        <v>167</v>
      </c>
      <c r="B31" s="199" t="s">
        <v>168</v>
      </c>
      <c r="C31" s="113">
        <v>3.0112923462986196</v>
      </c>
      <c r="D31" s="115">
        <v>120</v>
      </c>
      <c r="E31" s="114">
        <v>101</v>
      </c>
      <c r="F31" s="114">
        <v>148</v>
      </c>
      <c r="G31" s="114">
        <v>116</v>
      </c>
      <c r="H31" s="140">
        <v>115</v>
      </c>
      <c r="I31" s="115">
        <v>5</v>
      </c>
      <c r="J31" s="116">
        <v>4.3478260869565215</v>
      </c>
    </row>
    <row r="32" spans="1:15" s="110" customFormat="1" ht="24.95" customHeight="1" x14ac:dyDescent="0.2">
      <c r="A32" s="193"/>
      <c r="B32" s="204" t="s">
        <v>169</v>
      </c>
      <c r="C32" s="113" t="s">
        <v>513</v>
      </c>
      <c r="D32" s="115" t="s">
        <v>513</v>
      </c>
      <c r="E32" s="114">
        <v>0</v>
      </c>
      <c r="F32" s="114">
        <v>0</v>
      </c>
      <c r="G32" s="114" t="s">
        <v>513</v>
      </c>
      <c r="H32" s="140">
        <v>333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3.5633626097866999</v>
      </c>
      <c r="D34" s="115">
        <v>142</v>
      </c>
      <c r="E34" s="114">
        <v>148</v>
      </c>
      <c r="F34" s="114">
        <v>204</v>
      </c>
      <c r="G34" s="114">
        <v>144</v>
      </c>
      <c r="H34" s="140">
        <v>133</v>
      </c>
      <c r="I34" s="115">
        <v>9</v>
      </c>
      <c r="J34" s="116">
        <v>6.7669172932330826</v>
      </c>
    </row>
    <row r="35" spans="1:10" s="110" customFormat="1" ht="24.95" customHeight="1" x14ac:dyDescent="0.2">
      <c r="A35" s="292" t="s">
        <v>171</v>
      </c>
      <c r="B35" s="293" t="s">
        <v>172</v>
      </c>
      <c r="C35" s="113">
        <v>32.195734002509411</v>
      </c>
      <c r="D35" s="115">
        <v>1283</v>
      </c>
      <c r="E35" s="114">
        <v>904</v>
      </c>
      <c r="F35" s="114">
        <v>2109</v>
      </c>
      <c r="G35" s="114">
        <v>1249</v>
      </c>
      <c r="H35" s="140">
        <v>1508</v>
      </c>
      <c r="I35" s="115">
        <v>-225</v>
      </c>
      <c r="J35" s="116">
        <v>-14.920424403183024</v>
      </c>
    </row>
    <row r="36" spans="1:10" s="110" customFormat="1" ht="24.95" customHeight="1" x14ac:dyDescent="0.2">
      <c r="A36" s="294" t="s">
        <v>173</v>
      </c>
      <c r="B36" s="295" t="s">
        <v>174</v>
      </c>
      <c r="C36" s="125">
        <v>64.215809284818064</v>
      </c>
      <c r="D36" s="143">
        <v>2559</v>
      </c>
      <c r="E36" s="144">
        <v>2035</v>
      </c>
      <c r="F36" s="144">
        <v>3214</v>
      </c>
      <c r="G36" s="144">
        <v>1948</v>
      </c>
      <c r="H36" s="145">
        <v>2355</v>
      </c>
      <c r="I36" s="143">
        <v>204</v>
      </c>
      <c r="J36" s="146">
        <v>8.6624203821656049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3985</v>
      </c>
      <c r="F11" s="264">
        <v>3087</v>
      </c>
      <c r="G11" s="264">
        <v>5527</v>
      </c>
      <c r="H11" s="264">
        <v>3342</v>
      </c>
      <c r="I11" s="265">
        <v>4329</v>
      </c>
      <c r="J11" s="263">
        <v>-344</v>
      </c>
      <c r="K11" s="266">
        <v>-7.9464079464079465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30.112923462986199</v>
      </c>
      <c r="E13" s="115">
        <v>1200</v>
      </c>
      <c r="F13" s="114">
        <v>977</v>
      </c>
      <c r="G13" s="114">
        <v>1492</v>
      </c>
      <c r="H13" s="114">
        <v>1134</v>
      </c>
      <c r="I13" s="140">
        <v>1256</v>
      </c>
      <c r="J13" s="115">
        <v>-56</v>
      </c>
      <c r="K13" s="116">
        <v>-4.4585987261146496</v>
      </c>
    </row>
    <row r="14" spans="1:15" ht="15.95" customHeight="1" x14ac:dyDescent="0.2">
      <c r="A14" s="306" t="s">
        <v>230</v>
      </c>
      <c r="B14" s="307"/>
      <c r="C14" s="308"/>
      <c r="D14" s="113">
        <v>56.03513174404015</v>
      </c>
      <c r="E14" s="115">
        <v>2233</v>
      </c>
      <c r="F14" s="114">
        <v>1655</v>
      </c>
      <c r="G14" s="114">
        <v>3399</v>
      </c>
      <c r="H14" s="114">
        <v>1789</v>
      </c>
      <c r="I14" s="140">
        <v>2530</v>
      </c>
      <c r="J14" s="115">
        <v>-297</v>
      </c>
      <c r="K14" s="116">
        <v>-11.739130434782609</v>
      </c>
    </row>
    <row r="15" spans="1:15" ht="15.95" customHeight="1" x14ac:dyDescent="0.2">
      <c r="A15" s="306" t="s">
        <v>231</v>
      </c>
      <c r="B15" s="307"/>
      <c r="C15" s="308"/>
      <c r="D15" s="113">
        <v>7.4027603513174407</v>
      </c>
      <c r="E15" s="115">
        <v>295</v>
      </c>
      <c r="F15" s="114">
        <v>243</v>
      </c>
      <c r="G15" s="114">
        <v>323</v>
      </c>
      <c r="H15" s="114">
        <v>233</v>
      </c>
      <c r="I15" s="140">
        <v>314</v>
      </c>
      <c r="J15" s="115">
        <v>-19</v>
      </c>
      <c r="K15" s="116">
        <v>-6.0509554140127388</v>
      </c>
    </row>
    <row r="16" spans="1:15" ht="15.95" customHeight="1" x14ac:dyDescent="0.2">
      <c r="A16" s="306" t="s">
        <v>232</v>
      </c>
      <c r="B16" s="307"/>
      <c r="C16" s="308"/>
      <c r="D16" s="113">
        <v>6.449184441656211</v>
      </c>
      <c r="E16" s="115">
        <v>257</v>
      </c>
      <c r="F16" s="114">
        <v>212</v>
      </c>
      <c r="G16" s="114">
        <v>313</v>
      </c>
      <c r="H16" s="114">
        <v>186</v>
      </c>
      <c r="I16" s="140">
        <v>229</v>
      </c>
      <c r="J16" s="115">
        <v>28</v>
      </c>
      <c r="K16" s="116">
        <v>12.22707423580786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3.4378920953575909</v>
      </c>
      <c r="E18" s="115">
        <v>137</v>
      </c>
      <c r="F18" s="114">
        <v>149</v>
      </c>
      <c r="G18" s="114">
        <v>191</v>
      </c>
      <c r="H18" s="114">
        <v>148</v>
      </c>
      <c r="I18" s="140">
        <v>121</v>
      </c>
      <c r="J18" s="115">
        <v>16</v>
      </c>
      <c r="K18" s="116">
        <v>13.223140495867769</v>
      </c>
    </row>
    <row r="19" spans="1:11" ht="14.1" customHeight="1" x14ac:dyDescent="0.2">
      <c r="A19" s="306" t="s">
        <v>235</v>
      </c>
      <c r="B19" s="307" t="s">
        <v>236</v>
      </c>
      <c r="C19" s="308"/>
      <c r="D19" s="113">
        <v>3.1869510664993728</v>
      </c>
      <c r="E19" s="115">
        <v>127</v>
      </c>
      <c r="F19" s="114">
        <v>142</v>
      </c>
      <c r="G19" s="114">
        <v>174</v>
      </c>
      <c r="H19" s="114">
        <v>129</v>
      </c>
      <c r="I19" s="140">
        <v>104</v>
      </c>
      <c r="J19" s="115">
        <v>23</v>
      </c>
      <c r="K19" s="116">
        <v>22.115384615384617</v>
      </c>
    </row>
    <row r="20" spans="1:11" ht="14.1" customHeight="1" x14ac:dyDescent="0.2">
      <c r="A20" s="306">
        <v>12</v>
      </c>
      <c r="B20" s="307" t="s">
        <v>237</v>
      </c>
      <c r="C20" s="308"/>
      <c r="D20" s="113">
        <v>1.3048933500627353</v>
      </c>
      <c r="E20" s="115">
        <v>52</v>
      </c>
      <c r="F20" s="114">
        <v>10</v>
      </c>
      <c r="G20" s="114">
        <v>41</v>
      </c>
      <c r="H20" s="114">
        <v>37</v>
      </c>
      <c r="I20" s="140">
        <v>55</v>
      </c>
      <c r="J20" s="115">
        <v>-3</v>
      </c>
      <c r="K20" s="116">
        <v>-5.4545454545454541</v>
      </c>
    </row>
    <row r="21" spans="1:11" ht="14.1" customHeight="1" x14ac:dyDescent="0.2">
      <c r="A21" s="306">
        <v>21</v>
      </c>
      <c r="B21" s="307" t="s">
        <v>238</v>
      </c>
      <c r="C21" s="308"/>
      <c r="D21" s="113">
        <v>0.52697616060225849</v>
      </c>
      <c r="E21" s="115">
        <v>21</v>
      </c>
      <c r="F21" s="114" t="s">
        <v>513</v>
      </c>
      <c r="G21" s="114">
        <v>24</v>
      </c>
      <c r="H21" s="114">
        <v>12</v>
      </c>
      <c r="I21" s="140">
        <v>32</v>
      </c>
      <c r="J21" s="115">
        <v>-11</v>
      </c>
      <c r="K21" s="116">
        <v>-34.375</v>
      </c>
    </row>
    <row r="22" spans="1:11" ht="14.1" customHeight="1" x14ac:dyDescent="0.2">
      <c r="A22" s="306">
        <v>22</v>
      </c>
      <c r="B22" s="307" t="s">
        <v>239</v>
      </c>
      <c r="C22" s="308"/>
      <c r="D22" s="113">
        <v>2.7352572145545797</v>
      </c>
      <c r="E22" s="115">
        <v>109</v>
      </c>
      <c r="F22" s="114">
        <v>64</v>
      </c>
      <c r="G22" s="114">
        <v>166</v>
      </c>
      <c r="H22" s="114">
        <v>103</v>
      </c>
      <c r="I22" s="140">
        <v>106</v>
      </c>
      <c r="J22" s="115">
        <v>3</v>
      </c>
      <c r="K22" s="116">
        <v>2.8301886792452828</v>
      </c>
    </row>
    <row r="23" spans="1:11" ht="14.1" customHeight="1" x14ac:dyDescent="0.2">
      <c r="A23" s="306">
        <v>23</v>
      </c>
      <c r="B23" s="307" t="s">
        <v>240</v>
      </c>
      <c r="C23" s="308"/>
      <c r="D23" s="113">
        <v>0.50188205771643668</v>
      </c>
      <c r="E23" s="115">
        <v>20</v>
      </c>
      <c r="F23" s="114">
        <v>26</v>
      </c>
      <c r="G23" s="114">
        <v>58</v>
      </c>
      <c r="H23" s="114">
        <v>24</v>
      </c>
      <c r="I23" s="140">
        <v>40</v>
      </c>
      <c r="J23" s="115">
        <v>-20</v>
      </c>
      <c r="K23" s="116">
        <v>-50</v>
      </c>
    </row>
    <row r="24" spans="1:11" ht="14.1" customHeight="1" x14ac:dyDescent="0.2">
      <c r="A24" s="306">
        <v>24</v>
      </c>
      <c r="B24" s="307" t="s">
        <v>241</v>
      </c>
      <c r="C24" s="308"/>
      <c r="D24" s="113">
        <v>9.9372647427854446</v>
      </c>
      <c r="E24" s="115">
        <v>396</v>
      </c>
      <c r="F24" s="114">
        <v>271</v>
      </c>
      <c r="G24" s="114">
        <v>532</v>
      </c>
      <c r="H24" s="114">
        <v>395</v>
      </c>
      <c r="I24" s="140">
        <v>668</v>
      </c>
      <c r="J24" s="115">
        <v>-272</v>
      </c>
      <c r="K24" s="116">
        <v>-40.718562874251496</v>
      </c>
    </row>
    <row r="25" spans="1:11" ht="14.1" customHeight="1" x14ac:dyDescent="0.2">
      <c r="A25" s="306">
        <v>25</v>
      </c>
      <c r="B25" s="307" t="s">
        <v>242</v>
      </c>
      <c r="C25" s="308"/>
      <c r="D25" s="113">
        <v>7.227101631116688</v>
      </c>
      <c r="E25" s="115">
        <v>288</v>
      </c>
      <c r="F25" s="114">
        <v>136</v>
      </c>
      <c r="G25" s="114">
        <v>379</v>
      </c>
      <c r="H25" s="114">
        <v>187</v>
      </c>
      <c r="I25" s="140">
        <v>315</v>
      </c>
      <c r="J25" s="115">
        <v>-27</v>
      </c>
      <c r="K25" s="116">
        <v>-8.5714285714285712</v>
      </c>
    </row>
    <row r="26" spans="1:11" ht="14.1" customHeight="1" x14ac:dyDescent="0.2">
      <c r="A26" s="306">
        <v>26</v>
      </c>
      <c r="B26" s="307" t="s">
        <v>243</v>
      </c>
      <c r="C26" s="308"/>
      <c r="D26" s="113">
        <v>3.5131744040150563</v>
      </c>
      <c r="E26" s="115">
        <v>140</v>
      </c>
      <c r="F26" s="114">
        <v>71</v>
      </c>
      <c r="G26" s="114">
        <v>235</v>
      </c>
      <c r="H26" s="114">
        <v>84</v>
      </c>
      <c r="I26" s="140">
        <v>192</v>
      </c>
      <c r="J26" s="115">
        <v>-52</v>
      </c>
      <c r="K26" s="116">
        <v>-27.083333333333332</v>
      </c>
    </row>
    <row r="27" spans="1:11" ht="14.1" customHeight="1" x14ac:dyDescent="0.2">
      <c r="A27" s="306">
        <v>27</v>
      </c>
      <c r="B27" s="307" t="s">
        <v>244</v>
      </c>
      <c r="C27" s="308"/>
      <c r="D27" s="113">
        <v>1.7314930991217063</v>
      </c>
      <c r="E27" s="115">
        <v>69</v>
      </c>
      <c r="F27" s="114">
        <v>65</v>
      </c>
      <c r="G27" s="114">
        <v>114</v>
      </c>
      <c r="H27" s="114">
        <v>82</v>
      </c>
      <c r="I27" s="140">
        <v>123</v>
      </c>
      <c r="J27" s="115">
        <v>-54</v>
      </c>
      <c r="K27" s="116">
        <v>-43.902439024390247</v>
      </c>
    </row>
    <row r="28" spans="1:11" ht="14.1" customHeight="1" x14ac:dyDescent="0.2">
      <c r="A28" s="306">
        <v>28</v>
      </c>
      <c r="B28" s="307" t="s">
        <v>245</v>
      </c>
      <c r="C28" s="308"/>
      <c r="D28" s="113">
        <v>0.42659974905897113</v>
      </c>
      <c r="E28" s="115">
        <v>17</v>
      </c>
      <c r="F28" s="114">
        <v>18</v>
      </c>
      <c r="G28" s="114">
        <v>15</v>
      </c>
      <c r="H28" s="114">
        <v>10</v>
      </c>
      <c r="I28" s="140">
        <v>20</v>
      </c>
      <c r="J28" s="115">
        <v>-3</v>
      </c>
      <c r="K28" s="116">
        <v>-15</v>
      </c>
    </row>
    <row r="29" spans="1:11" ht="14.1" customHeight="1" x14ac:dyDescent="0.2">
      <c r="A29" s="306">
        <v>29</v>
      </c>
      <c r="B29" s="307" t="s">
        <v>246</v>
      </c>
      <c r="C29" s="308"/>
      <c r="D29" s="113">
        <v>2.0828105395232122</v>
      </c>
      <c r="E29" s="115">
        <v>83</v>
      </c>
      <c r="F29" s="114">
        <v>82</v>
      </c>
      <c r="G29" s="114">
        <v>121</v>
      </c>
      <c r="H29" s="114">
        <v>102</v>
      </c>
      <c r="I29" s="140">
        <v>77</v>
      </c>
      <c r="J29" s="115">
        <v>6</v>
      </c>
      <c r="K29" s="116">
        <v>7.7922077922077921</v>
      </c>
    </row>
    <row r="30" spans="1:11" ht="14.1" customHeight="1" x14ac:dyDescent="0.2">
      <c r="A30" s="306" t="s">
        <v>247</v>
      </c>
      <c r="B30" s="307" t="s">
        <v>248</v>
      </c>
      <c r="C30" s="308"/>
      <c r="D30" s="113">
        <v>0.77791718946047683</v>
      </c>
      <c r="E30" s="115">
        <v>31</v>
      </c>
      <c r="F30" s="114" t="s">
        <v>513</v>
      </c>
      <c r="G30" s="114">
        <v>52</v>
      </c>
      <c r="H30" s="114">
        <v>38</v>
      </c>
      <c r="I30" s="140">
        <v>23</v>
      </c>
      <c r="J30" s="115">
        <v>8</v>
      </c>
      <c r="K30" s="116">
        <v>34.782608695652172</v>
      </c>
    </row>
    <row r="31" spans="1:11" ht="14.1" customHeight="1" x14ac:dyDescent="0.2">
      <c r="A31" s="306" t="s">
        <v>249</v>
      </c>
      <c r="B31" s="307" t="s">
        <v>250</v>
      </c>
      <c r="C31" s="308"/>
      <c r="D31" s="113">
        <v>1.3048933500627353</v>
      </c>
      <c r="E31" s="115">
        <v>52</v>
      </c>
      <c r="F31" s="114">
        <v>49</v>
      </c>
      <c r="G31" s="114">
        <v>66</v>
      </c>
      <c r="H31" s="114">
        <v>59</v>
      </c>
      <c r="I31" s="140">
        <v>54</v>
      </c>
      <c r="J31" s="115">
        <v>-2</v>
      </c>
      <c r="K31" s="116">
        <v>-3.7037037037037037</v>
      </c>
    </row>
    <row r="32" spans="1:11" ht="14.1" customHeight="1" x14ac:dyDescent="0.2">
      <c r="A32" s="306">
        <v>31</v>
      </c>
      <c r="B32" s="307" t="s">
        <v>251</v>
      </c>
      <c r="C32" s="308"/>
      <c r="D32" s="113">
        <v>0.60225846925972393</v>
      </c>
      <c r="E32" s="115">
        <v>24</v>
      </c>
      <c r="F32" s="114">
        <v>16</v>
      </c>
      <c r="G32" s="114">
        <v>23</v>
      </c>
      <c r="H32" s="114">
        <v>16</v>
      </c>
      <c r="I32" s="140">
        <v>16</v>
      </c>
      <c r="J32" s="115">
        <v>8</v>
      </c>
      <c r="K32" s="116">
        <v>50</v>
      </c>
    </row>
    <row r="33" spans="1:11" ht="14.1" customHeight="1" x14ac:dyDescent="0.2">
      <c r="A33" s="306">
        <v>32</v>
      </c>
      <c r="B33" s="307" t="s">
        <v>252</v>
      </c>
      <c r="C33" s="308"/>
      <c r="D33" s="113">
        <v>3.9146800501882058</v>
      </c>
      <c r="E33" s="115">
        <v>156</v>
      </c>
      <c r="F33" s="114">
        <v>125</v>
      </c>
      <c r="G33" s="114">
        <v>261</v>
      </c>
      <c r="H33" s="114">
        <v>194</v>
      </c>
      <c r="I33" s="140">
        <v>181</v>
      </c>
      <c r="J33" s="115">
        <v>-25</v>
      </c>
      <c r="K33" s="116">
        <v>-13.812154696132596</v>
      </c>
    </row>
    <row r="34" spans="1:11" ht="14.1" customHeight="1" x14ac:dyDescent="0.2">
      <c r="A34" s="306">
        <v>33</v>
      </c>
      <c r="B34" s="307" t="s">
        <v>253</v>
      </c>
      <c r="C34" s="308"/>
      <c r="D34" s="113">
        <v>1.78168130489335</v>
      </c>
      <c r="E34" s="115">
        <v>71</v>
      </c>
      <c r="F34" s="114">
        <v>68</v>
      </c>
      <c r="G34" s="114">
        <v>180</v>
      </c>
      <c r="H34" s="114">
        <v>88</v>
      </c>
      <c r="I34" s="140">
        <v>96</v>
      </c>
      <c r="J34" s="115">
        <v>-25</v>
      </c>
      <c r="K34" s="116">
        <v>-26.041666666666668</v>
      </c>
    </row>
    <row r="35" spans="1:11" ht="14.1" customHeight="1" x14ac:dyDescent="0.2">
      <c r="A35" s="306">
        <v>34</v>
      </c>
      <c r="B35" s="307" t="s">
        <v>254</v>
      </c>
      <c r="C35" s="308"/>
      <c r="D35" s="113">
        <v>2.3337515683814303</v>
      </c>
      <c r="E35" s="115">
        <v>93</v>
      </c>
      <c r="F35" s="114">
        <v>47</v>
      </c>
      <c r="G35" s="114">
        <v>106</v>
      </c>
      <c r="H35" s="114">
        <v>65</v>
      </c>
      <c r="I35" s="140">
        <v>98</v>
      </c>
      <c r="J35" s="115">
        <v>-5</v>
      </c>
      <c r="K35" s="116">
        <v>-5.1020408163265305</v>
      </c>
    </row>
    <row r="36" spans="1:11" ht="14.1" customHeight="1" x14ac:dyDescent="0.2">
      <c r="A36" s="306">
        <v>41</v>
      </c>
      <c r="B36" s="307" t="s">
        <v>255</v>
      </c>
      <c r="C36" s="308"/>
      <c r="D36" s="113">
        <v>0.17565872020075282</v>
      </c>
      <c r="E36" s="115">
        <v>7</v>
      </c>
      <c r="F36" s="114">
        <v>4</v>
      </c>
      <c r="G36" s="114">
        <v>22</v>
      </c>
      <c r="H36" s="114">
        <v>12</v>
      </c>
      <c r="I36" s="140">
        <v>11</v>
      </c>
      <c r="J36" s="115">
        <v>-4</v>
      </c>
      <c r="K36" s="116">
        <v>-36.363636363636367</v>
      </c>
    </row>
    <row r="37" spans="1:11" ht="14.1" customHeight="1" x14ac:dyDescent="0.2">
      <c r="A37" s="306">
        <v>42</v>
      </c>
      <c r="B37" s="307" t="s">
        <v>256</v>
      </c>
      <c r="C37" s="308"/>
      <c r="D37" s="113">
        <v>0.12547051442910917</v>
      </c>
      <c r="E37" s="115">
        <v>5</v>
      </c>
      <c r="F37" s="114" t="s">
        <v>513</v>
      </c>
      <c r="G37" s="114" t="s">
        <v>513</v>
      </c>
      <c r="H37" s="114" t="s">
        <v>513</v>
      </c>
      <c r="I37" s="140" t="s">
        <v>513</v>
      </c>
      <c r="J37" s="115" t="s">
        <v>513</v>
      </c>
      <c r="K37" s="116" t="s">
        <v>513</v>
      </c>
    </row>
    <row r="38" spans="1:11" ht="14.1" customHeight="1" x14ac:dyDescent="0.2">
      <c r="A38" s="306">
        <v>43</v>
      </c>
      <c r="B38" s="307" t="s">
        <v>257</v>
      </c>
      <c r="C38" s="308"/>
      <c r="D38" s="113">
        <v>1.0790464240903388</v>
      </c>
      <c r="E38" s="115">
        <v>43</v>
      </c>
      <c r="F38" s="114">
        <v>44</v>
      </c>
      <c r="G38" s="114">
        <v>64</v>
      </c>
      <c r="H38" s="114">
        <v>39</v>
      </c>
      <c r="I38" s="140">
        <v>44</v>
      </c>
      <c r="J38" s="115">
        <v>-1</v>
      </c>
      <c r="K38" s="116">
        <v>-2.2727272727272729</v>
      </c>
    </row>
    <row r="39" spans="1:11" ht="14.1" customHeight="1" x14ac:dyDescent="0.2">
      <c r="A39" s="306">
        <v>51</v>
      </c>
      <c r="B39" s="307" t="s">
        <v>258</v>
      </c>
      <c r="C39" s="308"/>
      <c r="D39" s="113">
        <v>6.4742785445420328</v>
      </c>
      <c r="E39" s="115">
        <v>258</v>
      </c>
      <c r="F39" s="114">
        <v>167</v>
      </c>
      <c r="G39" s="114">
        <v>296</v>
      </c>
      <c r="H39" s="114">
        <v>225</v>
      </c>
      <c r="I39" s="140">
        <v>263</v>
      </c>
      <c r="J39" s="115">
        <v>-5</v>
      </c>
      <c r="K39" s="116">
        <v>-1.9011406844106464</v>
      </c>
    </row>
    <row r="40" spans="1:11" ht="14.1" customHeight="1" x14ac:dyDescent="0.2">
      <c r="A40" s="306" t="s">
        <v>259</v>
      </c>
      <c r="B40" s="307" t="s">
        <v>260</v>
      </c>
      <c r="C40" s="308"/>
      <c r="D40" s="113">
        <v>5.6461731493099121</v>
      </c>
      <c r="E40" s="115">
        <v>225</v>
      </c>
      <c r="F40" s="114">
        <v>154</v>
      </c>
      <c r="G40" s="114">
        <v>249</v>
      </c>
      <c r="H40" s="114">
        <v>196</v>
      </c>
      <c r="I40" s="140">
        <v>236</v>
      </c>
      <c r="J40" s="115">
        <v>-11</v>
      </c>
      <c r="K40" s="116">
        <v>-4.6610169491525424</v>
      </c>
    </row>
    <row r="41" spans="1:11" ht="14.1" customHeight="1" x14ac:dyDescent="0.2">
      <c r="A41" s="306"/>
      <c r="B41" s="307" t="s">
        <v>261</v>
      </c>
      <c r="C41" s="308"/>
      <c r="D41" s="113">
        <v>5.1442910915934759</v>
      </c>
      <c r="E41" s="115">
        <v>205</v>
      </c>
      <c r="F41" s="114">
        <v>142</v>
      </c>
      <c r="G41" s="114">
        <v>211</v>
      </c>
      <c r="H41" s="114">
        <v>175</v>
      </c>
      <c r="I41" s="140">
        <v>195</v>
      </c>
      <c r="J41" s="115">
        <v>10</v>
      </c>
      <c r="K41" s="116">
        <v>5.1282051282051286</v>
      </c>
    </row>
    <row r="42" spans="1:11" ht="14.1" customHeight="1" x14ac:dyDescent="0.2">
      <c r="A42" s="306">
        <v>52</v>
      </c>
      <c r="B42" s="307" t="s">
        <v>262</v>
      </c>
      <c r="C42" s="308"/>
      <c r="D42" s="113">
        <v>8.3563362609786704</v>
      </c>
      <c r="E42" s="115">
        <v>333</v>
      </c>
      <c r="F42" s="114">
        <v>216</v>
      </c>
      <c r="G42" s="114">
        <v>313</v>
      </c>
      <c r="H42" s="114">
        <v>302</v>
      </c>
      <c r="I42" s="140">
        <v>333</v>
      </c>
      <c r="J42" s="115">
        <v>0</v>
      </c>
      <c r="K42" s="116">
        <v>0</v>
      </c>
    </row>
    <row r="43" spans="1:11" ht="14.1" customHeight="1" x14ac:dyDescent="0.2">
      <c r="A43" s="306" t="s">
        <v>263</v>
      </c>
      <c r="B43" s="307" t="s">
        <v>264</v>
      </c>
      <c r="C43" s="308"/>
      <c r="D43" s="113">
        <v>5.8218318695106648</v>
      </c>
      <c r="E43" s="115">
        <v>232</v>
      </c>
      <c r="F43" s="114">
        <v>197</v>
      </c>
      <c r="G43" s="114">
        <v>282</v>
      </c>
      <c r="H43" s="114">
        <v>252</v>
      </c>
      <c r="I43" s="140">
        <v>221</v>
      </c>
      <c r="J43" s="115">
        <v>11</v>
      </c>
      <c r="K43" s="116">
        <v>4.9773755656108598</v>
      </c>
    </row>
    <row r="44" spans="1:11" ht="14.1" customHeight="1" x14ac:dyDescent="0.2">
      <c r="A44" s="306">
        <v>53</v>
      </c>
      <c r="B44" s="307" t="s">
        <v>265</v>
      </c>
      <c r="C44" s="308"/>
      <c r="D44" s="113">
        <v>0.37641154328732745</v>
      </c>
      <c r="E44" s="115">
        <v>15</v>
      </c>
      <c r="F44" s="114">
        <v>11</v>
      </c>
      <c r="G44" s="114">
        <v>24</v>
      </c>
      <c r="H44" s="114">
        <v>23</v>
      </c>
      <c r="I44" s="140">
        <v>19</v>
      </c>
      <c r="J44" s="115">
        <v>-4</v>
      </c>
      <c r="K44" s="116">
        <v>-21.05263157894737</v>
      </c>
    </row>
    <row r="45" spans="1:11" ht="14.1" customHeight="1" x14ac:dyDescent="0.2">
      <c r="A45" s="306" t="s">
        <v>266</v>
      </c>
      <c r="B45" s="307" t="s">
        <v>267</v>
      </c>
      <c r="C45" s="308"/>
      <c r="D45" s="113">
        <v>0.35131744040150564</v>
      </c>
      <c r="E45" s="115">
        <v>14</v>
      </c>
      <c r="F45" s="114">
        <v>11</v>
      </c>
      <c r="G45" s="114">
        <v>24</v>
      </c>
      <c r="H45" s="114">
        <v>22</v>
      </c>
      <c r="I45" s="140">
        <v>19</v>
      </c>
      <c r="J45" s="115">
        <v>-5</v>
      </c>
      <c r="K45" s="116">
        <v>-26.315789473684209</v>
      </c>
    </row>
    <row r="46" spans="1:11" ht="14.1" customHeight="1" x14ac:dyDescent="0.2">
      <c r="A46" s="306">
        <v>54</v>
      </c>
      <c r="B46" s="307" t="s">
        <v>268</v>
      </c>
      <c r="C46" s="308"/>
      <c r="D46" s="113">
        <v>3.1869510664993728</v>
      </c>
      <c r="E46" s="115">
        <v>127</v>
      </c>
      <c r="F46" s="114">
        <v>111</v>
      </c>
      <c r="G46" s="114">
        <v>117</v>
      </c>
      <c r="H46" s="114">
        <v>119</v>
      </c>
      <c r="I46" s="140">
        <v>105</v>
      </c>
      <c r="J46" s="115">
        <v>22</v>
      </c>
      <c r="K46" s="116">
        <v>20.952380952380953</v>
      </c>
    </row>
    <row r="47" spans="1:11" ht="14.1" customHeight="1" x14ac:dyDescent="0.2">
      <c r="A47" s="306">
        <v>61</v>
      </c>
      <c r="B47" s="307" t="s">
        <v>269</v>
      </c>
      <c r="C47" s="308"/>
      <c r="D47" s="113">
        <v>2.0828105395232122</v>
      </c>
      <c r="E47" s="115">
        <v>83</v>
      </c>
      <c r="F47" s="114">
        <v>55</v>
      </c>
      <c r="G47" s="114">
        <v>101</v>
      </c>
      <c r="H47" s="114">
        <v>56</v>
      </c>
      <c r="I47" s="140">
        <v>108</v>
      </c>
      <c r="J47" s="115">
        <v>-25</v>
      </c>
      <c r="K47" s="116">
        <v>-23.148148148148149</v>
      </c>
    </row>
    <row r="48" spans="1:11" ht="14.1" customHeight="1" x14ac:dyDescent="0.2">
      <c r="A48" s="306">
        <v>62</v>
      </c>
      <c r="B48" s="307" t="s">
        <v>270</v>
      </c>
      <c r="C48" s="308"/>
      <c r="D48" s="113">
        <v>7.9046424090338769</v>
      </c>
      <c r="E48" s="115">
        <v>315</v>
      </c>
      <c r="F48" s="114">
        <v>333</v>
      </c>
      <c r="G48" s="114">
        <v>382</v>
      </c>
      <c r="H48" s="114">
        <v>224</v>
      </c>
      <c r="I48" s="140">
        <v>255</v>
      </c>
      <c r="J48" s="115">
        <v>60</v>
      </c>
      <c r="K48" s="116">
        <v>23.529411764705884</v>
      </c>
    </row>
    <row r="49" spans="1:11" ht="14.1" customHeight="1" x14ac:dyDescent="0.2">
      <c r="A49" s="306">
        <v>63</v>
      </c>
      <c r="B49" s="307" t="s">
        <v>271</v>
      </c>
      <c r="C49" s="308"/>
      <c r="D49" s="113">
        <v>2.6348808030112925</v>
      </c>
      <c r="E49" s="115">
        <v>105</v>
      </c>
      <c r="F49" s="114">
        <v>88</v>
      </c>
      <c r="G49" s="114">
        <v>152</v>
      </c>
      <c r="H49" s="114">
        <v>74</v>
      </c>
      <c r="I49" s="140">
        <v>111</v>
      </c>
      <c r="J49" s="115">
        <v>-6</v>
      </c>
      <c r="K49" s="116">
        <v>-5.4054054054054053</v>
      </c>
    </row>
    <row r="50" spans="1:11" ht="14.1" customHeight="1" x14ac:dyDescent="0.2">
      <c r="A50" s="306" t="s">
        <v>272</v>
      </c>
      <c r="B50" s="307" t="s">
        <v>273</v>
      </c>
      <c r="C50" s="308"/>
      <c r="D50" s="113">
        <v>0.451693851944793</v>
      </c>
      <c r="E50" s="115">
        <v>18</v>
      </c>
      <c r="F50" s="114">
        <v>19</v>
      </c>
      <c r="G50" s="114">
        <v>35</v>
      </c>
      <c r="H50" s="114">
        <v>11</v>
      </c>
      <c r="I50" s="140">
        <v>27</v>
      </c>
      <c r="J50" s="115">
        <v>-9</v>
      </c>
      <c r="K50" s="116">
        <v>-33.333333333333336</v>
      </c>
    </row>
    <row r="51" spans="1:11" ht="14.1" customHeight="1" x14ac:dyDescent="0.2">
      <c r="A51" s="306" t="s">
        <v>274</v>
      </c>
      <c r="B51" s="307" t="s">
        <v>275</v>
      </c>
      <c r="C51" s="308"/>
      <c r="D51" s="113">
        <v>2.0577164366373903</v>
      </c>
      <c r="E51" s="115">
        <v>82</v>
      </c>
      <c r="F51" s="114">
        <v>61</v>
      </c>
      <c r="G51" s="114">
        <v>99</v>
      </c>
      <c r="H51" s="114">
        <v>58</v>
      </c>
      <c r="I51" s="140">
        <v>67</v>
      </c>
      <c r="J51" s="115">
        <v>15</v>
      </c>
      <c r="K51" s="116">
        <v>22.388059701492537</v>
      </c>
    </row>
    <row r="52" spans="1:11" ht="14.1" customHeight="1" x14ac:dyDescent="0.2">
      <c r="A52" s="306">
        <v>71</v>
      </c>
      <c r="B52" s="307" t="s">
        <v>276</v>
      </c>
      <c r="C52" s="308"/>
      <c r="D52" s="113">
        <v>7.3274780426599753</v>
      </c>
      <c r="E52" s="115">
        <v>292</v>
      </c>
      <c r="F52" s="114">
        <v>229</v>
      </c>
      <c r="G52" s="114">
        <v>404</v>
      </c>
      <c r="H52" s="114">
        <v>205</v>
      </c>
      <c r="I52" s="140">
        <v>277</v>
      </c>
      <c r="J52" s="115">
        <v>15</v>
      </c>
      <c r="K52" s="116">
        <v>5.4151624548736459</v>
      </c>
    </row>
    <row r="53" spans="1:11" ht="14.1" customHeight="1" x14ac:dyDescent="0.2">
      <c r="A53" s="306" t="s">
        <v>277</v>
      </c>
      <c r="B53" s="307" t="s">
        <v>278</v>
      </c>
      <c r="C53" s="308"/>
      <c r="D53" s="113">
        <v>2.3839397741530739</v>
      </c>
      <c r="E53" s="115">
        <v>95</v>
      </c>
      <c r="F53" s="114">
        <v>84</v>
      </c>
      <c r="G53" s="114">
        <v>174</v>
      </c>
      <c r="H53" s="114">
        <v>66</v>
      </c>
      <c r="I53" s="140">
        <v>85</v>
      </c>
      <c r="J53" s="115">
        <v>10</v>
      </c>
      <c r="K53" s="116">
        <v>11.764705882352942</v>
      </c>
    </row>
    <row r="54" spans="1:11" ht="14.1" customHeight="1" x14ac:dyDescent="0.2">
      <c r="A54" s="306" t="s">
        <v>279</v>
      </c>
      <c r="B54" s="307" t="s">
        <v>280</v>
      </c>
      <c r="C54" s="308"/>
      <c r="D54" s="113">
        <v>4.2409033877038897</v>
      </c>
      <c r="E54" s="115">
        <v>169</v>
      </c>
      <c r="F54" s="114">
        <v>127</v>
      </c>
      <c r="G54" s="114">
        <v>198</v>
      </c>
      <c r="H54" s="114">
        <v>128</v>
      </c>
      <c r="I54" s="140">
        <v>165</v>
      </c>
      <c r="J54" s="115">
        <v>4</v>
      </c>
      <c r="K54" s="116">
        <v>2.4242424242424243</v>
      </c>
    </row>
    <row r="55" spans="1:11" ht="14.1" customHeight="1" x14ac:dyDescent="0.2">
      <c r="A55" s="306">
        <v>72</v>
      </c>
      <c r="B55" s="307" t="s">
        <v>281</v>
      </c>
      <c r="C55" s="308"/>
      <c r="D55" s="113">
        <v>1.8820577164366374</v>
      </c>
      <c r="E55" s="115">
        <v>75</v>
      </c>
      <c r="F55" s="114">
        <v>48</v>
      </c>
      <c r="G55" s="114">
        <v>84</v>
      </c>
      <c r="H55" s="114">
        <v>41</v>
      </c>
      <c r="I55" s="140">
        <v>57</v>
      </c>
      <c r="J55" s="115">
        <v>18</v>
      </c>
      <c r="K55" s="116">
        <v>31.578947368421051</v>
      </c>
    </row>
    <row r="56" spans="1:11" ht="14.1" customHeight="1" x14ac:dyDescent="0.2">
      <c r="A56" s="306" t="s">
        <v>282</v>
      </c>
      <c r="B56" s="307" t="s">
        <v>283</v>
      </c>
      <c r="C56" s="308"/>
      <c r="D56" s="113">
        <v>0.7277289836888331</v>
      </c>
      <c r="E56" s="115">
        <v>29</v>
      </c>
      <c r="F56" s="114">
        <v>16</v>
      </c>
      <c r="G56" s="114">
        <v>36</v>
      </c>
      <c r="H56" s="114">
        <v>13</v>
      </c>
      <c r="I56" s="140">
        <v>25</v>
      </c>
      <c r="J56" s="115">
        <v>4</v>
      </c>
      <c r="K56" s="116">
        <v>16</v>
      </c>
    </row>
    <row r="57" spans="1:11" ht="14.1" customHeight="1" x14ac:dyDescent="0.2">
      <c r="A57" s="306" t="s">
        <v>284</v>
      </c>
      <c r="B57" s="307" t="s">
        <v>285</v>
      </c>
      <c r="C57" s="308"/>
      <c r="D57" s="113">
        <v>0.67754077791718947</v>
      </c>
      <c r="E57" s="115">
        <v>27</v>
      </c>
      <c r="F57" s="114">
        <v>22</v>
      </c>
      <c r="G57" s="114">
        <v>20</v>
      </c>
      <c r="H57" s="114">
        <v>24</v>
      </c>
      <c r="I57" s="140">
        <v>26</v>
      </c>
      <c r="J57" s="115">
        <v>1</v>
      </c>
      <c r="K57" s="116">
        <v>3.8461538461538463</v>
      </c>
    </row>
    <row r="58" spans="1:11" ht="14.1" customHeight="1" x14ac:dyDescent="0.2">
      <c r="A58" s="306">
        <v>73</v>
      </c>
      <c r="B58" s="307" t="s">
        <v>286</v>
      </c>
      <c r="C58" s="308"/>
      <c r="D58" s="113">
        <v>1.2296110414052697</v>
      </c>
      <c r="E58" s="115">
        <v>49</v>
      </c>
      <c r="F58" s="114">
        <v>46</v>
      </c>
      <c r="G58" s="114">
        <v>86</v>
      </c>
      <c r="H58" s="114">
        <v>35</v>
      </c>
      <c r="I58" s="140">
        <v>51</v>
      </c>
      <c r="J58" s="115">
        <v>-2</v>
      </c>
      <c r="K58" s="116">
        <v>-3.9215686274509802</v>
      </c>
    </row>
    <row r="59" spans="1:11" ht="14.1" customHeight="1" x14ac:dyDescent="0.2">
      <c r="A59" s="306" t="s">
        <v>287</v>
      </c>
      <c r="B59" s="307" t="s">
        <v>288</v>
      </c>
      <c r="C59" s="308"/>
      <c r="D59" s="113">
        <v>0.92848180677540781</v>
      </c>
      <c r="E59" s="115">
        <v>37</v>
      </c>
      <c r="F59" s="114">
        <v>37</v>
      </c>
      <c r="G59" s="114">
        <v>70</v>
      </c>
      <c r="H59" s="114">
        <v>32</v>
      </c>
      <c r="I59" s="140">
        <v>38</v>
      </c>
      <c r="J59" s="115">
        <v>-1</v>
      </c>
      <c r="K59" s="116">
        <v>-2.6315789473684212</v>
      </c>
    </row>
    <row r="60" spans="1:11" ht="14.1" customHeight="1" x14ac:dyDescent="0.2">
      <c r="A60" s="306">
        <v>81</v>
      </c>
      <c r="B60" s="307" t="s">
        <v>289</v>
      </c>
      <c r="C60" s="308"/>
      <c r="D60" s="113">
        <v>6.3989962358845673</v>
      </c>
      <c r="E60" s="115">
        <v>255</v>
      </c>
      <c r="F60" s="114">
        <v>247</v>
      </c>
      <c r="G60" s="114">
        <v>320</v>
      </c>
      <c r="H60" s="114">
        <v>153</v>
      </c>
      <c r="I60" s="140">
        <v>245</v>
      </c>
      <c r="J60" s="115">
        <v>10</v>
      </c>
      <c r="K60" s="116">
        <v>4.0816326530612246</v>
      </c>
    </row>
    <row r="61" spans="1:11" ht="14.1" customHeight="1" x14ac:dyDescent="0.2">
      <c r="A61" s="306" t="s">
        <v>290</v>
      </c>
      <c r="B61" s="307" t="s">
        <v>291</v>
      </c>
      <c r="C61" s="308"/>
      <c r="D61" s="113">
        <v>2.6097867001254706</v>
      </c>
      <c r="E61" s="115">
        <v>104</v>
      </c>
      <c r="F61" s="114">
        <v>58</v>
      </c>
      <c r="G61" s="114">
        <v>143</v>
      </c>
      <c r="H61" s="114">
        <v>43</v>
      </c>
      <c r="I61" s="140">
        <v>109</v>
      </c>
      <c r="J61" s="115">
        <v>-5</v>
      </c>
      <c r="K61" s="116">
        <v>-4.5871559633027523</v>
      </c>
    </row>
    <row r="62" spans="1:11" ht="14.1" customHeight="1" x14ac:dyDescent="0.2">
      <c r="A62" s="306" t="s">
        <v>292</v>
      </c>
      <c r="B62" s="307" t="s">
        <v>293</v>
      </c>
      <c r="C62" s="308"/>
      <c r="D62" s="113">
        <v>1.6813048933500627</v>
      </c>
      <c r="E62" s="115">
        <v>67</v>
      </c>
      <c r="F62" s="114">
        <v>124</v>
      </c>
      <c r="G62" s="114">
        <v>108</v>
      </c>
      <c r="H62" s="114">
        <v>45</v>
      </c>
      <c r="I62" s="140">
        <v>55</v>
      </c>
      <c r="J62" s="115">
        <v>12</v>
      </c>
      <c r="K62" s="116">
        <v>21.818181818181817</v>
      </c>
    </row>
    <row r="63" spans="1:11" ht="14.1" customHeight="1" x14ac:dyDescent="0.2">
      <c r="A63" s="306"/>
      <c r="B63" s="307" t="s">
        <v>294</v>
      </c>
      <c r="C63" s="308"/>
      <c r="D63" s="113">
        <v>1.5056461731493098</v>
      </c>
      <c r="E63" s="115">
        <v>60</v>
      </c>
      <c r="F63" s="114">
        <v>98</v>
      </c>
      <c r="G63" s="114">
        <v>91</v>
      </c>
      <c r="H63" s="114">
        <v>33</v>
      </c>
      <c r="I63" s="140">
        <v>47</v>
      </c>
      <c r="J63" s="115">
        <v>13</v>
      </c>
      <c r="K63" s="116">
        <v>27.659574468085108</v>
      </c>
    </row>
    <row r="64" spans="1:11" ht="14.1" customHeight="1" x14ac:dyDescent="0.2">
      <c r="A64" s="306" t="s">
        <v>295</v>
      </c>
      <c r="B64" s="307" t="s">
        <v>296</v>
      </c>
      <c r="C64" s="308"/>
      <c r="D64" s="113">
        <v>0.75282308657465491</v>
      </c>
      <c r="E64" s="115">
        <v>30</v>
      </c>
      <c r="F64" s="114">
        <v>20</v>
      </c>
      <c r="G64" s="114">
        <v>23</v>
      </c>
      <c r="H64" s="114">
        <v>25</v>
      </c>
      <c r="I64" s="140">
        <v>34</v>
      </c>
      <c r="J64" s="115">
        <v>-4</v>
      </c>
      <c r="K64" s="116">
        <v>-11.764705882352942</v>
      </c>
    </row>
    <row r="65" spans="1:11" ht="14.1" customHeight="1" x14ac:dyDescent="0.2">
      <c r="A65" s="306" t="s">
        <v>297</v>
      </c>
      <c r="B65" s="307" t="s">
        <v>298</v>
      </c>
      <c r="C65" s="308"/>
      <c r="D65" s="113">
        <v>0.67754077791718947</v>
      </c>
      <c r="E65" s="115">
        <v>27</v>
      </c>
      <c r="F65" s="114">
        <v>35</v>
      </c>
      <c r="G65" s="114">
        <v>22</v>
      </c>
      <c r="H65" s="114">
        <v>19</v>
      </c>
      <c r="I65" s="140">
        <v>18</v>
      </c>
      <c r="J65" s="115">
        <v>9</v>
      </c>
      <c r="K65" s="116">
        <v>50</v>
      </c>
    </row>
    <row r="66" spans="1:11" ht="14.1" customHeight="1" x14ac:dyDescent="0.2">
      <c r="A66" s="306">
        <v>82</v>
      </c>
      <c r="B66" s="307" t="s">
        <v>299</v>
      </c>
      <c r="C66" s="308"/>
      <c r="D66" s="113">
        <v>2.6348808030112925</v>
      </c>
      <c r="E66" s="115">
        <v>105</v>
      </c>
      <c r="F66" s="114">
        <v>118</v>
      </c>
      <c r="G66" s="114">
        <v>227</v>
      </c>
      <c r="H66" s="114">
        <v>93</v>
      </c>
      <c r="I66" s="140">
        <v>101</v>
      </c>
      <c r="J66" s="115">
        <v>4</v>
      </c>
      <c r="K66" s="116">
        <v>3.9603960396039604</v>
      </c>
    </row>
    <row r="67" spans="1:11" ht="14.1" customHeight="1" x14ac:dyDescent="0.2">
      <c r="A67" s="306" t="s">
        <v>300</v>
      </c>
      <c r="B67" s="307" t="s">
        <v>301</v>
      </c>
      <c r="C67" s="308"/>
      <c r="D67" s="113">
        <v>1.7314930991217063</v>
      </c>
      <c r="E67" s="115">
        <v>69</v>
      </c>
      <c r="F67" s="114">
        <v>84</v>
      </c>
      <c r="G67" s="114">
        <v>163</v>
      </c>
      <c r="H67" s="114">
        <v>76</v>
      </c>
      <c r="I67" s="140">
        <v>77</v>
      </c>
      <c r="J67" s="115">
        <v>-8</v>
      </c>
      <c r="K67" s="116">
        <v>-10.38961038961039</v>
      </c>
    </row>
    <row r="68" spans="1:11" ht="14.1" customHeight="1" x14ac:dyDescent="0.2">
      <c r="A68" s="306" t="s">
        <v>302</v>
      </c>
      <c r="B68" s="307" t="s">
        <v>303</v>
      </c>
      <c r="C68" s="308"/>
      <c r="D68" s="113">
        <v>0.60225846925972393</v>
      </c>
      <c r="E68" s="115">
        <v>24</v>
      </c>
      <c r="F68" s="114">
        <v>25</v>
      </c>
      <c r="G68" s="114">
        <v>37</v>
      </c>
      <c r="H68" s="114">
        <v>13</v>
      </c>
      <c r="I68" s="140">
        <v>14</v>
      </c>
      <c r="J68" s="115">
        <v>10</v>
      </c>
      <c r="K68" s="116">
        <v>71.428571428571431</v>
      </c>
    </row>
    <row r="69" spans="1:11" ht="14.1" customHeight="1" x14ac:dyDescent="0.2">
      <c r="A69" s="306">
        <v>83</v>
      </c>
      <c r="B69" s="307" t="s">
        <v>304</v>
      </c>
      <c r="C69" s="308"/>
      <c r="D69" s="113">
        <v>3.4880803011292345</v>
      </c>
      <c r="E69" s="115">
        <v>139</v>
      </c>
      <c r="F69" s="114">
        <v>159</v>
      </c>
      <c r="G69" s="114">
        <v>338</v>
      </c>
      <c r="H69" s="114">
        <v>130</v>
      </c>
      <c r="I69" s="140">
        <v>148</v>
      </c>
      <c r="J69" s="115">
        <v>-9</v>
      </c>
      <c r="K69" s="116">
        <v>-6.0810810810810807</v>
      </c>
    </row>
    <row r="70" spans="1:11" ht="14.1" customHeight="1" x14ac:dyDescent="0.2">
      <c r="A70" s="306" t="s">
        <v>305</v>
      </c>
      <c r="B70" s="307" t="s">
        <v>306</v>
      </c>
      <c r="C70" s="308"/>
      <c r="D70" s="113">
        <v>2.7854454203262233</v>
      </c>
      <c r="E70" s="115">
        <v>111</v>
      </c>
      <c r="F70" s="114">
        <v>132</v>
      </c>
      <c r="G70" s="114">
        <v>299</v>
      </c>
      <c r="H70" s="114">
        <v>97</v>
      </c>
      <c r="I70" s="140">
        <v>124</v>
      </c>
      <c r="J70" s="115">
        <v>-13</v>
      </c>
      <c r="K70" s="116">
        <v>-10.483870967741936</v>
      </c>
    </row>
    <row r="71" spans="1:11" ht="14.1" customHeight="1" x14ac:dyDescent="0.2">
      <c r="A71" s="306"/>
      <c r="B71" s="307" t="s">
        <v>307</v>
      </c>
      <c r="C71" s="308"/>
      <c r="D71" s="113">
        <v>2.0075282308657467</v>
      </c>
      <c r="E71" s="115">
        <v>80</v>
      </c>
      <c r="F71" s="114">
        <v>77</v>
      </c>
      <c r="G71" s="114">
        <v>223</v>
      </c>
      <c r="H71" s="114">
        <v>60</v>
      </c>
      <c r="I71" s="140">
        <v>92</v>
      </c>
      <c r="J71" s="115">
        <v>-12</v>
      </c>
      <c r="K71" s="116">
        <v>-13.043478260869565</v>
      </c>
    </row>
    <row r="72" spans="1:11" ht="14.1" customHeight="1" x14ac:dyDescent="0.2">
      <c r="A72" s="306">
        <v>84</v>
      </c>
      <c r="B72" s="307" t="s">
        <v>308</v>
      </c>
      <c r="C72" s="308"/>
      <c r="D72" s="113">
        <v>0.82810539523212046</v>
      </c>
      <c r="E72" s="115">
        <v>33</v>
      </c>
      <c r="F72" s="114">
        <v>21</v>
      </c>
      <c r="G72" s="114">
        <v>74</v>
      </c>
      <c r="H72" s="114">
        <v>18</v>
      </c>
      <c r="I72" s="140">
        <v>24</v>
      </c>
      <c r="J72" s="115">
        <v>9</v>
      </c>
      <c r="K72" s="116">
        <v>37.5</v>
      </c>
    </row>
    <row r="73" spans="1:11" ht="14.1" customHeight="1" x14ac:dyDescent="0.2">
      <c r="A73" s="306" t="s">
        <v>309</v>
      </c>
      <c r="B73" s="307" t="s">
        <v>310</v>
      </c>
      <c r="C73" s="308"/>
      <c r="D73" s="113">
        <v>0.27603513174404015</v>
      </c>
      <c r="E73" s="115">
        <v>11</v>
      </c>
      <c r="F73" s="114">
        <v>6</v>
      </c>
      <c r="G73" s="114">
        <v>32</v>
      </c>
      <c r="H73" s="114">
        <v>3</v>
      </c>
      <c r="I73" s="140">
        <v>10</v>
      </c>
      <c r="J73" s="115">
        <v>1</v>
      </c>
      <c r="K73" s="116">
        <v>10</v>
      </c>
    </row>
    <row r="74" spans="1:11" ht="14.1" customHeight="1" x14ac:dyDescent="0.2">
      <c r="A74" s="306" t="s">
        <v>311</v>
      </c>
      <c r="B74" s="307" t="s">
        <v>312</v>
      </c>
      <c r="C74" s="308"/>
      <c r="D74" s="113">
        <v>0.10037641154328733</v>
      </c>
      <c r="E74" s="115">
        <v>4</v>
      </c>
      <c r="F74" s="114">
        <v>5</v>
      </c>
      <c r="G74" s="114">
        <v>15</v>
      </c>
      <c r="H74" s="114">
        <v>0</v>
      </c>
      <c r="I74" s="140">
        <v>3</v>
      </c>
      <c r="J74" s="115">
        <v>1</v>
      </c>
      <c r="K74" s="116">
        <v>33.333333333333336</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v>0.15056461731493098</v>
      </c>
      <c r="E76" s="115">
        <v>6</v>
      </c>
      <c r="F76" s="114">
        <v>3</v>
      </c>
      <c r="G76" s="114">
        <v>0</v>
      </c>
      <c r="H76" s="114" t="s">
        <v>513</v>
      </c>
      <c r="I76" s="140">
        <v>0</v>
      </c>
      <c r="J76" s="115">
        <v>6</v>
      </c>
      <c r="K76" s="116" t="s">
        <v>514</v>
      </c>
    </row>
    <row r="77" spans="1:11" ht="14.1" customHeight="1" x14ac:dyDescent="0.2">
      <c r="A77" s="306">
        <v>92</v>
      </c>
      <c r="B77" s="307" t="s">
        <v>316</v>
      </c>
      <c r="C77" s="308"/>
      <c r="D77" s="113">
        <v>0.62735257214554585</v>
      </c>
      <c r="E77" s="115">
        <v>25</v>
      </c>
      <c r="F77" s="114">
        <v>16</v>
      </c>
      <c r="G77" s="114">
        <v>25</v>
      </c>
      <c r="H77" s="114">
        <v>19</v>
      </c>
      <c r="I77" s="140">
        <v>19</v>
      </c>
      <c r="J77" s="115">
        <v>6</v>
      </c>
      <c r="K77" s="116">
        <v>31.578947368421051</v>
      </c>
    </row>
    <row r="78" spans="1:11" ht="14.1" customHeight="1" x14ac:dyDescent="0.2">
      <c r="A78" s="306">
        <v>93</v>
      </c>
      <c r="B78" s="307" t="s">
        <v>317</v>
      </c>
      <c r="C78" s="308"/>
      <c r="D78" s="113">
        <v>0.10037641154328733</v>
      </c>
      <c r="E78" s="115">
        <v>4</v>
      </c>
      <c r="F78" s="114" t="s">
        <v>513</v>
      </c>
      <c r="G78" s="114">
        <v>10</v>
      </c>
      <c r="H78" s="114" t="s">
        <v>513</v>
      </c>
      <c r="I78" s="140" t="s">
        <v>513</v>
      </c>
      <c r="J78" s="115" t="s">
        <v>513</v>
      </c>
      <c r="K78" s="116" t="s">
        <v>513</v>
      </c>
    </row>
    <row r="79" spans="1:11" ht="14.1" customHeight="1" x14ac:dyDescent="0.2">
      <c r="A79" s="306">
        <v>94</v>
      </c>
      <c r="B79" s="307" t="s">
        <v>318</v>
      </c>
      <c r="C79" s="308"/>
      <c r="D79" s="113">
        <v>0.80301129234629864</v>
      </c>
      <c r="E79" s="115">
        <v>32</v>
      </c>
      <c r="F79" s="114">
        <v>15</v>
      </c>
      <c r="G79" s="114">
        <v>34</v>
      </c>
      <c r="H79" s="114">
        <v>22</v>
      </c>
      <c r="I79" s="140">
        <v>15</v>
      </c>
      <c r="J79" s="115">
        <v>17</v>
      </c>
      <c r="K79" s="116">
        <v>113.33333333333333</v>
      </c>
    </row>
    <row r="80" spans="1:11" ht="14.1" customHeight="1" x14ac:dyDescent="0.2">
      <c r="A80" s="306" t="s">
        <v>319</v>
      </c>
      <c r="B80" s="307" t="s">
        <v>320</v>
      </c>
      <c r="C80" s="308"/>
      <c r="D80" s="113">
        <v>7.5282308657465491E-2</v>
      </c>
      <c r="E80" s="115">
        <v>3</v>
      </c>
      <c r="F80" s="114">
        <v>3</v>
      </c>
      <c r="G80" s="114" t="s">
        <v>513</v>
      </c>
      <c r="H80" s="114">
        <v>0</v>
      </c>
      <c r="I80" s="140">
        <v>0</v>
      </c>
      <c r="J80" s="115">
        <v>3</v>
      </c>
      <c r="K80" s="116" t="s">
        <v>514</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4028</v>
      </c>
      <c r="E11" s="114">
        <v>3515</v>
      </c>
      <c r="F11" s="114">
        <v>4706</v>
      </c>
      <c r="G11" s="114">
        <v>3451</v>
      </c>
      <c r="H11" s="140">
        <v>4411</v>
      </c>
      <c r="I11" s="115">
        <v>-383</v>
      </c>
      <c r="J11" s="116">
        <v>-8.6828383586488318</v>
      </c>
    </row>
    <row r="12" spans="1:15" s="110" customFormat="1" ht="24.95" customHeight="1" x14ac:dyDescent="0.2">
      <c r="A12" s="193" t="s">
        <v>132</v>
      </c>
      <c r="B12" s="194" t="s">
        <v>133</v>
      </c>
      <c r="C12" s="113">
        <v>3.1529294935451837</v>
      </c>
      <c r="D12" s="115">
        <v>127</v>
      </c>
      <c r="E12" s="114">
        <v>163</v>
      </c>
      <c r="F12" s="114">
        <v>189</v>
      </c>
      <c r="G12" s="114">
        <v>141</v>
      </c>
      <c r="H12" s="140">
        <v>108</v>
      </c>
      <c r="I12" s="115">
        <v>19</v>
      </c>
      <c r="J12" s="116">
        <v>17.592592592592592</v>
      </c>
    </row>
    <row r="13" spans="1:15" s="110" customFormat="1" ht="24.95" customHeight="1" x14ac:dyDescent="0.2">
      <c r="A13" s="193" t="s">
        <v>134</v>
      </c>
      <c r="B13" s="199" t="s">
        <v>214</v>
      </c>
      <c r="C13" s="113">
        <v>0.6454816285998014</v>
      </c>
      <c r="D13" s="115">
        <v>26</v>
      </c>
      <c r="E13" s="114">
        <v>24</v>
      </c>
      <c r="F13" s="114">
        <v>25</v>
      </c>
      <c r="G13" s="114">
        <v>24</v>
      </c>
      <c r="H13" s="140">
        <v>38</v>
      </c>
      <c r="I13" s="115">
        <v>-12</v>
      </c>
      <c r="J13" s="116">
        <v>-31.578947368421051</v>
      </c>
    </row>
    <row r="14" spans="1:15" s="287" customFormat="1" ht="24.95" customHeight="1" x14ac:dyDescent="0.2">
      <c r="A14" s="193" t="s">
        <v>215</v>
      </c>
      <c r="B14" s="199" t="s">
        <v>137</v>
      </c>
      <c r="C14" s="113">
        <v>27.681231380337636</v>
      </c>
      <c r="D14" s="115">
        <v>1115</v>
      </c>
      <c r="E14" s="114">
        <v>718</v>
      </c>
      <c r="F14" s="114">
        <v>1177</v>
      </c>
      <c r="G14" s="114">
        <v>896</v>
      </c>
      <c r="H14" s="140">
        <v>1351</v>
      </c>
      <c r="I14" s="115">
        <v>-236</v>
      </c>
      <c r="J14" s="116">
        <v>-17.468541820873426</v>
      </c>
      <c r="K14" s="110"/>
      <c r="L14" s="110"/>
      <c r="M14" s="110"/>
      <c r="N14" s="110"/>
      <c r="O14" s="110"/>
    </row>
    <row r="15" spans="1:15" s="110" customFormat="1" ht="24.95" customHeight="1" x14ac:dyDescent="0.2">
      <c r="A15" s="193" t="s">
        <v>216</v>
      </c>
      <c r="B15" s="199" t="s">
        <v>217</v>
      </c>
      <c r="C15" s="113">
        <v>4.0714995034756702</v>
      </c>
      <c r="D15" s="115">
        <v>164</v>
      </c>
      <c r="E15" s="114">
        <v>147</v>
      </c>
      <c r="F15" s="114">
        <v>204</v>
      </c>
      <c r="G15" s="114">
        <v>208</v>
      </c>
      <c r="H15" s="140">
        <v>192</v>
      </c>
      <c r="I15" s="115">
        <v>-28</v>
      </c>
      <c r="J15" s="116">
        <v>-14.583333333333334</v>
      </c>
    </row>
    <row r="16" spans="1:15" s="287" customFormat="1" ht="24.95" customHeight="1" x14ac:dyDescent="0.2">
      <c r="A16" s="193" t="s">
        <v>218</v>
      </c>
      <c r="B16" s="199" t="s">
        <v>141</v>
      </c>
      <c r="C16" s="113">
        <v>19.885799404170804</v>
      </c>
      <c r="D16" s="115">
        <v>801</v>
      </c>
      <c r="E16" s="114">
        <v>454</v>
      </c>
      <c r="F16" s="114">
        <v>736</v>
      </c>
      <c r="G16" s="114">
        <v>568</v>
      </c>
      <c r="H16" s="140">
        <v>991</v>
      </c>
      <c r="I16" s="115">
        <v>-190</v>
      </c>
      <c r="J16" s="116">
        <v>-19.17255297679112</v>
      </c>
      <c r="K16" s="110"/>
      <c r="L16" s="110"/>
      <c r="M16" s="110"/>
      <c r="N16" s="110"/>
      <c r="O16" s="110"/>
    </row>
    <row r="17" spans="1:15" s="110" customFormat="1" ht="24.95" customHeight="1" x14ac:dyDescent="0.2">
      <c r="A17" s="193" t="s">
        <v>142</v>
      </c>
      <c r="B17" s="199" t="s">
        <v>220</v>
      </c>
      <c r="C17" s="113">
        <v>3.7239324726911618</v>
      </c>
      <c r="D17" s="115">
        <v>150</v>
      </c>
      <c r="E17" s="114">
        <v>117</v>
      </c>
      <c r="F17" s="114">
        <v>237</v>
      </c>
      <c r="G17" s="114">
        <v>120</v>
      </c>
      <c r="H17" s="140">
        <v>168</v>
      </c>
      <c r="I17" s="115">
        <v>-18</v>
      </c>
      <c r="J17" s="116">
        <v>-10.714285714285714</v>
      </c>
    </row>
    <row r="18" spans="1:15" s="287" customFormat="1" ht="24.95" customHeight="1" x14ac:dyDescent="0.2">
      <c r="A18" s="201" t="s">
        <v>144</v>
      </c>
      <c r="B18" s="202" t="s">
        <v>145</v>
      </c>
      <c r="C18" s="113">
        <v>9.3594836146971208</v>
      </c>
      <c r="D18" s="115">
        <v>377</v>
      </c>
      <c r="E18" s="114">
        <v>379</v>
      </c>
      <c r="F18" s="114">
        <v>542</v>
      </c>
      <c r="G18" s="114">
        <v>379</v>
      </c>
      <c r="H18" s="140">
        <v>406</v>
      </c>
      <c r="I18" s="115">
        <v>-29</v>
      </c>
      <c r="J18" s="116">
        <v>-7.1428571428571432</v>
      </c>
      <c r="K18" s="110"/>
      <c r="L18" s="110"/>
      <c r="M18" s="110"/>
      <c r="N18" s="110"/>
      <c r="O18" s="110"/>
    </row>
    <row r="19" spans="1:15" s="110" customFormat="1" ht="24.95" customHeight="1" x14ac:dyDescent="0.2">
      <c r="A19" s="193" t="s">
        <v>146</v>
      </c>
      <c r="B19" s="199" t="s">
        <v>147</v>
      </c>
      <c r="C19" s="113">
        <v>13.058589870903674</v>
      </c>
      <c r="D19" s="115">
        <v>526</v>
      </c>
      <c r="E19" s="114">
        <v>438</v>
      </c>
      <c r="F19" s="114">
        <v>607</v>
      </c>
      <c r="G19" s="114">
        <v>454</v>
      </c>
      <c r="H19" s="140">
        <v>566</v>
      </c>
      <c r="I19" s="115">
        <v>-40</v>
      </c>
      <c r="J19" s="116">
        <v>-7.0671378091872787</v>
      </c>
    </row>
    <row r="20" spans="1:15" s="287" customFormat="1" ht="24.95" customHeight="1" x14ac:dyDescent="0.2">
      <c r="A20" s="193" t="s">
        <v>148</v>
      </c>
      <c r="B20" s="199" t="s">
        <v>149</v>
      </c>
      <c r="C20" s="113">
        <v>7.6464746772591861</v>
      </c>
      <c r="D20" s="115">
        <v>308</v>
      </c>
      <c r="E20" s="114">
        <v>307</v>
      </c>
      <c r="F20" s="114">
        <v>384</v>
      </c>
      <c r="G20" s="114">
        <v>275</v>
      </c>
      <c r="H20" s="140">
        <v>610</v>
      </c>
      <c r="I20" s="115">
        <v>-302</v>
      </c>
      <c r="J20" s="116">
        <v>-49.508196721311478</v>
      </c>
      <c r="K20" s="110"/>
      <c r="L20" s="110"/>
      <c r="M20" s="110"/>
      <c r="N20" s="110"/>
      <c r="O20" s="110"/>
    </row>
    <row r="21" spans="1:15" s="110" customFormat="1" ht="24.95" customHeight="1" x14ac:dyDescent="0.2">
      <c r="A21" s="201" t="s">
        <v>150</v>
      </c>
      <c r="B21" s="202" t="s">
        <v>151</v>
      </c>
      <c r="C21" s="113">
        <v>3.8977159880834162</v>
      </c>
      <c r="D21" s="115">
        <v>157</v>
      </c>
      <c r="E21" s="114">
        <v>158</v>
      </c>
      <c r="F21" s="114">
        <v>167</v>
      </c>
      <c r="G21" s="114">
        <v>130</v>
      </c>
      <c r="H21" s="140">
        <v>145</v>
      </c>
      <c r="I21" s="115">
        <v>12</v>
      </c>
      <c r="J21" s="116">
        <v>8.2758620689655178</v>
      </c>
    </row>
    <row r="22" spans="1:15" s="110" customFormat="1" ht="24.95" customHeight="1" x14ac:dyDescent="0.2">
      <c r="A22" s="201" t="s">
        <v>152</v>
      </c>
      <c r="B22" s="199" t="s">
        <v>153</v>
      </c>
      <c r="C22" s="113">
        <v>1.2164846077457796</v>
      </c>
      <c r="D22" s="115">
        <v>49</v>
      </c>
      <c r="E22" s="114">
        <v>36</v>
      </c>
      <c r="F22" s="114">
        <v>46</v>
      </c>
      <c r="G22" s="114">
        <v>31</v>
      </c>
      <c r="H22" s="140">
        <v>36</v>
      </c>
      <c r="I22" s="115">
        <v>13</v>
      </c>
      <c r="J22" s="116">
        <v>36.111111111111114</v>
      </c>
    </row>
    <row r="23" spans="1:15" s="110" customFormat="1" ht="24.95" customHeight="1" x14ac:dyDescent="0.2">
      <c r="A23" s="193" t="s">
        <v>154</v>
      </c>
      <c r="B23" s="199" t="s">
        <v>155</v>
      </c>
      <c r="C23" s="113">
        <v>1.0923535253227408</v>
      </c>
      <c r="D23" s="115">
        <v>44</v>
      </c>
      <c r="E23" s="114">
        <v>35</v>
      </c>
      <c r="F23" s="114">
        <v>45</v>
      </c>
      <c r="G23" s="114">
        <v>35</v>
      </c>
      <c r="H23" s="140">
        <v>56</v>
      </c>
      <c r="I23" s="115">
        <v>-12</v>
      </c>
      <c r="J23" s="116">
        <v>-21.428571428571427</v>
      </c>
    </row>
    <row r="24" spans="1:15" s="110" customFormat="1" ht="24.95" customHeight="1" x14ac:dyDescent="0.2">
      <c r="A24" s="193" t="s">
        <v>156</v>
      </c>
      <c r="B24" s="199" t="s">
        <v>221</v>
      </c>
      <c r="C24" s="113">
        <v>3.599801390268123</v>
      </c>
      <c r="D24" s="115">
        <v>145</v>
      </c>
      <c r="E24" s="114">
        <v>79</v>
      </c>
      <c r="F24" s="114">
        <v>155</v>
      </c>
      <c r="G24" s="114">
        <v>71</v>
      </c>
      <c r="H24" s="140">
        <v>111</v>
      </c>
      <c r="I24" s="115">
        <v>34</v>
      </c>
      <c r="J24" s="116">
        <v>30.63063063063063</v>
      </c>
    </row>
    <row r="25" spans="1:15" s="110" customFormat="1" ht="24.95" customHeight="1" x14ac:dyDescent="0.2">
      <c r="A25" s="193" t="s">
        <v>222</v>
      </c>
      <c r="B25" s="204" t="s">
        <v>159</v>
      </c>
      <c r="C25" s="113">
        <v>3.3267130089374382</v>
      </c>
      <c r="D25" s="115">
        <v>134</v>
      </c>
      <c r="E25" s="114">
        <v>201</v>
      </c>
      <c r="F25" s="114">
        <v>115</v>
      </c>
      <c r="G25" s="114">
        <v>107</v>
      </c>
      <c r="H25" s="140">
        <v>103</v>
      </c>
      <c r="I25" s="115">
        <v>31</v>
      </c>
      <c r="J25" s="116">
        <v>30.097087378640776</v>
      </c>
    </row>
    <row r="26" spans="1:15" s="110" customFormat="1" ht="24.95" customHeight="1" x14ac:dyDescent="0.2">
      <c r="A26" s="201">
        <v>782.78300000000002</v>
      </c>
      <c r="B26" s="203" t="s">
        <v>160</v>
      </c>
      <c r="C26" s="113">
        <v>7.9195630585898709</v>
      </c>
      <c r="D26" s="115">
        <v>319</v>
      </c>
      <c r="E26" s="114">
        <v>355</v>
      </c>
      <c r="F26" s="114">
        <v>293</v>
      </c>
      <c r="G26" s="114">
        <v>376</v>
      </c>
      <c r="H26" s="140">
        <v>298</v>
      </c>
      <c r="I26" s="115">
        <v>21</v>
      </c>
      <c r="J26" s="116">
        <v>7.0469798657718119</v>
      </c>
    </row>
    <row r="27" spans="1:15" s="110" customFormat="1" ht="24.95" customHeight="1" x14ac:dyDescent="0.2">
      <c r="A27" s="193" t="s">
        <v>161</v>
      </c>
      <c r="B27" s="199" t="s">
        <v>162</v>
      </c>
      <c r="C27" s="113">
        <v>2.1102284011916583</v>
      </c>
      <c r="D27" s="115">
        <v>85</v>
      </c>
      <c r="E27" s="114">
        <v>79</v>
      </c>
      <c r="F27" s="114">
        <v>158</v>
      </c>
      <c r="G27" s="114">
        <v>77</v>
      </c>
      <c r="H27" s="140">
        <v>87</v>
      </c>
      <c r="I27" s="115">
        <v>-2</v>
      </c>
      <c r="J27" s="116">
        <v>-2.2988505747126435</v>
      </c>
    </row>
    <row r="28" spans="1:15" s="110" customFormat="1" ht="24.95" customHeight="1" x14ac:dyDescent="0.2">
      <c r="A28" s="193" t="s">
        <v>163</v>
      </c>
      <c r="B28" s="199" t="s">
        <v>164</v>
      </c>
      <c r="C28" s="113">
        <v>1.7378351539225423</v>
      </c>
      <c r="D28" s="115">
        <v>70</v>
      </c>
      <c r="E28" s="114">
        <v>46</v>
      </c>
      <c r="F28" s="114">
        <v>208</v>
      </c>
      <c r="G28" s="114">
        <v>43</v>
      </c>
      <c r="H28" s="140">
        <v>49</v>
      </c>
      <c r="I28" s="115">
        <v>21</v>
      </c>
      <c r="J28" s="116">
        <v>42.857142857142854</v>
      </c>
    </row>
    <row r="29" spans="1:15" s="110" customFormat="1" ht="24.95" customHeight="1" x14ac:dyDescent="0.2">
      <c r="A29" s="193">
        <v>86</v>
      </c>
      <c r="B29" s="199" t="s">
        <v>165</v>
      </c>
      <c r="C29" s="113">
        <v>5.2879841112214496</v>
      </c>
      <c r="D29" s="115">
        <v>213</v>
      </c>
      <c r="E29" s="114">
        <v>186</v>
      </c>
      <c r="F29" s="114">
        <v>202</v>
      </c>
      <c r="G29" s="114">
        <v>160</v>
      </c>
      <c r="H29" s="140">
        <v>194</v>
      </c>
      <c r="I29" s="115">
        <v>19</v>
      </c>
      <c r="J29" s="116">
        <v>9.7938144329896915</v>
      </c>
    </row>
    <row r="30" spans="1:15" s="110" customFormat="1" ht="24.95" customHeight="1" x14ac:dyDescent="0.2">
      <c r="A30" s="193">
        <v>87.88</v>
      </c>
      <c r="B30" s="204" t="s">
        <v>166</v>
      </c>
      <c r="C30" s="113">
        <v>4.7914597815292952</v>
      </c>
      <c r="D30" s="115">
        <v>193</v>
      </c>
      <c r="E30" s="114">
        <v>197</v>
      </c>
      <c r="F30" s="114">
        <v>245</v>
      </c>
      <c r="G30" s="114">
        <v>134</v>
      </c>
      <c r="H30" s="140">
        <v>133</v>
      </c>
      <c r="I30" s="115">
        <v>60</v>
      </c>
      <c r="J30" s="116">
        <v>45.112781954887218</v>
      </c>
    </row>
    <row r="31" spans="1:15" s="110" customFormat="1" ht="24.95" customHeight="1" x14ac:dyDescent="0.2">
      <c r="A31" s="193" t="s">
        <v>167</v>
      </c>
      <c r="B31" s="199" t="s">
        <v>168</v>
      </c>
      <c r="C31" s="113">
        <v>3.4756703078450846</v>
      </c>
      <c r="D31" s="115">
        <v>140</v>
      </c>
      <c r="E31" s="114">
        <v>114</v>
      </c>
      <c r="F31" s="114">
        <v>147</v>
      </c>
      <c r="G31" s="114">
        <v>118</v>
      </c>
      <c r="H31" s="140">
        <v>120</v>
      </c>
      <c r="I31" s="115">
        <v>20</v>
      </c>
      <c r="J31" s="116">
        <v>16.666666666666668</v>
      </c>
    </row>
    <row r="32" spans="1:15" s="110" customFormat="1" ht="24.95" customHeight="1" x14ac:dyDescent="0.2">
      <c r="A32" s="193"/>
      <c r="B32" s="204" t="s">
        <v>169</v>
      </c>
      <c r="C32" s="113" t="s">
        <v>513</v>
      </c>
      <c r="D32" s="115" t="s">
        <v>513</v>
      </c>
      <c r="E32" s="114">
        <v>0</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3.1529294935451837</v>
      </c>
      <c r="D34" s="115">
        <v>127</v>
      </c>
      <c r="E34" s="114">
        <v>163</v>
      </c>
      <c r="F34" s="114">
        <v>189</v>
      </c>
      <c r="G34" s="114">
        <v>141</v>
      </c>
      <c r="H34" s="140">
        <v>108</v>
      </c>
      <c r="I34" s="115">
        <v>19</v>
      </c>
      <c r="J34" s="116">
        <v>17.592592592592592</v>
      </c>
    </row>
    <row r="35" spans="1:10" s="110" customFormat="1" ht="24.95" customHeight="1" x14ac:dyDescent="0.2">
      <c r="A35" s="292" t="s">
        <v>171</v>
      </c>
      <c r="B35" s="293" t="s">
        <v>172</v>
      </c>
      <c r="C35" s="113">
        <v>37.686196623634558</v>
      </c>
      <c r="D35" s="115">
        <v>1518</v>
      </c>
      <c r="E35" s="114">
        <v>1121</v>
      </c>
      <c r="F35" s="114">
        <v>1744</v>
      </c>
      <c r="G35" s="114">
        <v>1299</v>
      </c>
      <c r="H35" s="140">
        <v>1795</v>
      </c>
      <c r="I35" s="115">
        <v>-277</v>
      </c>
      <c r="J35" s="116">
        <v>-15.43175487465181</v>
      </c>
    </row>
    <row r="36" spans="1:10" s="110" customFormat="1" ht="24.95" customHeight="1" x14ac:dyDescent="0.2">
      <c r="A36" s="294" t="s">
        <v>173</v>
      </c>
      <c r="B36" s="295" t="s">
        <v>174</v>
      </c>
      <c r="C36" s="125">
        <v>59.160873882820255</v>
      </c>
      <c r="D36" s="143">
        <v>2383</v>
      </c>
      <c r="E36" s="144">
        <v>2231</v>
      </c>
      <c r="F36" s="144">
        <v>2772</v>
      </c>
      <c r="G36" s="144">
        <v>2011</v>
      </c>
      <c r="H36" s="145">
        <v>2508</v>
      </c>
      <c r="I36" s="143">
        <v>-125</v>
      </c>
      <c r="J36" s="146">
        <v>-4.9840510366826161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4028</v>
      </c>
      <c r="F11" s="264">
        <v>3515</v>
      </c>
      <c r="G11" s="264">
        <v>4706</v>
      </c>
      <c r="H11" s="264">
        <v>3451</v>
      </c>
      <c r="I11" s="265">
        <v>4411</v>
      </c>
      <c r="J11" s="263">
        <v>-383</v>
      </c>
      <c r="K11" s="266">
        <v>-8.6828383586488318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26.737835153922543</v>
      </c>
      <c r="E13" s="115">
        <v>1077</v>
      </c>
      <c r="F13" s="114">
        <v>1167</v>
      </c>
      <c r="G13" s="114">
        <v>1380</v>
      </c>
      <c r="H13" s="114">
        <v>1093</v>
      </c>
      <c r="I13" s="140">
        <v>1082</v>
      </c>
      <c r="J13" s="115">
        <v>-5</v>
      </c>
      <c r="K13" s="116">
        <v>-0.46210720887245843</v>
      </c>
    </row>
    <row r="14" spans="1:17" ht="15.95" customHeight="1" x14ac:dyDescent="0.2">
      <c r="A14" s="306" t="s">
        <v>230</v>
      </c>
      <c r="B14" s="307"/>
      <c r="C14" s="308"/>
      <c r="D14" s="113">
        <v>59.70705064548163</v>
      </c>
      <c r="E14" s="115">
        <v>2405</v>
      </c>
      <c r="F14" s="114">
        <v>1919</v>
      </c>
      <c r="G14" s="114">
        <v>2768</v>
      </c>
      <c r="H14" s="114">
        <v>1937</v>
      </c>
      <c r="I14" s="140">
        <v>2792</v>
      </c>
      <c r="J14" s="115">
        <v>-387</v>
      </c>
      <c r="K14" s="116">
        <v>-13.861031518624642</v>
      </c>
    </row>
    <row r="15" spans="1:17" ht="15.95" customHeight="1" x14ac:dyDescent="0.2">
      <c r="A15" s="306" t="s">
        <v>231</v>
      </c>
      <c r="B15" s="307"/>
      <c r="C15" s="308"/>
      <c r="D15" s="113">
        <v>7.249255213505462</v>
      </c>
      <c r="E15" s="115">
        <v>292</v>
      </c>
      <c r="F15" s="114">
        <v>246</v>
      </c>
      <c r="G15" s="114">
        <v>263</v>
      </c>
      <c r="H15" s="114">
        <v>240</v>
      </c>
      <c r="I15" s="140">
        <v>327</v>
      </c>
      <c r="J15" s="115">
        <v>-35</v>
      </c>
      <c r="K15" s="116">
        <v>-10.703363914373089</v>
      </c>
    </row>
    <row r="16" spans="1:17" ht="15.95" customHeight="1" x14ac:dyDescent="0.2">
      <c r="A16" s="306" t="s">
        <v>232</v>
      </c>
      <c r="B16" s="307"/>
      <c r="C16" s="308"/>
      <c r="D16" s="113">
        <v>6.3058589870903674</v>
      </c>
      <c r="E16" s="115">
        <v>254</v>
      </c>
      <c r="F16" s="114">
        <v>183</v>
      </c>
      <c r="G16" s="114">
        <v>295</v>
      </c>
      <c r="H16" s="114">
        <v>181</v>
      </c>
      <c r="I16" s="140">
        <v>210</v>
      </c>
      <c r="J16" s="115">
        <v>44</v>
      </c>
      <c r="K16" s="116">
        <v>20.952380952380953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3.1777557100297913</v>
      </c>
      <c r="E18" s="115">
        <v>128</v>
      </c>
      <c r="F18" s="114">
        <v>163</v>
      </c>
      <c r="G18" s="114">
        <v>186</v>
      </c>
      <c r="H18" s="114">
        <v>137</v>
      </c>
      <c r="I18" s="140">
        <v>121</v>
      </c>
      <c r="J18" s="115">
        <v>7</v>
      </c>
      <c r="K18" s="116">
        <v>5.785123966942149</v>
      </c>
    </row>
    <row r="19" spans="1:11" ht="14.1" customHeight="1" x14ac:dyDescent="0.2">
      <c r="A19" s="306" t="s">
        <v>235</v>
      </c>
      <c r="B19" s="307" t="s">
        <v>236</v>
      </c>
      <c r="C19" s="308"/>
      <c r="D19" s="113">
        <v>3.0536246276067529</v>
      </c>
      <c r="E19" s="115">
        <v>123</v>
      </c>
      <c r="F19" s="114">
        <v>148</v>
      </c>
      <c r="G19" s="114">
        <v>171</v>
      </c>
      <c r="H19" s="114">
        <v>128</v>
      </c>
      <c r="I19" s="140">
        <v>109</v>
      </c>
      <c r="J19" s="115">
        <v>14</v>
      </c>
      <c r="K19" s="116">
        <v>12.844036697247706</v>
      </c>
    </row>
    <row r="20" spans="1:11" ht="14.1" customHeight="1" x14ac:dyDescent="0.2">
      <c r="A20" s="306">
        <v>12</v>
      </c>
      <c r="B20" s="307" t="s">
        <v>237</v>
      </c>
      <c r="C20" s="308"/>
      <c r="D20" s="113">
        <v>0.76961271102284012</v>
      </c>
      <c r="E20" s="115">
        <v>31</v>
      </c>
      <c r="F20" s="114">
        <v>45</v>
      </c>
      <c r="G20" s="114">
        <v>37</v>
      </c>
      <c r="H20" s="114">
        <v>22</v>
      </c>
      <c r="I20" s="140">
        <v>31</v>
      </c>
      <c r="J20" s="115">
        <v>0</v>
      </c>
      <c r="K20" s="116">
        <v>0</v>
      </c>
    </row>
    <row r="21" spans="1:11" ht="14.1" customHeight="1" x14ac:dyDescent="0.2">
      <c r="A21" s="306">
        <v>21</v>
      </c>
      <c r="B21" s="307" t="s">
        <v>238</v>
      </c>
      <c r="C21" s="308"/>
      <c r="D21" s="113">
        <v>0.54617676266137039</v>
      </c>
      <c r="E21" s="115">
        <v>22</v>
      </c>
      <c r="F21" s="114">
        <v>15</v>
      </c>
      <c r="G21" s="114">
        <v>20</v>
      </c>
      <c r="H21" s="114">
        <v>11</v>
      </c>
      <c r="I21" s="140">
        <v>24</v>
      </c>
      <c r="J21" s="115">
        <v>-2</v>
      </c>
      <c r="K21" s="116">
        <v>-8.3333333333333339</v>
      </c>
    </row>
    <row r="22" spans="1:11" ht="14.1" customHeight="1" x14ac:dyDescent="0.2">
      <c r="A22" s="306">
        <v>22</v>
      </c>
      <c r="B22" s="307" t="s">
        <v>239</v>
      </c>
      <c r="C22" s="308"/>
      <c r="D22" s="113">
        <v>2.5819265143992056</v>
      </c>
      <c r="E22" s="115">
        <v>104</v>
      </c>
      <c r="F22" s="114">
        <v>98</v>
      </c>
      <c r="G22" s="114">
        <v>176</v>
      </c>
      <c r="H22" s="114">
        <v>121</v>
      </c>
      <c r="I22" s="140">
        <v>109</v>
      </c>
      <c r="J22" s="115">
        <v>-5</v>
      </c>
      <c r="K22" s="116">
        <v>-4.5871559633027523</v>
      </c>
    </row>
    <row r="23" spans="1:11" ht="14.1" customHeight="1" x14ac:dyDescent="0.2">
      <c r="A23" s="306">
        <v>23</v>
      </c>
      <c r="B23" s="307" t="s">
        <v>240</v>
      </c>
      <c r="C23" s="308"/>
      <c r="D23" s="113">
        <v>0.37239324726911621</v>
      </c>
      <c r="E23" s="115">
        <v>15</v>
      </c>
      <c r="F23" s="114">
        <v>39</v>
      </c>
      <c r="G23" s="114">
        <v>54</v>
      </c>
      <c r="H23" s="114">
        <v>26</v>
      </c>
      <c r="I23" s="140">
        <v>21</v>
      </c>
      <c r="J23" s="115">
        <v>-6</v>
      </c>
      <c r="K23" s="116">
        <v>-28.571428571428573</v>
      </c>
    </row>
    <row r="24" spans="1:11" ht="14.1" customHeight="1" x14ac:dyDescent="0.2">
      <c r="A24" s="306">
        <v>24</v>
      </c>
      <c r="B24" s="307" t="s">
        <v>241</v>
      </c>
      <c r="C24" s="308"/>
      <c r="D24" s="113">
        <v>11.767626613704072</v>
      </c>
      <c r="E24" s="115">
        <v>474</v>
      </c>
      <c r="F24" s="114">
        <v>365</v>
      </c>
      <c r="G24" s="114">
        <v>454</v>
      </c>
      <c r="H24" s="114">
        <v>419</v>
      </c>
      <c r="I24" s="140">
        <v>661</v>
      </c>
      <c r="J24" s="115">
        <v>-187</v>
      </c>
      <c r="K24" s="116">
        <v>-28.290468986384266</v>
      </c>
    </row>
    <row r="25" spans="1:11" ht="14.1" customHeight="1" x14ac:dyDescent="0.2">
      <c r="A25" s="306">
        <v>25</v>
      </c>
      <c r="B25" s="307" t="s">
        <v>242</v>
      </c>
      <c r="C25" s="308"/>
      <c r="D25" s="113">
        <v>7.7706057596822244</v>
      </c>
      <c r="E25" s="115">
        <v>313</v>
      </c>
      <c r="F25" s="114">
        <v>176</v>
      </c>
      <c r="G25" s="114">
        <v>262</v>
      </c>
      <c r="H25" s="114">
        <v>205</v>
      </c>
      <c r="I25" s="140">
        <v>307</v>
      </c>
      <c r="J25" s="115">
        <v>6</v>
      </c>
      <c r="K25" s="116">
        <v>1.9543973941368078</v>
      </c>
    </row>
    <row r="26" spans="1:11" ht="14.1" customHeight="1" x14ac:dyDescent="0.2">
      <c r="A26" s="306">
        <v>26</v>
      </c>
      <c r="B26" s="307" t="s">
        <v>243</v>
      </c>
      <c r="C26" s="308"/>
      <c r="D26" s="113">
        <v>4.3197616683217479</v>
      </c>
      <c r="E26" s="115">
        <v>174</v>
      </c>
      <c r="F26" s="114">
        <v>95</v>
      </c>
      <c r="G26" s="114">
        <v>131</v>
      </c>
      <c r="H26" s="114">
        <v>100</v>
      </c>
      <c r="I26" s="140">
        <v>190</v>
      </c>
      <c r="J26" s="115">
        <v>-16</v>
      </c>
      <c r="K26" s="116">
        <v>-8.4210526315789469</v>
      </c>
    </row>
    <row r="27" spans="1:11" ht="14.1" customHeight="1" x14ac:dyDescent="0.2">
      <c r="A27" s="306">
        <v>27</v>
      </c>
      <c r="B27" s="307" t="s">
        <v>244</v>
      </c>
      <c r="C27" s="308"/>
      <c r="D27" s="113">
        <v>2.0357497517378351</v>
      </c>
      <c r="E27" s="115">
        <v>82</v>
      </c>
      <c r="F27" s="114">
        <v>58</v>
      </c>
      <c r="G27" s="114">
        <v>108</v>
      </c>
      <c r="H27" s="114">
        <v>86</v>
      </c>
      <c r="I27" s="140">
        <v>112</v>
      </c>
      <c r="J27" s="115">
        <v>-30</v>
      </c>
      <c r="K27" s="116">
        <v>-26.785714285714285</v>
      </c>
    </row>
    <row r="28" spans="1:11" ht="14.1" customHeight="1" x14ac:dyDescent="0.2">
      <c r="A28" s="306">
        <v>28</v>
      </c>
      <c r="B28" s="307" t="s">
        <v>245</v>
      </c>
      <c r="C28" s="308"/>
      <c r="D28" s="113">
        <v>0.62065541211519359</v>
      </c>
      <c r="E28" s="115">
        <v>25</v>
      </c>
      <c r="F28" s="114">
        <v>20</v>
      </c>
      <c r="G28" s="114">
        <v>31</v>
      </c>
      <c r="H28" s="114">
        <v>21</v>
      </c>
      <c r="I28" s="140">
        <v>23</v>
      </c>
      <c r="J28" s="115">
        <v>2</v>
      </c>
      <c r="K28" s="116">
        <v>8.695652173913043</v>
      </c>
    </row>
    <row r="29" spans="1:11" ht="14.1" customHeight="1" x14ac:dyDescent="0.2">
      <c r="A29" s="306">
        <v>29</v>
      </c>
      <c r="B29" s="307" t="s">
        <v>246</v>
      </c>
      <c r="C29" s="308"/>
      <c r="D29" s="113">
        <v>2.0109235352532275</v>
      </c>
      <c r="E29" s="115">
        <v>81</v>
      </c>
      <c r="F29" s="114">
        <v>79</v>
      </c>
      <c r="G29" s="114">
        <v>111</v>
      </c>
      <c r="H29" s="114">
        <v>116</v>
      </c>
      <c r="I29" s="140">
        <v>99</v>
      </c>
      <c r="J29" s="115">
        <v>-18</v>
      </c>
      <c r="K29" s="116">
        <v>-18.181818181818183</v>
      </c>
    </row>
    <row r="30" spans="1:11" ht="14.1" customHeight="1" x14ac:dyDescent="0.2">
      <c r="A30" s="306" t="s">
        <v>247</v>
      </c>
      <c r="B30" s="307" t="s">
        <v>248</v>
      </c>
      <c r="C30" s="308"/>
      <c r="D30" s="113" t="s">
        <v>513</v>
      </c>
      <c r="E30" s="115" t="s">
        <v>513</v>
      </c>
      <c r="F30" s="114" t="s">
        <v>513</v>
      </c>
      <c r="G30" s="114">
        <v>35</v>
      </c>
      <c r="H30" s="114">
        <v>54</v>
      </c>
      <c r="I30" s="140">
        <v>50</v>
      </c>
      <c r="J30" s="115" t="s">
        <v>513</v>
      </c>
      <c r="K30" s="116" t="s">
        <v>513</v>
      </c>
    </row>
    <row r="31" spans="1:11" ht="14.1" customHeight="1" x14ac:dyDescent="0.2">
      <c r="A31" s="306" t="s">
        <v>249</v>
      </c>
      <c r="B31" s="307" t="s">
        <v>250</v>
      </c>
      <c r="C31" s="308"/>
      <c r="D31" s="113">
        <v>1.3157894736842106</v>
      </c>
      <c r="E31" s="115">
        <v>53</v>
      </c>
      <c r="F31" s="114">
        <v>51</v>
      </c>
      <c r="G31" s="114">
        <v>73</v>
      </c>
      <c r="H31" s="114">
        <v>57</v>
      </c>
      <c r="I31" s="140">
        <v>49</v>
      </c>
      <c r="J31" s="115">
        <v>4</v>
      </c>
      <c r="K31" s="116">
        <v>8.1632653061224492</v>
      </c>
    </row>
    <row r="32" spans="1:11" ht="14.1" customHeight="1" x14ac:dyDescent="0.2">
      <c r="A32" s="306">
        <v>31</v>
      </c>
      <c r="B32" s="307" t="s">
        <v>251</v>
      </c>
      <c r="C32" s="308"/>
      <c r="D32" s="113">
        <v>0.42204568023833167</v>
      </c>
      <c r="E32" s="115">
        <v>17</v>
      </c>
      <c r="F32" s="114">
        <v>10</v>
      </c>
      <c r="G32" s="114">
        <v>29</v>
      </c>
      <c r="H32" s="114">
        <v>8</v>
      </c>
      <c r="I32" s="140">
        <v>16</v>
      </c>
      <c r="J32" s="115">
        <v>1</v>
      </c>
      <c r="K32" s="116">
        <v>6.25</v>
      </c>
    </row>
    <row r="33" spans="1:11" ht="14.1" customHeight="1" x14ac:dyDescent="0.2">
      <c r="A33" s="306">
        <v>32</v>
      </c>
      <c r="B33" s="307" t="s">
        <v>252</v>
      </c>
      <c r="C33" s="308"/>
      <c r="D33" s="113">
        <v>4.1211519364448854</v>
      </c>
      <c r="E33" s="115">
        <v>166</v>
      </c>
      <c r="F33" s="114">
        <v>174</v>
      </c>
      <c r="G33" s="114">
        <v>247</v>
      </c>
      <c r="H33" s="114">
        <v>156</v>
      </c>
      <c r="I33" s="140">
        <v>127</v>
      </c>
      <c r="J33" s="115">
        <v>39</v>
      </c>
      <c r="K33" s="116">
        <v>30.708661417322833</v>
      </c>
    </row>
    <row r="34" spans="1:11" ht="14.1" customHeight="1" x14ac:dyDescent="0.2">
      <c r="A34" s="306">
        <v>33</v>
      </c>
      <c r="B34" s="307" t="s">
        <v>253</v>
      </c>
      <c r="C34" s="308"/>
      <c r="D34" s="113">
        <v>2.2840119165839128</v>
      </c>
      <c r="E34" s="115">
        <v>92</v>
      </c>
      <c r="F34" s="114">
        <v>97</v>
      </c>
      <c r="G34" s="114">
        <v>143</v>
      </c>
      <c r="H34" s="114">
        <v>83</v>
      </c>
      <c r="I34" s="140">
        <v>121</v>
      </c>
      <c r="J34" s="115">
        <v>-29</v>
      </c>
      <c r="K34" s="116">
        <v>-23.966942148760332</v>
      </c>
    </row>
    <row r="35" spans="1:11" ht="14.1" customHeight="1" x14ac:dyDescent="0.2">
      <c r="A35" s="306">
        <v>34</v>
      </c>
      <c r="B35" s="307" t="s">
        <v>254</v>
      </c>
      <c r="C35" s="308"/>
      <c r="D35" s="113">
        <v>2.0357497517378351</v>
      </c>
      <c r="E35" s="115">
        <v>82</v>
      </c>
      <c r="F35" s="114">
        <v>54</v>
      </c>
      <c r="G35" s="114">
        <v>77</v>
      </c>
      <c r="H35" s="114">
        <v>65</v>
      </c>
      <c r="I35" s="140">
        <v>92</v>
      </c>
      <c r="J35" s="115">
        <v>-10</v>
      </c>
      <c r="K35" s="116">
        <v>-10.869565217391305</v>
      </c>
    </row>
    <row r="36" spans="1:11" ht="14.1" customHeight="1" x14ac:dyDescent="0.2">
      <c r="A36" s="306">
        <v>41</v>
      </c>
      <c r="B36" s="307" t="s">
        <v>255</v>
      </c>
      <c r="C36" s="308"/>
      <c r="D36" s="113">
        <v>0.34756703078450846</v>
      </c>
      <c r="E36" s="115">
        <v>14</v>
      </c>
      <c r="F36" s="114">
        <v>11</v>
      </c>
      <c r="G36" s="114">
        <v>21</v>
      </c>
      <c r="H36" s="114">
        <v>13</v>
      </c>
      <c r="I36" s="140">
        <v>17</v>
      </c>
      <c r="J36" s="115">
        <v>-3</v>
      </c>
      <c r="K36" s="116">
        <v>-17.647058823529413</v>
      </c>
    </row>
    <row r="37" spans="1:11" ht="14.1" customHeight="1" x14ac:dyDescent="0.2">
      <c r="A37" s="306">
        <v>42</v>
      </c>
      <c r="B37" s="307" t="s">
        <v>256</v>
      </c>
      <c r="C37" s="308"/>
      <c r="D37" s="113">
        <v>0.14895729890764647</v>
      </c>
      <c r="E37" s="115">
        <v>6</v>
      </c>
      <c r="F37" s="114" t="s">
        <v>513</v>
      </c>
      <c r="G37" s="114" t="s">
        <v>513</v>
      </c>
      <c r="H37" s="114">
        <v>3</v>
      </c>
      <c r="I37" s="140">
        <v>3</v>
      </c>
      <c r="J37" s="115">
        <v>3</v>
      </c>
      <c r="K37" s="116">
        <v>100</v>
      </c>
    </row>
    <row r="38" spans="1:11" ht="14.1" customHeight="1" x14ac:dyDescent="0.2">
      <c r="A38" s="306">
        <v>43</v>
      </c>
      <c r="B38" s="307" t="s">
        <v>257</v>
      </c>
      <c r="C38" s="308"/>
      <c r="D38" s="113">
        <v>1.0923535253227408</v>
      </c>
      <c r="E38" s="115">
        <v>44</v>
      </c>
      <c r="F38" s="114">
        <v>24</v>
      </c>
      <c r="G38" s="114">
        <v>51</v>
      </c>
      <c r="H38" s="114">
        <v>33</v>
      </c>
      <c r="I38" s="140">
        <v>46</v>
      </c>
      <c r="J38" s="115">
        <v>-2</v>
      </c>
      <c r="K38" s="116">
        <v>-4.3478260869565215</v>
      </c>
    </row>
    <row r="39" spans="1:11" ht="14.1" customHeight="1" x14ac:dyDescent="0.2">
      <c r="A39" s="306">
        <v>51</v>
      </c>
      <c r="B39" s="307" t="s">
        <v>258</v>
      </c>
      <c r="C39" s="308"/>
      <c r="D39" s="113">
        <v>5.7348560079443889</v>
      </c>
      <c r="E39" s="115">
        <v>231</v>
      </c>
      <c r="F39" s="114">
        <v>227</v>
      </c>
      <c r="G39" s="114">
        <v>306</v>
      </c>
      <c r="H39" s="114">
        <v>249</v>
      </c>
      <c r="I39" s="140">
        <v>344</v>
      </c>
      <c r="J39" s="115">
        <v>-113</v>
      </c>
      <c r="K39" s="116">
        <v>-32.848837209302324</v>
      </c>
    </row>
    <row r="40" spans="1:11" ht="14.1" customHeight="1" x14ac:dyDescent="0.2">
      <c r="A40" s="306" t="s">
        <v>259</v>
      </c>
      <c r="B40" s="307" t="s">
        <v>260</v>
      </c>
      <c r="C40" s="308"/>
      <c r="D40" s="113">
        <v>4.9404170804369416</v>
      </c>
      <c r="E40" s="115">
        <v>199</v>
      </c>
      <c r="F40" s="114">
        <v>205</v>
      </c>
      <c r="G40" s="114">
        <v>271</v>
      </c>
      <c r="H40" s="114">
        <v>224</v>
      </c>
      <c r="I40" s="140">
        <v>285</v>
      </c>
      <c r="J40" s="115">
        <v>-86</v>
      </c>
      <c r="K40" s="116">
        <v>-30.17543859649123</v>
      </c>
    </row>
    <row r="41" spans="1:11" ht="14.1" customHeight="1" x14ac:dyDescent="0.2">
      <c r="A41" s="306"/>
      <c r="B41" s="307" t="s">
        <v>261</v>
      </c>
      <c r="C41" s="308"/>
      <c r="D41" s="113">
        <v>4.2204568023833167</v>
      </c>
      <c r="E41" s="115">
        <v>170</v>
      </c>
      <c r="F41" s="114">
        <v>181</v>
      </c>
      <c r="G41" s="114">
        <v>241</v>
      </c>
      <c r="H41" s="114">
        <v>193</v>
      </c>
      <c r="I41" s="140">
        <v>255</v>
      </c>
      <c r="J41" s="115">
        <v>-85</v>
      </c>
      <c r="K41" s="116">
        <v>-33.333333333333336</v>
      </c>
    </row>
    <row r="42" spans="1:11" ht="14.1" customHeight="1" x14ac:dyDescent="0.2">
      <c r="A42" s="306">
        <v>52</v>
      </c>
      <c r="B42" s="307" t="s">
        <v>262</v>
      </c>
      <c r="C42" s="308"/>
      <c r="D42" s="113">
        <v>6.8520357497517379</v>
      </c>
      <c r="E42" s="115">
        <v>276</v>
      </c>
      <c r="F42" s="114">
        <v>257</v>
      </c>
      <c r="G42" s="114">
        <v>306</v>
      </c>
      <c r="H42" s="114">
        <v>270</v>
      </c>
      <c r="I42" s="140">
        <v>444</v>
      </c>
      <c r="J42" s="115">
        <v>-168</v>
      </c>
      <c r="K42" s="116">
        <v>-37.837837837837839</v>
      </c>
    </row>
    <row r="43" spans="1:11" ht="14.1" customHeight="1" x14ac:dyDescent="0.2">
      <c r="A43" s="306" t="s">
        <v>263</v>
      </c>
      <c r="B43" s="307" t="s">
        <v>264</v>
      </c>
      <c r="C43" s="308"/>
      <c r="D43" s="113">
        <v>5.4617676266137041</v>
      </c>
      <c r="E43" s="115">
        <v>220</v>
      </c>
      <c r="F43" s="114">
        <v>216</v>
      </c>
      <c r="G43" s="114">
        <v>253</v>
      </c>
      <c r="H43" s="114">
        <v>198</v>
      </c>
      <c r="I43" s="140">
        <v>402</v>
      </c>
      <c r="J43" s="115">
        <v>-182</v>
      </c>
      <c r="K43" s="116">
        <v>-45.273631840796021</v>
      </c>
    </row>
    <row r="44" spans="1:11" ht="14.1" customHeight="1" x14ac:dyDescent="0.2">
      <c r="A44" s="306">
        <v>53</v>
      </c>
      <c r="B44" s="307" t="s">
        <v>265</v>
      </c>
      <c r="C44" s="308"/>
      <c r="D44" s="113">
        <v>0.47169811320754718</v>
      </c>
      <c r="E44" s="115">
        <v>19</v>
      </c>
      <c r="F44" s="114">
        <v>18</v>
      </c>
      <c r="G44" s="114">
        <v>21</v>
      </c>
      <c r="H44" s="114">
        <v>12</v>
      </c>
      <c r="I44" s="140">
        <v>20</v>
      </c>
      <c r="J44" s="115">
        <v>-1</v>
      </c>
      <c r="K44" s="116">
        <v>-5</v>
      </c>
    </row>
    <row r="45" spans="1:11" ht="14.1" customHeight="1" x14ac:dyDescent="0.2">
      <c r="A45" s="306" t="s">
        <v>266</v>
      </c>
      <c r="B45" s="307" t="s">
        <v>267</v>
      </c>
      <c r="C45" s="308"/>
      <c r="D45" s="113">
        <v>0.47169811320754718</v>
      </c>
      <c r="E45" s="115">
        <v>19</v>
      </c>
      <c r="F45" s="114">
        <v>18</v>
      </c>
      <c r="G45" s="114">
        <v>21</v>
      </c>
      <c r="H45" s="114">
        <v>11</v>
      </c>
      <c r="I45" s="140">
        <v>19</v>
      </c>
      <c r="J45" s="115">
        <v>0</v>
      </c>
      <c r="K45" s="116">
        <v>0</v>
      </c>
    </row>
    <row r="46" spans="1:11" ht="14.1" customHeight="1" x14ac:dyDescent="0.2">
      <c r="A46" s="306">
        <v>54</v>
      </c>
      <c r="B46" s="307" t="s">
        <v>268</v>
      </c>
      <c r="C46" s="308"/>
      <c r="D46" s="113">
        <v>2.4329692154915592</v>
      </c>
      <c r="E46" s="115">
        <v>98</v>
      </c>
      <c r="F46" s="114">
        <v>130</v>
      </c>
      <c r="G46" s="114">
        <v>98</v>
      </c>
      <c r="H46" s="114">
        <v>94</v>
      </c>
      <c r="I46" s="140">
        <v>99</v>
      </c>
      <c r="J46" s="115">
        <v>-1</v>
      </c>
      <c r="K46" s="116">
        <v>-1.0101010101010102</v>
      </c>
    </row>
    <row r="47" spans="1:11" ht="14.1" customHeight="1" x14ac:dyDescent="0.2">
      <c r="A47" s="306">
        <v>61</v>
      </c>
      <c r="B47" s="307" t="s">
        <v>269</v>
      </c>
      <c r="C47" s="308"/>
      <c r="D47" s="113">
        <v>2.4329692154915592</v>
      </c>
      <c r="E47" s="115">
        <v>98</v>
      </c>
      <c r="F47" s="114">
        <v>51</v>
      </c>
      <c r="G47" s="114">
        <v>88</v>
      </c>
      <c r="H47" s="114">
        <v>68</v>
      </c>
      <c r="I47" s="140">
        <v>97</v>
      </c>
      <c r="J47" s="115">
        <v>1</v>
      </c>
      <c r="K47" s="116">
        <v>1.0309278350515463</v>
      </c>
    </row>
    <row r="48" spans="1:11" ht="14.1" customHeight="1" x14ac:dyDescent="0.2">
      <c r="A48" s="306">
        <v>62</v>
      </c>
      <c r="B48" s="307" t="s">
        <v>270</v>
      </c>
      <c r="C48" s="308"/>
      <c r="D48" s="113">
        <v>7.0258192651439924</v>
      </c>
      <c r="E48" s="115">
        <v>283</v>
      </c>
      <c r="F48" s="114">
        <v>322</v>
      </c>
      <c r="G48" s="114">
        <v>367</v>
      </c>
      <c r="H48" s="114">
        <v>254</v>
      </c>
      <c r="I48" s="140">
        <v>296</v>
      </c>
      <c r="J48" s="115">
        <v>-13</v>
      </c>
      <c r="K48" s="116">
        <v>-4.3918918918918921</v>
      </c>
    </row>
    <row r="49" spans="1:11" ht="14.1" customHeight="1" x14ac:dyDescent="0.2">
      <c r="A49" s="306">
        <v>63</v>
      </c>
      <c r="B49" s="307" t="s">
        <v>271</v>
      </c>
      <c r="C49" s="308"/>
      <c r="D49" s="113">
        <v>3.1032770605759681</v>
      </c>
      <c r="E49" s="115">
        <v>125</v>
      </c>
      <c r="F49" s="114">
        <v>114</v>
      </c>
      <c r="G49" s="114">
        <v>111</v>
      </c>
      <c r="H49" s="114">
        <v>95</v>
      </c>
      <c r="I49" s="140">
        <v>105</v>
      </c>
      <c r="J49" s="115">
        <v>20</v>
      </c>
      <c r="K49" s="116">
        <v>19.047619047619047</v>
      </c>
    </row>
    <row r="50" spans="1:11" ht="14.1" customHeight="1" x14ac:dyDescent="0.2">
      <c r="A50" s="306" t="s">
        <v>272</v>
      </c>
      <c r="B50" s="307" t="s">
        <v>273</v>
      </c>
      <c r="C50" s="308"/>
      <c r="D50" s="113">
        <v>0.6703078450844091</v>
      </c>
      <c r="E50" s="115">
        <v>27</v>
      </c>
      <c r="F50" s="114">
        <v>18</v>
      </c>
      <c r="G50" s="114">
        <v>20</v>
      </c>
      <c r="H50" s="114">
        <v>22</v>
      </c>
      <c r="I50" s="140">
        <v>28</v>
      </c>
      <c r="J50" s="115">
        <v>-1</v>
      </c>
      <c r="K50" s="116">
        <v>-3.5714285714285716</v>
      </c>
    </row>
    <row r="51" spans="1:11" ht="14.1" customHeight="1" x14ac:dyDescent="0.2">
      <c r="A51" s="306" t="s">
        <v>274</v>
      </c>
      <c r="B51" s="307" t="s">
        <v>275</v>
      </c>
      <c r="C51" s="308"/>
      <c r="D51" s="113">
        <v>2.0854021847070507</v>
      </c>
      <c r="E51" s="115">
        <v>84</v>
      </c>
      <c r="F51" s="114">
        <v>89</v>
      </c>
      <c r="G51" s="114">
        <v>78</v>
      </c>
      <c r="H51" s="114">
        <v>66</v>
      </c>
      <c r="I51" s="140">
        <v>63</v>
      </c>
      <c r="J51" s="115">
        <v>21</v>
      </c>
      <c r="K51" s="116">
        <v>33.333333333333336</v>
      </c>
    </row>
    <row r="52" spans="1:11" ht="14.1" customHeight="1" x14ac:dyDescent="0.2">
      <c r="A52" s="306">
        <v>71</v>
      </c>
      <c r="B52" s="307" t="s">
        <v>276</v>
      </c>
      <c r="C52" s="308"/>
      <c r="D52" s="113">
        <v>7.0506454816285995</v>
      </c>
      <c r="E52" s="115">
        <v>284</v>
      </c>
      <c r="F52" s="114">
        <v>254</v>
      </c>
      <c r="G52" s="114">
        <v>341</v>
      </c>
      <c r="H52" s="114">
        <v>269</v>
      </c>
      <c r="I52" s="140">
        <v>290</v>
      </c>
      <c r="J52" s="115">
        <v>-6</v>
      </c>
      <c r="K52" s="116">
        <v>-2.0689655172413794</v>
      </c>
    </row>
    <row r="53" spans="1:11" ht="14.1" customHeight="1" x14ac:dyDescent="0.2">
      <c r="A53" s="306" t="s">
        <v>277</v>
      </c>
      <c r="B53" s="307" t="s">
        <v>278</v>
      </c>
      <c r="C53" s="308"/>
      <c r="D53" s="113">
        <v>2.557100297914598</v>
      </c>
      <c r="E53" s="115">
        <v>103</v>
      </c>
      <c r="F53" s="114">
        <v>86</v>
      </c>
      <c r="G53" s="114">
        <v>120</v>
      </c>
      <c r="H53" s="114">
        <v>91</v>
      </c>
      <c r="I53" s="140">
        <v>96</v>
      </c>
      <c r="J53" s="115">
        <v>7</v>
      </c>
      <c r="K53" s="116">
        <v>7.291666666666667</v>
      </c>
    </row>
    <row r="54" spans="1:11" ht="14.1" customHeight="1" x14ac:dyDescent="0.2">
      <c r="A54" s="306" t="s">
        <v>279</v>
      </c>
      <c r="B54" s="307" t="s">
        <v>280</v>
      </c>
      <c r="C54" s="308"/>
      <c r="D54" s="113">
        <v>3.8480635551142006</v>
      </c>
      <c r="E54" s="115">
        <v>155</v>
      </c>
      <c r="F54" s="114">
        <v>152</v>
      </c>
      <c r="G54" s="114">
        <v>197</v>
      </c>
      <c r="H54" s="114">
        <v>161</v>
      </c>
      <c r="I54" s="140">
        <v>167</v>
      </c>
      <c r="J54" s="115">
        <v>-12</v>
      </c>
      <c r="K54" s="116">
        <v>-7.1856287425149699</v>
      </c>
    </row>
    <row r="55" spans="1:11" ht="14.1" customHeight="1" x14ac:dyDescent="0.2">
      <c r="A55" s="306">
        <v>72</v>
      </c>
      <c r="B55" s="307" t="s">
        <v>281</v>
      </c>
      <c r="C55" s="308"/>
      <c r="D55" s="113">
        <v>2.53227408142999</v>
      </c>
      <c r="E55" s="115">
        <v>102</v>
      </c>
      <c r="F55" s="114">
        <v>61</v>
      </c>
      <c r="G55" s="114">
        <v>61</v>
      </c>
      <c r="H55" s="114">
        <v>60</v>
      </c>
      <c r="I55" s="140">
        <v>80</v>
      </c>
      <c r="J55" s="115">
        <v>22</v>
      </c>
      <c r="K55" s="116">
        <v>27.5</v>
      </c>
    </row>
    <row r="56" spans="1:11" ht="14.1" customHeight="1" x14ac:dyDescent="0.2">
      <c r="A56" s="306" t="s">
        <v>282</v>
      </c>
      <c r="B56" s="307" t="s">
        <v>283</v>
      </c>
      <c r="C56" s="308"/>
      <c r="D56" s="113">
        <v>0.91857000993048654</v>
      </c>
      <c r="E56" s="115">
        <v>37</v>
      </c>
      <c r="F56" s="114">
        <v>29</v>
      </c>
      <c r="G56" s="114">
        <v>33</v>
      </c>
      <c r="H56" s="114">
        <v>27</v>
      </c>
      <c r="I56" s="140">
        <v>46</v>
      </c>
      <c r="J56" s="115">
        <v>-9</v>
      </c>
      <c r="K56" s="116">
        <v>-19.565217391304348</v>
      </c>
    </row>
    <row r="57" spans="1:11" ht="14.1" customHeight="1" x14ac:dyDescent="0.2">
      <c r="A57" s="306" t="s">
        <v>284</v>
      </c>
      <c r="B57" s="307" t="s">
        <v>285</v>
      </c>
      <c r="C57" s="308"/>
      <c r="D57" s="113">
        <v>1.0178748758689176</v>
      </c>
      <c r="E57" s="115">
        <v>41</v>
      </c>
      <c r="F57" s="114">
        <v>24</v>
      </c>
      <c r="G57" s="114">
        <v>18</v>
      </c>
      <c r="H57" s="114">
        <v>26</v>
      </c>
      <c r="I57" s="140">
        <v>25</v>
      </c>
      <c r="J57" s="115">
        <v>16</v>
      </c>
      <c r="K57" s="116">
        <v>64</v>
      </c>
    </row>
    <row r="58" spans="1:11" ht="14.1" customHeight="1" x14ac:dyDescent="0.2">
      <c r="A58" s="306">
        <v>73</v>
      </c>
      <c r="B58" s="307" t="s">
        <v>286</v>
      </c>
      <c r="C58" s="308"/>
      <c r="D58" s="113">
        <v>1.3157894736842106</v>
      </c>
      <c r="E58" s="115">
        <v>53</v>
      </c>
      <c r="F58" s="114">
        <v>35</v>
      </c>
      <c r="G58" s="114">
        <v>46</v>
      </c>
      <c r="H58" s="114">
        <v>32</v>
      </c>
      <c r="I58" s="140">
        <v>37</v>
      </c>
      <c r="J58" s="115">
        <v>16</v>
      </c>
      <c r="K58" s="116">
        <v>43.243243243243242</v>
      </c>
    </row>
    <row r="59" spans="1:11" ht="14.1" customHeight="1" x14ac:dyDescent="0.2">
      <c r="A59" s="306" t="s">
        <v>287</v>
      </c>
      <c r="B59" s="307" t="s">
        <v>288</v>
      </c>
      <c r="C59" s="308"/>
      <c r="D59" s="113">
        <v>0.94339622641509435</v>
      </c>
      <c r="E59" s="115">
        <v>38</v>
      </c>
      <c r="F59" s="114">
        <v>24</v>
      </c>
      <c r="G59" s="114">
        <v>34</v>
      </c>
      <c r="H59" s="114">
        <v>29</v>
      </c>
      <c r="I59" s="140">
        <v>26</v>
      </c>
      <c r="J59" s="115">
        <v>12</v>
      </c>
      <c r="K59" s="116">
        <v>46.153846153846153</v>
      </c>
    </row>
    <row r="60" spans="1:11" ht="14.1" customHeight="1" x14ac:dyDescent="0.2">
      <c r="A60" s="306">
        <v>81</v>
      </c>
      <c r="B60" s="307" t="s">
        <v>289</v>
      </c>
      <c r="C60" s="308"/>
      <c r="D60" s="113">
        <v>5.8093346573982121</v>
      </c>
      <c r="E60" s="115">
        <v>234</v>
      </c>
      <c r="F60" s="114">
        <v>218</v>
      </c>
      <c r="G60" s="114">
        <v>269</v>
      </c>
      <c r="H60" s="114">
        <v>173</v>
      </c>
      <c r="I60" s="140">
        <v>217</v>
      </c>
      <c r="J60" s="115">
        <v>17</v>
      </c>
      <c r="K60" s="116">
        <v>7.8341013824884795</v>
      </c>
    </row>
    <row r="61" spans="1:11" ht="14.1" customHeight="1" x14ac:dyDescent="0.2">
      <c r="A61" s="306" t="s">
        <v>290</v>
      </c>
      <c r="B61" s="307" t="s">
        <v>291</v>
      </c>
      <c r="C61" s="308"/>
      <c r="D61" s="113">
        <v>2.53227408142999</v>
      </c>
      <c r="E61" s="115">
        <v>102</v>
      </c>
      <c r="F61" s="114">
        <v>57</v>
      </c>
      <c r="G61" s="114">
        <v>109</v>
      </c>
      <c r="H61" s="114">
        <v>63</v>
      </c>
      <c r="I61" s="140">
        <v>96</v>
      </c>
      <c r="J61" s="115">
        <v>6</v>
      </c>
      <c r="K61" s="116">
        <v>6.25</v>
      </c>
    </row>
    <row r="62" spans="1:11" ht="14.1" customHeight="1" x14ac:dyDescent="0.2">
      <c r="A62" s="306" t="s">
        <v>292</v>
      </c>
      <c r="B62" s="307" t="s">
        <v>293</v>
      </c>
      <c r="C62" s="308"/>
      <c r="D62" s="113">
        <v>1.7378351539225423</v>
      </c>
      <c r="E62" s="115">
        <v>70</v>
      </c>
      <c r="F62" s="114">
        <v>101</v>
      </c>
      <c r="G62" s="114">
        <v>102</v>
      </c>
      <c r="H62" s="114">
        <v>52</v>
      </c>
      <c r="I62" s="140">
        <v>38</v>
      </c>
      <c r="J62" s="115">
        <v>32</v>
      </c>
      <c r="K62" s="116">
        <v>84.21052631578948</v>
      </c>
    </row>
    <row r="63" spans="1:11" ht="14.1" customHeight="1" x14ac:dyDescent="0.2">
      <c r="A63" s="306"/>
      <c r="B63" s="307" t="s">
        <v>294</v>
      </c>
      <c r="C63" s="308"/>
      <c r="D63" s="113">
        <v>1.4399205561072492</v>
      </c>
      <c r="E63" s="115">
        <v>58</v>
      </c>
      <c r="F63" s="114">
        <v>80</v>
      </c>
      <c r="G63" s="114">
        <v>93</v>
      </c>
      <c r="H63" s="114">
        <v>43</v>
      </c>
      <c r="I63" s="140">
        <v>32</v>
      </c>
      <c r="J63" s="115">
        <v>26</v>
      </c>
      <c r="K63" s="116">
        <v>81.25</v>
      </c>
    </row>
    <row r="64" spans="1:11" ht="14.1" customHeight="1" x14ac:dyDescent="0.2">
      <c r="A64" s="306" t="s">
        <v>295</v>
      </c>
      <c r="B64" s="307" t="s">
        <v>296</v>
      </c>
      <c r="C64" s="308"/>
      <c r="D64" s="113">
        <v>0.6454816285998014</v>
      </c>
      <c r="E64" s="115">
        <v>26</v>
      </c>
      <c r="F64" s="114">
        <v>22</v>
      </c>
      <c r="G64" s="114">
        <v>15</v>
      </c>
      <c r="H64" s="114">
        <v>22</v>
      </c>
      <c r="I64" s="140">
        <v>32</v>
      </c>
      <c r="J64" s="115">
        <v>-6</v>
      </c>
      <c r="K64" s="116">
        <v>-18.75</v>
      </c>
    </row>
    <row r="65" spans="1:11" ht="14.1" customHeight="1" x14ac:dyDescent="0.2">
      <c r="A65" s="306" t="s">
        <v>297</v>
      </c>
      <c r="B65" s="307" t="s">
        <v>298</v>
      </c>
      <c r="C65" s="308"/>
      <c r="D65" s="113">
        <v>0.37239324726911621</v>
      </c>
      <c r="E65" s="115">
        <v>15</v>
      </c>
      <c r="F65" s="114">
        <v>25</v>
      </c>
      <c r="G65" s="114">
        <v>25</v>
      </c>
      <c r="H65" s="114">
        <v>15</v>
      </c>
      <c r="I65" s="140">
        <v>17</v>
      </c>
      <c r="J65" s="115">
        <v>-2</v>
      </c>
      <c r="K65" s="116">
        <v>-11.764705882352942</v>
      </c>
    </row>
    <row r="66" spans="1:11" ht="14.1" customHeight="1" x14ac:dyDescent="0.2">
      <c r="A66" s="306">
        <v>82</v>
      </c>
      <c r="B66" s="307" t="s">
        <v>299</v>
      </c>
      <c r="C66" s="308"/>
      <c r="D66" s="113">
        <v>2.904667328699106</v>
      </c>
      <c r="E66" s="115">
        <v>117</v>
      </c>
      <c r="F66" s="114">
        <v>119</v>
      </c>
      <c r="G66" s="114">
        <v>153</v>
      </c>
      <c r="H66" s="114">
        <v>91</v>
      </c>
      <c r="I66" s="140">
        <v>93</v>
      </c>
      <c r="J66" s="115">
        <v>24</v>
      </c>
      <c r="K66" s="116">
        <v>25.806451612903224</v>
      </c>
    </row>
    <row r="67" spans="1:11" ht="14.1" customHeight="1" x14ac:dyDescent="0.2">
      <c r="A67" s="306" t="s">
        <v>300</v>
      </c>
      <c r="B67" s="307" t="s">
        <v>301</v>
      </c>
      <c r="C67" s="308"/>
      <c r="D67" s="113">
        <v>1.7130089374379345</v>
      </c>
      <c r="E67" s="115">
        <v>69</v>
      </c>
      <c r="F67" s="114">
        <v>88</v>
      </c>
      <c r="G67" s="114">
        <v>103</v>
      </c>
      <c r="H67" s="114">
        <v>69</v>
      </c>
      <c r="I67" s="140">
        <v>65</v>
      </c>
      <c r="J67" s="115">
        <v>4</v>
      </c>
      <c r="K67" s="116">
        <v>6.1538461538461542</v>
      </c>
    </row>
    <row r="68" spans="1:11" ht="14.1" customHeight="1" x14ac:dyDescent="0.2">
      <c r="A68" s="306" t="s">
        <v>302</v>
      </c>
      <c r="B68" s="307" t="s">
        <v>303</v>
      </c>
      <c r="C68" s="308"/>
      <c r="D68" s="113">
        <v>0.76961271102284012</v>
      </c>
      <c r="E68" s="115">
        <v>31</v>
      </c>
      <c r="F68" s="114">
        <v>21</v>
      </c>
      <c r="G68" s="114">
        <v>32</v>
      </c>
      <c r="H68" s="114">
        <v>14</v>
      </c>
      <c r="I68" s="140">
        <v>18</v>
      </c>
      <c r="J68" s="115">
        <v>13</v>
      </c>
      <c r="K68" s="116">
        <v>72.222222222222229</v>
      </c>
    </row>
    <row r="69" spans="1:11" ht="14.1" customHeight="1" x14ac:dyDescent="0.2">
      <c r="A69" s="306">
        <v>83</v>
      </c>
      <c r="B69" s="307" t="s">
        <v>304</v>
      </c>
      <c r="C69" s="308"/>
      <c r="D69" s="113">
        <v>3.9225422045680238</v>
      </c>
      <c r="E69" s="115">
        <v>158</v>
      </c>
      <c r="F69" s="114">
        <v>123</v>
      </c>
      <c r="G69" s="114">
        <v>264</v>
      </c>
      <c r="H69" s="114">
        <v>106</v>
      </c>
      <c r="I69" s="140">
        <v>121</v>
      </c>
      <c r="J69" s="115">
        <v>37</v>
      </c>
      <c r="K69" s="116">
        <v>30.578512396694215</v>
      </c>
    </row>
    <row r="70" spans="1:11" ht="14.1" customHeight="1" x14ac:dyDescent="0.2">
      <c r="A70" s="306" t="s">
        <v>305</v>
      </c>
      <c r="B70" s="307" t="s">
        <v>306</v>
      </c>
      <c r="C70" s="308"/>
      <c r="D70" s="113">
        <v>3.2770605759682225</v>
      </c>
      <c r="E70" s="115">
        <v>132</v>
      </c>
      <c r="F70" s="114">
        <v>97</v>
      </c>
      <c r="G70" s="114">
        <v>219</v>
      </c>
      <c r="H70" s="114">
        <v>73</v>
      </c>
      <c r="I70" s="140">
        <v>98</v>
      </c>
      <c r="J70" s="115">
        <v>34</v>
      </c>
      <c r="K70" s="116">
        <v>34.693877551020407</v>
      </c>
    </row>
    <row r="71" spans="1:11" ht="14.1" customHeight="1" x14ac:dyDescent="0.2">
      <c r="A71" s="306"/>
      <c r="B71" s="307" t="s">
        <v>307</v>
      </c>
      <c r="C71" s="308"/>
      <c r="D71" s="113">
        <v>2.4081429990069512</v>
      </c>
      <c r="E71" s="115">
        <v>97</v>
      </c>
      <c r="F71" s="114">
        <v>59</v>
      </c>
      <c r="G71" s="114">
        <v>170</v>
      </c>
      <c r="H71" s="114">
        <v>54</v>
      </c>
      <c r="I71" s="140">
        <v>75</v>
      </c>
      <c r="J71" s="115">
        <v>22</v>
      </c>
      <c r="K71" s="116">
        <v>29.333333333333332</v>
      </c>
    </row>
    <row r="72" spans="1:11" ht="14.1" customHeight="1" x14ac:dyDescent="0.2">
      <c r="A72" s="306">
        <v>84</v>
      </c>
      <c r="B72" s="307" t="s">
        <v>308</v>
      </c>
      <c r="C72" s="308"/>
      <c r="D72" s="113">
        <v>0.47169811320754718</v>
      </c>
      <c r="E72" s="115">
        <v>19</v>
      </c>
      <c r="F72" s="114">
        <v>12</v>
      </c>
      <c r="G72" s="114">
        <v>79</v>
      </c>
      <c r="H72" s="114">
        <v>16</v>
      </c>
      <c r="I72" s="140">
        <v>16</v>
      </c>
      <c r="J72" s="115">
        <v>3</v>
      </c>
      <c r="K72" s="116">
        <v>18.75</v>
      </c>
    </row>
    <row r="73" spans="1:11" ht="14.1" customHeight="1" x14ac:dyDescent="0.2">
      <c r="A73" s="306" t="s">
        <v>309</v>
      </c>
      <c r="B73" s="307" t="s">
        <v>310</v>
      </c>
      <c r="C73" s="308"/>
      <c r="D73" s="113">
        <v>7.4478649453823237E-2</v>
      </c>
      <c r="E73" s="115">
        <v>3</v>
      </c>
      <c r="F73" s="114" t="s">
        <v>513</v>
      </c>
      <c r="G73" s="114">
        <v>46</v>
      </c>
      <c r="H73" s="114" t="s">
        <v>513</v>
      </c>
      <c r="I73" s="140">
        <v>3</v>
      </c>
      <c r="J73" s="115">
        <v>0</v>
      </c>
      <c r="K73" s="116">
        <v>0</v>
      </c>
    </row>
    <row r="74" spans="1:11" ht="14.1" customHeight="1" x14ac:dyDescent="0.2">
      <c r="A74" s="306" t="s">
        <v>311</v>
      </c>
      <c r="B74" s="307" t="s">
        <v>312</v>
      </c>
      <c r="C74" s="308"/>
      <c r="D74" s="113">
        <v>0.12413108242303873</v>
      </c>
      <c r="E74" s="115">
        <v>5</v>
      </c>
      <c r="F74" s="114">
        <v>6</v>
      </c>
      <c r="G74" s="114">
        <v>11</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v>0</v>
      </c>
      <c r="G76" s="114">
        <v>0</v>
      </c>
      <c r="H76" s="114" t="s">
        <v>513</v>
      </c>
      <c r="I76" s="140">
        <v>0</v>
      </c>
      <c r="J76" s="115" t="s">
        <v>513</v>
      </c>
      <c r="K76" s="116" t="s">
        <v>513</v>
      </c>
    </row>
    <row r="77" spans="1:11" ht="14.1" customHeight="1" x14ac:dyDescent="0.2">
      <c r="A77" s="306">
        <v>92</v>
      </c>
      <c r="B77" s="307" t="s">
        <v>316</v>
      </c>
      <c r="C77" s="308"/>
      <c r="D77" s="113">
        <v>0.6454816285998014</v>
      </c>
      <c r="E77" s="115">
        <v>26</v>
      </c>
      <c r="F77" s="114">
        <v>18</v>
      </c>
      <c r="G77" s="114">
        <v>15</v>
      </c>
      <c r="H77" s="114">
        <v>9</v>
      </c>
      <c r="I77" s="140">
        <v>12</v>
      </c>
      <c r="J77" s="115">
        <v>14</v>
      </c>
      <c r="K77" s="116">
        <v>116.66666666666667</v>
      </c>
    </row>
    <row r="78" spans="1:11" ht="14.1" customHeight="1" x14ac:dyDescent="0.2">
      <c r="A78" s="306">
        <v>93</v>
      </c>
      <c r="B78" s="307" t="s">
        <v>317</v>
      </c>
      <c r="C78" s="308"/>
      <c r="D78" s="113">
        <v>0.12413108242303873</v>
      </c>
      <c r="E78" s="115">
        <v>5</v>
      </c>
      <c r="F78" s="114">
        <v>5</v>
      </c>
      <c r="G78" s="114">
        <v>11</v>
      </c>
      <c r="H78" s="114" t="s">
        <v>513</v>
      </c>
      <c r="I78" s="140" t="s">
        <v>513</v>
      </c>
      <c r="J78" s="115" t="s">
        <v>513</v>
      </c>
      <c r="K78" s="116" t="s">
        <v>513</v>
      </c>
    </row>
    <row r="79" spans="1:11" ht="14.1" customHeight="1" x14ac:dyDescent="0.2">
      <c r="A79" s="306">
        <v>94</v>
      </c>
      <c r="B79" s="307" t="s">
        <v>318</v>
      </c>
      <c r="C79" s="308"/>
      <c r="D79" s="113">
        <v>0.6703078450844091</v>
      </c>
      <c r="E79" s="115">
        <v>27</v>
      </c>
      <c r="F79" s="114">
        <v>24</v>
      </c>
      <c r="G79" s="114">
        <v>27</v>
      </c>
      <c r="H79" s="114">
        <v>24</v>
      </c>
      <c r="I79" s="140">
        <v>17</v>
      </c>
      <c r="J79" s="115">
        <v>10</v>
      </c>
      <c r="K79" s="116">
        <v>58.823529411764703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46932</v>
      </c>
      <c r="C10" s="114">
        <v>27730</v>
      </c>
      <c r="D10" s="114">
        <v>19202</v>
      </c>
      <c r="E10" s="114">
        <v>38271</v>
      </c>
      <c r="F10" s="114">
        <v>8387</v>
      </c>
      <c r="G10" s="114">
        <v>6775</v>
      </c>
      <c r="H10" s="114">
        <v>11608</v>
      </c>
      <c r="I10" s="115">
        <v>16231</v>
      </c>
      <c r="J10" s="114">
        <v>10297</v>
      </c>
      <c r="K10" s="114">
        <v>5934</v>
      </c>
      <c r="L10" s="423">
        <v>3323</v>
      </c>
      <c r="M10" s="424">
        <v>3364</v>
      </c>
    </row>
    <row r="11" spans="1:13" ht="11.1" customHeight="1" x14ac:dyDescent="0.2">
      <c r="A11" s="422" t="s">
        <v>387</v>
      </c>
      <c r="B11" s="115">
        <v>47725</v>
      </c>
      <c r="C11" s="114">
        <v>28188</v>
      </c>
      <c r="D11" s="114">
        <v>19537</v>
      </c>
      <c r="E11" s="114">
        <v>38822</v>
      </c>
      <c r="F11" s="114">
        <v>8624</v>
      </c>
      <c r="G11" s="114">
        <v>6665</v>
      </c>
      <c r="H11" s="114">
        <v>11959</v>
      </c>
      <c r="I11" s="115">
        <v>16513</v>
      </c>
      <c r="J11" s="114">
        <v>10344</v>
      </c>
      <c r="K11" s="114">
        <v>6169</v>
      </c>
      <c r="L11" s="423">
        <v>3090</v>
      </c>
      <c r="M11" s="424">
        <v>2501</v>
      </c>
    </row>
    <row r="12" spans="1:13" ht="11.1" customHeight="1" x14ac:dyDescent="0.2">
      <c r="A12" s="422" t="s">
        <v>388</v>
      </c>
      <c r="B12" s="115">
        <v>48584</v>
      </c>
      <c r="C12" s="114">
        <v>28710</v>
      </c>
      <c r="D12" s="114">
        <v>19874</v>
      </c>
      <c r="E12" s="114">
        <v>39468</v>
      </c>
      <c r="F12" s="114">
        <v>8843</v>
      </c>
      <c r="G12" s="114">
        <v>7187</v>
      </c>
      <c r="H12" s="114">
        <v>12230</v>
      </c>
      <c r="I12" s="115">
        <v>16554</v>
      </c>
      <c r="J12" s="114">
        <v>10253</v>
      </c>
      <c r="K12" s="114">
        <v>6301</v>
      </c>
      <c r="L12" s="423">
        <v>4810</v>
      </c>
      <c r="M12" s="424">
        <v>4105</v>
      </c>
    </row>
    <row r="13" spans="1:13" s="110" customFormat="1" ht="11.1" customHeight="1" x14ac:dyDescent="0.2">
      <c r="A13" s="422" t="s">
        <v>389</v>
      </c>
      <c r="B13" s="115">
        <v>48134</v>
      </c>
      <c r="C13" s="114">
        <v>28303</v>
      </c>
      <c r="D13" s="114">
        <v>19831</v>
      </c>
      <c r="E13" s="114">
        <v>38918</v>
      </c>
      <c r="F13" s="114">
        <v>8959</v>
      </c>
      <c r="G13" s="114">
        <v>6920</v>
      </c>
      <c r="H13" s="114">
        <v>12377</v>
      </c>
      <c r="I13" s="115">
        <v>16563</v>
      </c>
      <c r="J13" s="114">
        <v>10257</v>
      </c>
      <c r="K13" s="114">
        <v>6306</v>
      </c>
      <c r="L13" s="423">
        <v>2888</v>
      </c>
      <c r="M13" s="424">
        <v>3165</v>
      </c>
    </row>
    <row r="14" spans="1:13" ht="15" customHeight="1" x14ac:dyDescent="0.2">
      <c r="A14" s="422" t="s">
        <v>390</v>
      </c>
      <c r="B14" s="115">
        <v>48632</v>
      </c>
      <c r="C14" s="114">
        <v>28724</v>
      </c>
      <c r="D14" s="114">
        <v>19908</v>
      </c>
      <c r="E14" s="114">
        <v>38300</v>
      </c>
      <c r="F14" s="114">
        <v>10095</v>
      </c>
      <c r="G14" s="114">
        <v>6808</v>
      </c>
      <c r="H14" s="114">
        <v>12687</v>
      </c>
      <c r="I14" s="115">
        <v>16590</v>
      </c>
      <c r="J14" s="114">
        <v>10209</v>
      </c>
      <c r="K14" s="114">
        <v>6381</v>
      </c>
      <c r="L14" s="423">
        <v>3804</v>
      </c>
      <c r="M14" s="424">
        <v>3198</v>
      </c>
    </row>
    <row r="15" spans="1:13" ht="11.1" customHeight="1" x14ac:dyDescent="0.2">
      <c r="A15" s="422" t="s">
        <v>387</v>
      </c>
      <c r="B15" s="115">
        <v>49322</v>
      </c>
      <c r="C15" s="114">
        <v>29165</v>
      </c>
      <c r="D15" s="114">
        <v>20157</v>
      </c>
      <c r="E15" s="114">
        <v>38616</v>
      </c>
      <c r="F15" s="114">
        <v>10468</v>
      </c>
      <c r="G15" s="114">
        <v>6720</v>
      </c>
      <c r="H15" s="114">
        <v>13051</v>
      </c>
      <c r="I15" s="115">
        <v>16989</v>
      </c>
      <c r="J15" s="114">
        <v>10391</v>
      </c>
      <c r="K15" s="114">
        <v>6598</v>
      </c>
      <c r="L15" s="423">
        <v>3241</v>
      </c>
      <c r="M15" s="424">
        <v>2649</v>
      </c>
    </row>
    <row r="16" spans="1:13" ht="11.1" customHeight="1" x14ac:dyDescent="0.2">
      <c r="A16" s="422" t="s">
        <v>388</v>
      </c>
      <c r="B16" s="115">
        <v>50121</v>
      </c>
      <c r="C16" s="114">
        <v>29663</v>
      </c>
      <c r="D16" s="114">
        <v>20458</v>
      </c>
      <c r="E16" s="114">
        <v>39277</v>
      </c>
      <c r="F16" s="114">
        <v>10591</v>
      </c>
      <c r="G16" s="114">
        <v>7273</v>
      </c>
      <c r="H16" s="114">
        <v>13240</v>
      </c>
      <c r="I16" s="115">
        <v>17141</v>
      </c>
      <c r="J16" s="114">
        <v>10292</v>
      </c>
      <c r="K16" s="114">
        <v>6849</v>
      </c>
      <c r="L16" s="423">
        <v>4893</v>
      </c>
      <c r="M16" s="424">
        <v>4182</v>
      </c>
    </row>
    <row r="17" spans="1:13" s="110" customFormat="1" ht="11.1" customHeight="1" x14ac:dyDescent="0.2">
      <c r="A17" s="422" t="s">
        <v>389</v>
      </c>
      <c r="B17" s="115">
        <v>50046</v>
      </c>
      <c r="C17" s="114">
        <v>29476</v>
      </c>
      <c r="D17" s="114">
        <v>20570</v>
      </c>
      <c r="E17" s="114">
        <v>39303</v>
      </c>
      <c r="F17" s="114">
        <v>10719</v>
      </c>
      <c r="G17" s="114">
        <v>7052</v>
      </c>
      <c r="H17" s="114">
        <v>13442</v>
      </c>
      <c r="I17" s="115">
        <v>17154</v>
      </c>
      <c r="J17" s="114">
        <v>10304</v>
      </c>
      <c r="K17" s="114">
        <v>6850</v>
      </c>
      <c r="L17" s="423">
        <v>2530</v>
      </c>
      <c r="M17" s="424">
        <v>2874</v>
      </c>
    </row>
    <row r="18" spans="1:13" ht="15" customHeight="1" x14ac:dyDescent="0.2">
      <c r="A18" s="422" t="s">
        <v>391</v>
      </c>
      <c r="B18" s="115">
        <v>50625</v>
      </c>
      <c r="C18" s="114">
        <v>29372</v>
      </c>
      <c r="D18" s="114">
        <v>21253</v>
      </c>
      <c r="E18" s="114">
        <v>39280</v>
      </c>
      <c r="F18" s="114">
        <v>11294</v>
      </c>
      <c r="G18" s="114">
        <v>6842</v>
      </c>
      <c r="H18" s="114">
        <v>13857</v>
      </c>
      <c r="I18" s="115">
        <v>17087</v>
      </c>
      <c r="J18" s="114">
        <v>10242</v>
      </c>
      <c r="K18" s="114">
        <v>6845</v>
      </c>
      <c r="L18" s="423">
        <v>5422</v>
      </c>
      <c r="M18" s="424">
        <v>4716</v>
      </c>
    </row>
    <row r="19" spans="1:13" ht="11.1" customHeight="1" x14ac:dyDescent="0.2">
      <c r="A19" s="422" t="s">
        <v>387</v>
      </c>
      <c r="B19" s="115">
        <v>50564</v>
      </c>
      <c r="C19" s="114">
        <v>29351</v>
      </c>
      <c r="D19" s="114">
        <v>21213</v>
      </c>
      <c r="E19" s="114">
        <v>39222</v>
      </c>
      <c r="F19" s="114">
        <v>11298</v>
      </c>
      <c r="G19" s="114">
        <v>6621</v>
      </c>
      <c r="H19" s="114">
        <v>14118</v>
      </c>
      <c r="I19" s="115">
        <v>17378</v>
      </c>
      <c r="J19" s="114">
        <v>10369</v>
      </c>
      <c r="K19" s="114">
        <v>7009</v>
      </c>
      <c r="L19" s="423">
        <v>2967</v>
      </c>
      <c r="M19" s="424">
        <v>3256</v>
      </c>
    </row>
    <row r="20" spans="1:13" ht="11.1" customHeight="1" x14ac:dyDescent="0.2">
      <c r="A20" s="422" t="s">
        <v>388</v>
      </c>
      <c r="B20" s="115">
        <v>50369</v>
      </c>
      <c r="C20" s="114">
        <v>29451</v>
      </c>
      <c r="D20" s="114">
        <v>20918</v>
      </c>
      <c r="E20" s="114">
        <v>39140</v>
      </c>
      <c r="F20" s="114">
        <v>11178</v>
      </c>
      <c r="G20" s="114">
        <v>7008</v>
      </c>
      <c r="H20" s="114">
        <v>14123</v>
      </c>
      <c r="I20" s="115">
        <v>17479</v>
      </c>
      <c r="J20" s="114">
        <v>10264</v>
      </c>
      <c r="K20" s="114">
        <v>7215</v>
      </c>
      <c r="L20" s="423">
        <v>5130</v>
      </c>
      <c r="M20" s="424">
        <v>5417</v>
      </c>
    </row>
    <row r="21" spans="1:13" s="110" customFormat="1" ht="11.1" customHeight="1" x14ac:dyDescent="0.2">
      <c r="A21" s="422" t="s">
        <v>389</v>
      </c>
      <c r="B21" s="115">
        <v>49589</v>
      </c>
      <c r="C21" s="114">
        <v>28820</v>
      </c>
      <c r="D21" s="114">
        <v>20769</v>
      </c>
      <c r="E21" s="114">
        <v>38582</v>
      </c>
      <c r="F21" s="114">
        <v>10984</v>
      </c>
      <c r="G21" s="114">
        <v>6738</v>
      </c>
      <c r="H21" s="114">
        <v>14101</v>
      </c>
      <c r="I21" s="115">
        <v>17487</v>
      </c>
      <c r="J21" s="114">
        <v>10320</v>
      </c>
      <c r="K21" s="114">
        <v>7167</v>
      </c>
      <c r="L21" s="423">
        <v>3029</v>
      </c>
      <c r="M21" s="424">
        <v>3902</v>
      </c>
    </row>
    <row r="22" spans="1:13" ht="15" customHeight="1" x14ac:dyDescent="0.2">
      <c r="A22" s="422" t="s">
        <v>392</v>
      </c>
      <c r="B22" s="115">
        <v>49219</v>
      </c>
      <c r="C22" s="114">
        <v>28652</v>
      </c>
      <c r="D22" s="114">
        <v>20567</v>
      </c>
      <c r="E22" s="114">
        <v>38340</v>
      </c>
      <c r="F22" s="114">
        <v>10820</v>
      </c>
      <c r="G22" s="114">
        <v>6498</v>
      </c>
      <c r="H22" s="114">
        <v>14155</v>
      </c>
      <c r="I22" s="115">
        <v>17408</v>
      </c>
      <c r="J22" s="114">
        <v>10281</v>
      </c>
      <c r="K22" s="114">
        <v>7127</v>
      </c>
      <c r="L22" s="423">
        <v>3406</v>
      </c>
      <c r="M22" s="424">
        <v>3891</v>
      </c>
    </row>
    <row r="23" spans="1:13" ht="11.1" customHeight="1" x14ac:dyDescent="0.2">
      <c r="A23" s="422" t="s">
        <v>387</v>
      </c>
      <c r="B23" s="115">
        <v>49019</v>
      </c>
      <c r="C23" s="114">
        <v>28685</v>
      </c>
      <c r="D23" s="114">
        <v>20334</v>
      </c>
      <c r="E23" s="114">
        <v>38154</v>
      </c>
      <c r="F23" s="114">
        <v>10793</v>
      </c>
      <c r="G23" s="114">
        <v>6331</v>
      </c>
      <c r="H23" s="114">
        <v>14230</v>
      </c>
      <c r="I23" s="115">
        <v>17685</v>
      </c>
      <c r="J23" s="114">
        <v>10432</v>
      </c>
      <c r="K23" s="114">
        <v>7253</v>
      </c>
      <c r="L23" s="423">
        <v>2989</v>
      </c>
      <c r="M23" s="424">
        <v>3139</v>
      </c>
    </row>
    <row r="24" spans="1:13" ht="11.1" customHeight="1" x14ac:dyDescent="0.2">
      <c r="A24" s="422" t="s">
        <v>388</v>
      </c>
      <c r="B24" s="115">
        <v>49746</v>
      </c>
      <c r="C24" s="114">
        <v>29167</v>
      </c>
      <c r="D24" s="114">
        <v>20579</v>
      </c>
      <c r="E24" s="114">
        <v>38610</v>
      </c>
      <c r="F24" s="114">
        <v>10871</v>
      </c>
      <c r="G24" s="114">
        <v>6859</v>
      </c>
      <c r="H24" s="114">
        <v>14334</v>
      </c>
      <c r="I24" s="115">
        <v>17878</v>
      </c>
      <c r="J24" s="114">
        <v>10454</v>
      </c>
      <c r="K24" s="114">
        <v>7424</v>
      </c>
      <c r="L24" s="423">
        <v>4698</v>
      </c>
      <c r="M24" s="424">
        <v>4100</v>
      </c>
    </row>
    <row r="25" spans="1:13" s="110" customFormat="1" ht="11.1" customHeight="1" x14ac:dyDescent="0.2">
      <c r="A25" s="422" t="s">
        <v>389</v>
      </c>
      <c r="B25" s="115">
        <v>49465</v>
      </c>
      <c r="C25" s="114">
        <v>28866</v>
      </c>
      <c r="D25" s="114">
        <v>20599</v>
      </c>
      <c r="E25" s="114">
        <v>38239</v>
      </c>
      <c r="F25" s="114">
        <v>10953</v>
      </c>
      <c r="G25" s="114">
        <v>6624</v>
      </c>
      <c r="H25" s="114">
        <v>14443</v>
      </c>
      <c r="I25" s="115">
        <v>17775</v>
      </c>
      <c r="J25" s="114">
        <v>10396</v>
      </c>
      <c r="K25" s="114">
        <v>7379</v>
      </c>
      <c r="L25" s="423">
        <v>2454</v>
      </c>
      <c r="M25" s="424">
        <v>2788</v>
      </c>
    </row>
    <row r="26" spans="1:13" ht="15" customHeight="1" x14ac:dyDescent="0.2">
      <c r="A26" s="422" t="s">
        <v>393</v>
      </c>
      <c r="B26" s="115">
        <v>49884</v>
      </c>
      <c r="C26" s="114">
        <v>29264</v>
      </c>
      <c r="D26" s="114">
        <v>20620</v>
      </c>
      <c r="E26" s="114">
        <v>38548</v>
      </c>
      <c r="F26" s="114">
        <v>11058</v>
      </c>
      <c r="G26" s="114">
        <v>6378</v>
      </c>
      <c r="H26" s="114">
        <v>14789</v>
      </c>
      <c r="I26" s="115">
        <v>17803</v>
      </c>
      <c r="J26" s="114">
        <v>10386</v>
      </c>
      <c r="K26" s="114">
        <v>7417</v>
      </c>
      <c r="L26" s="423">
        <v>4029</v>
      </c>
      <c r="M26" s="424">
        <v>3781</v>
      </c>
    </row>
    <row r="27" spans="1:13" ht="11.1" customHeight="1" x14ac:dyDescent="0.2">
      <c r="A27" s="422" t="s">
        <v>387</v>
      </c>
      <c r="B27" s="115">
        <v>50100</v>
      </c>
      <c r="C27" s="114">
        <v>29388</v>
      </c>
      <c r="D27" s="114">
        <v>20712</v>
      </c>
      <c r="E27" s="114">
        <v>38639</v>
      </c>
      <c r="F27" s="114">
        <v>11185</v>
      </c>
      <c r="G27" s="114">
        <v>6181</v>
      </c>
      <c r="H27" s="114">
        <v>15097</v>
      </c>
      <c r="I27" s="115">
        <v>18282</v>
      </c>
      <c r="J27" s="114">
        <v>10694</v>
      </c>
      <c r="K27" s="114">
        <v>7588</v>
      </c>
      <c r="L27" s="423">
        <v>3027</v>
      </c>
      <c r="M27" s="424">
        <v>2793</v>
      </c>
    </row>
    <row r="28" spans="1:13" ht="11.1" customHeight="1" x14ac:dyDescent="0.2">
      <c r="A28" s="422" t="s">
        <v>388</v>
      </c>
      <c r="B28" s="115">
        <v>50919</v>
      </c>
      <c r="C28" s="114">
        <v>29899</v>
      </c>
      <c r="D28" s="114">
        <v>21020</v>
      </c>
      <c r="E28" s="114">
        <v>39601</v>
      </c>
      <c r="F28" s="114">
        <v>11299</v>
      </c>
      <c r="G28" s="114">
        <v>6705</v>
      </c>
      <c r="H28" s="114">
        <v>15339</v>
      </c>
      <c r="I28" s="115">
        <v>18368</v>
      </c>
      <c r="J28" s="114">
        <v>10613</v>
      </c>
      <c r="K28" s="114">
        <v>7755</v>
      </c>
      <c r="L28" s="423">
        <v>4536</v>
      </c>
      <c r="M28" s="424">
        <v>3838</v>
      </c>
    </row>
    <row r="29" spans="1:13" s="110" customFormat="1" ht="11.1" customHeight="1" x14ac:dyDescent="0.2">
      <c r="A29" s="422" t="s">
        <v>389</v>
      </c>
      <c r="B29" s="115">
        <v>50514</v>
      </c>
      <c r="C29" s="114">
        <v>29556</v>
      </c>
      <c r="D29" s="114">
        <v>20958</v>
      </c>
      <c r="E29" s="114">
        <v>39138</v>
      </c>
      <c r="F29" s="114">
        <v>11369</v>
      </c>
      <c r="G29" s="114">
        <v>6483</v>
      </c>
      <c r="H29" s="114">
        <v>15444</v>
      </c>
      <c r="I29" s="115">
        <v>18313</v>
      </c>
      <c r="J29" s="114">
        <v>10613</v>
      </c>
      <c r="K29" s="114">
        <v>7700</v>
      </c>
      <c r="L29" s="423">
        <v>2515</v>
      </c>
      <c r="M29" s="424">
        <v>2944</v>
      </c>
    </row>
    <row r="30" spans="1:13" ht="15" customHeight="1" x14ac:dyDescent="0.2">
      <c r="A30" s="422" t="s">
        <v>394</v>
      </c>
      <c r="B30" s="115">
        <v>50679</v>
      </c>
      <c r="C30" s="114">
        <v>29595</v>
      </c>
      <c r="D30" s="114">
        <v>21084</v>
      </c>
      <c r="E30" s="114">
        <v>39148</v>
      </c>
      <c r="F30" s="114">
        <v>11528</v>
      </c>
      <c r="G30" s="114">
        <v>6311</v>
      </c>
      <c r="H30" s="114">
        <v>15683</v>
      </c>
      <c r="I30" s="115">
        <v>18006</v>
      </c>
      <c r="J30" s="114">
        <v>10447</v>
      </c>
      <c r="K30" s="114">
        <v>7559</v>
      </c>
      <c r="L30" s="423">
        <v>3983</v>
      </c>
      <c r="M30" s="424">
        <v>3863</v>
      </c>
    </row>
    <row r="31" spans="1:13" ht="11.1" customHeight="1" x14ac:dyDescent="0.2">
      <c r="A31" s="422" t="s">
        <v>387</v>
      </c>
      <c r="B31" s="115">
        <v>51066</v>
      </c>
      <c r="C31" s="114">
        <v>29956</v>
      </c>
      <c r="D31" s="114">
        <v>21110</v>
      </c>
      <c r="E31" s="114">
        <v>39338</v>
      </c>
      <c r="F31" s="114">
        <v>11725</v>
      </c>
      <c r="G31" s="114">
        <v>6204</v>
      </c>
      <c r="H31" s="114">
        <v>15969</v>
      </c>
      <c r="I31" s="115">
        <v>18136</v>
      </c>
      <c r="J31" s="114">
        <v>10594</v>
      </c>
      <c r="K31" s="114">
        <v>7542</v>
      </c>
      <c r="L31" s="423">
        <v>3943</v>
      </c>
      <c r="M31" s="424">
        <v>3626</v>
      </c>
    </row>
    <row r="32" spans="1:13" ht="11.1" customHeight="1" x14ac:dyDescent="0.2">
      <c r="A32" s="422" t="s">
        <v>388</v>
      </c>
      <c r="B32" s="115">
        <v>51983</v>
      </c>
      <c r="C32" s="114">
        <v>30459</v>
      </c>
      <c r="D32" s="114">
        <v>21524</v>
      </c>
      <c r="E32" s="114">
        <v>39992</v>
      </c>
      <c r="F32" s="114">
        <v>11989</v>
      </c>
      <c r="G32" s="114">
        <v>6724</v>
      </c>
      <c r="H32" s="114">
        <v>16166</v>
      </c>
      <c r="I32" s="115">
        <v>18236</v>
      </c>
      <c r="J32" s="114">
        <v>10452</v>
      </c>
      <c r="K32" s="114">
        <v>7784</v>
      </c>
      <c r="L32" s="423">
        <v>5317</v>
      </c>
      <c r="M32" s="424">
        <v>4554</v>
      </c>
    </row>
    <row r="33" spans="1:13" s="110" customFormat="1" ht="11.1" customHeight="1" x14ac:dyDescent="0.2">
      <c r="A33" s="422" t="s">
        <v>389</v>
      </c>
      <c r="B33" s="115">
        <v>51674</v>
      </c>
      <c r="C33" s="114">
        <v>30177</v>
      </c>
      <c r="D33" s="114">
        <v>21497</v>
      </c>
      <c r="E33" s="114">
        <v>39625</v>
      </c>
      <c r="F33" s="114">
        <v>12047</v>
      </c>
      <c r="G33" s="114">
        <v>6498</v>
      </c>
      <c r="H33" s="114">
        <v>16265</v>
      </c>
      <c r="I33" s="115">
        <v>18200</v>
      </c>
      <c r="J33" s="114">
        <v>10477</v>
      </c>
      <c r="K33" s="114">
        <v>7723</v>
      </c>
      <c r="L33" s="423">
        <v>2733</v>
      </c>
      <c r="M33" s="424">
        <v>3128</v>
      </c>
    </row>
    <row r="34" spans="1:13" ht="15" customHeight="1" x14ac:dyDescent="0.2">
      <c r="A34" s="422" t="s">
        <v>395</v>
      </c>
      <c r="B34" s="115">
        <v>51848</v>
      </c>
      <c r="C34" s="114">
        <v>30286</v>
      </c>
      <c r="D34" s="114">
        <v>21562</v>
      </c>
      <c r="E34" s="114">
        <v>39686</v>
      </c>
      <c r="F34" s="114">
        <v>12162</v>
      </c>
      <c r="G34" s="114">
        <v>6317</v>
      </c>
      <c r="H34" s="114">
        <v>16437</v>
      </c>
      <c r="I34" s="115">
        <v>18102</v>
      </c>
      <c r="J34" s="114">
        <v>10370</v>
      </c>
      <c r="K34" s="114">
        <v>7732</v>
      </c>
      <c r="L34" s="423">
        <v>3499</v>
      </c>
      <c r="M34" s="424">
        <v>3332</v>
      </c>
    </row>
    <row r="35" spans="1:13" ht="11.1" customHeight="1" x14ac:dyDescent="0.2">
      <c r="A35" s="422" t="s">
        <v>387</v>
      </c>
      <c r="B35" s="115">
        <v>52142</v>
      </c>
      <c r="C35" s="114">
        <v>30545</v>
      </c>
      <c r="D35" s="114">
        <v>21597</v>
      </c>
      <c r="E35" s="114">
        <v>39830</v>
      </c>
      <c r="F35" s="114">
        <v>12312</v>
      </c>
      <c r="G35" s="114">
        <v>6208</v>
      </c>
      <c r="H35" s="114">
        <v>16741</v>
      </c>
      <c r="I35" s="115">
        <v>18429</v>
      </c>
      <c r="J35" s="114">
        <v>10574</v>
      </c>
      <c r="K35" s="114">
        <v>7855</v>
      </c>
      <c r="L35" s="423">
        <v>3022</v>
      </c>
      <c r="M35" s="424">
        <v>2856</v>
      </c>
    </row>
    <row r="36" spans="1:13" ht="11.1" customHeight="1" x14ac:dyDescent="0.2">
      <c r="A36" s="422" t="s">
        <v>388</v>
      </c>
      <c r="B36" s="115">
        <v>53058</v>
      </c>
      <c r="C36" s="114">
        <v>31162</v>
      </c>
      <c r="D36" s="114">
        <v>21896</v>
      </c>
      <c r="E36" s="114">
        <v>40542</v>
      </c>
      <c r="F36" s="114">
        <v>12516</v>
      </c>
      <c r="G36" s="114">
        <v>6868</v>
      </c>
      <c r="H36" s="114">
        <v>16961</v>
      </c>
      <c r="I36" s="115">
        <v>18629</v>
      </c>
      <c r="J36" s="114">
        <v>10589</v>
      </c>
      <c r="K36" s="114">
        <v>8040</v>
      </c>
      <c r="L36" s="423">
        <v>5055</v>
      </c>
      <c r="M36" s="424">
        <v>4237</v>
      </c>
    </row>
    <row r="37" spans="1:13" s="110" customFormat="1" ht="11.1" customHeight="1" x14ac:dyDescent="0.2">
      <c r="A37" s="422" t="s">
        <v>389</v>
      </c>
      <c r="B37" s="115">
        <v>52730</v>
      </c>
      <c r="C37" s="114">
        <v>30769</v>
      </c>
      <c r="D37" s="114">
        <v>21961</v>
      </c>
      <c r="E37" s="114">
        <v>40171</v>
      </c>
      <c r="F37" s="114">
        <v>12559</v>
      </c>
      <c r="G37" s="114">
        <v>6716</v>
      </c>
      <c r="H37" s="114">
        <v>17005</v>
      </c>
      <c r="I37" s="115">
        <v>18503</v>
      </c>
      <c r="J37" s="114">
        <v>10497</v>
      </c>
      <c r="K37" s="114">
        <v>8006</v>
      </c>
      <c r="L37" s="423">
        <v>2758</v>
      </c>
      <c r="M37" s="424">
        <v>2994</v>
      </c>
    </row>
    <row r="38" spans="1:13" ht="15" customHeight="1" x14ac:dyDescent="0.2">
      <c r="A38" s="425" t="s">
        <v>396</v>
      </c>
      <c r="B38" s="115">
        <v>53103</v>
      </c>
      <c r="C38" s="114">
        <v>31016</v>
      </c>
      <c r="D38" s="114">
        <v>22087</v>
      </c>
      <c r="E38" s="114">
        <v>40367</v>
      </c>
      <c r="F38" s="114">
        <v>12736</v>
      </c>
      <c r="G38" s="114">
        <v>6603</v>
      </c>
      <c r="H38" s="114">
        <v>17178</v>
      </c>
      <c r="I38" s="115">
        <v>18407</v>
      </c>
      <c r="J38" s="114">
        <v>10456</v>
      </c>
      <c r="K38" s="114">
        <v>7951</v>
      </c>
      <c r="L38" s="423">
        <v>3832</v>
      </c>
      <c r="M38" s="424">
        <v>3551</v>
      </c>
    </row>
    <row r="39" spans="1:13" ht="11.1" customHeight="1" x14ac:dyDescent="0.2">
      <c r="A39" s="422" t="s">
        <v>387</v>
      </c>
      <c r="B39" s="115">
        <v>53478</v>
      </c>
      <c r="C39" s="114">
        <v>31332</v>
      </c>
      <c r="D39" s="114">
        <v>22146</v>
      </c>
      <c r="E39" s="114">
        <v>40596</v>
      </c>
      <c r="F39" s="114">
        <v>12882</v>
      </c>
      <c r="G39" s="114">
        <v>6422</v>
      </c>
      <c r="H39" s="114">
        <v>17475</v>
      </c>
      <c r="I39" s="115">
        <v>18681</v>
      </c>
      <c r="J39" s="114">
        <v>10611</v>
      </c>
      <c r="K39" s="114">
        <v>8070</v>
      </c>
      <c r="L39" s="423">
        <v>3313</v>
      </c>
      <c r="M39" s="424">
        <v>2991</v>
      </c>
    </row>
    <row r="40" spans="1:13" ht="11.1" customHeight="1" x14ac:dyDescent="0.2">
      <c r="A40" s="425" t="s">
        <v>388</v>
      </c>
      <c r="B40" s="115">
        <v>54596</v>
      </c>
      <c r="C40" s="114">
        <v>32044</v>
      </c>
      <c r="D40" s="114">
        <v>22552</v>
      </c>
      <c r="E40" s="114">
        <v>41599</v>
      </c>
      <c r="F40" s="114">
        <v>12997</v>
      </c>
      <c r="G40" s="114">
        <v>7116</v>
      </c>
      <c r="H40" s="114">
        <v>17684</v>
      </c>
      <c r="I40" s="115">
        <v>18711</v>
      </c>
      <c r="J40" s="114">
        <v>10422</v>
      </c>
      <c r="K40" s="114">
        <v>8289</v>
      </c>
      <c r="L40" s="423">
        <v>5304</v>
      </c>
      <c r="M40" s="424">
        <v>4374</v>
      </c>
    </row>
    <row r="41" spans="1:13" s="110" customFormat="1" ht="11.1" customHeight="1" x14ac:dyDescent="0.2">
      <c r="A41" s="422" t="s">
        <v>389</v>
      </c>
      <c r="B41" s="115">
        <v>54374</v>
      </c>
      <c r="C41" s="114">
        <v>31842</v>
      </c>
      <c r="D41" s="114">
        <v>22532</v>
      </c>
      <c r="E41" s="114">
        <v>41359</v>
      </c>
      <c r="F41" s="114">
        <v>13015</v>
      </c>
      <c r="G41" s="114">
        <v>6924</v>
      </c>
      <c r="H41" s="114">
        <v>17723</v>
      </c>
      <c r="I41" s="115">
        <v>18386</v>
      </c>
      <c r="J41" s="114">
        <v>10334</v>
      </c>
      <c r="K41" s="114">
        <v>8052</v>
      </c>
      <c r="L41" s="423">
        <v>3237</v>
      </c>
      <c r="M41" s="424">
        <v>3450</v>
      </c>
    </row>
    <row r="42" spans="1:13" ht="15" customHeight="1" x14ac:dyDescent="0.2">
      <c r="A42" s="422" t="s">
        <v>397</v>
      </c>
      <c r="B42" s="115">
        <v>54748</v>
      </c>
      <c r="C42" s="114">
        <v>32118</v>
      </c>
      <c r="D42" s="114">
        <v>22630</v>
      </c>
      <c r="E42" s="114">
        <v>41638</v>
      </c>
      <c r="F42" s="114">
        <v>13110</v>
      </c>
      <c r="G42" s="114">
        <v>6707</v>
      </c>
      <c r="H42" s="114">
        <v>17990</v>
      </c>
      <c r="I42" s="115">
        <v>18331</v>
      </c>
      <c r="J42" s="114">
        <v>10234</v>
      </c>
      <c r="K42" s="114">
        <v>8097</v>
      </c>
      <c r="L42" s="423">
        <v>4264</v>
      </c>
      <c r="M42" s="424">
        <v>3972</v>
      </c>
    </row>
    <row r="43" spans="1:13" ht="11.1" customHeight="1" x14ac:dyDescent="0.2">
      <c r="A43" s="422" t="s">
        <v>387</v>
      </c>
      <c r="B43" s="115">
        <v>55114</v>
      </c>
      <c r="C43" s="114">
        <v>32488</v>
      </c>
      <c r="D43" s="114">
        <v>22626</v>
      </c>
      <c r="E43" s="114">
        <v>41887</v>
      </c>
      <c r="F43" s="114">
        <v>13227</v>
      </c>
      <c r="G43" s="114">
        <v>6582</v>
      </c>
      <c r="H43" s="114">
        <v>18284</v>
      </c>
      <c r="I43" s="115">
        <v>18742</v>
      </c>
      <c r="J43" s="114">
        <v>10432</v>
      </c>
      <c r="K43" s="114">
        <v>8310</v>
      </c>
      <c r="L43" s="423">
        <v>3578</v>
      </c>
      <c r="M43" s="424">
        <v>3279</v>
      </c>
    </row>
    <row r="44" spans="1:13" ht="11.1" customHeight="1" x14ac:dyDescent="0.2">
      <c r="A44" s="422" t="s">
        <v>388</v>
      </c>
      <c r="B44" s="115">
        <v>56362</v>
      </c>
      <c r="C44" s="114">
        <v>33309</v>
      </c>
      <c r="D44" s="114">
        <v>23053</v>
      </c>
      <c r="E44" s="114">
        <v>43044</v>
      </c>
      <c r="F44" s="114">
        <v>13318</v>
      </c>
      <c r="G44" s="114">
        <v>7200</v>
      </c>
      <c r="H44" s="114">
        <v>18499</v>
      </c>
      <c r="I44" s="115">
        <v>18782</v>
      </c>
      <c r="J44" s="114">
        <v>10236</v>
      </c>
      <c r="K44" s="114">
        <v>8546</v>
      </c>
      <c r="L44" s="423">
        <v>6110</v>
      </c>
      <c r="M44" s="424">
        <v>5213</v>
      </c>
    </row>
    <row r="45" spans="1:13" s="110" customFormat="1" ht="11.1" customHeight="1" x14ac:dyDescent="0.2">
      <c r="A45" s="422" t="s">
        <v>389</v>
      </c>
      <c r="B45" s="115">
        <v>56138</v>
      </c>
      <c r="C45" s="114">
        <v>33043</v>
      </c>
      <c r="D45" s="114">
        <v>23095</v>
      </c>
      <c r="E45" s="114">
        <v>42785</v>
      </c>
      <c r="F45" s="114">
        <v>13353</v>
      </c>
      <c r="G45" s="114">
        <v>6972</v>
      </c>
      <c r="H45" s="114">
        <v>18580</v>
      </c>
      <c r="I45" s="115">
        <v>18755</v>
      </c>
      <c r="J45" s="114">
        <v>10219</v>
      </c>
      <c r="K45" s="114">
        <v>8536</v>
      </c>
      <c r="L45" s="423">
        <v>3349</v>
      </c>
      <c r="M45" s="424">
        <v>3599</v>
      </c>
    </row>
    <row r="46" spans="1:13" ht="15" customHeight="1" x14ac:dyDescent="0.2">
      <c r="A46" s="422" t="s">
        <v>398</v>
      </c>
      <c r="B46" s="115">
        <v>56365</v>
      </c>
      <c r="C46" s="114">
        <v>33197</v>
      </c>
      <c r="D46" s="114">
        <v>23168</v>
      </c>
      <c r="E46" s="114">
        <v>42877</v>
      </c>
      <c r="F46" s="114">
        <v>13488</v>
      </c>
      <c r="G46" s="114">
        <v>6770</v>
      </c>
      <c r="H46" s="114">
        <v>18844</v>
      </c>
      <c r="I46" s="115">
        <v>18709</v>
      </c>
      <c r="J46" s="114">
        <v>10161</v>
      </c>
      <c r="K46" s="114">
        <v>8548</v>
      </c>
      <c r="L46" s="423">
        <v>4329</v>
      </c>
      <c r="M46" s="424">
        <v>4411</v>
      </c>
    </row>
    <row r="47" spans="1:13" ht="11.1" customHeight="1" x14ac:dyDescent="0.2">
      <c r="A47" s="422" t="s">
        <v>387</v>
      </c>
      <c r="B47" s="115">
        <v>56222</v>
      </c>
      <c r="C47" s="114">
        <v>33128</v>
      </c>
      <c r="D47" s="114">
        <v>23094</v>
      </c>
      <c r="E47" s="114">
        <v>42609</v>
      </c>
      <c r="F47" s="114">
        <v>13613</v>
      </c>
      <c r="G47" s="114">
        <v>6552</v>
      </c>
      <c r="H47" s="114">
        <v>18961</v>
      </c>
      <c r="I47" s="115">
        <v>19031</v>
      </c>
      <c r="J47" s="114">
        <v>10334</v>
      </c>
      <c r="K47" s="114">
        <v>8697</v>
      </c>
      <c r="L47" s="423">
        <v>3342</v>
      </c>
      <c r="M47" s="424">
        <v>3451</v>
      </c>
    </row>
    <row r="48" spans="1:13" ht="11.1" customHeight="1" x14ac:dyDescent="0.2">
      <c r="A48" s="422" t="s">
        <v>388</v>
      </c>
      <c r="B48" s="115">
        <v>57169</v>
      </c>
      <c r="C48" s="114">
        <v>33670</v>
      </c>
      <c r="D48" s="114">
        <v>23499</v>
      </c>
      <c r="E48" s="114">
        <v>43325</v>
      </c>
      <c r="F48" s="114">
        <v>13844</v>
      </c>
      <c r="G48" s="114">
        <v>7160</v>
      </c>
      <c r="H48" s="114">
        <v>19128</v>
      </c>
      <c r="I48" s="115">
        <v>19125</v>
      </c>
      <c r="J48" s="114">
        <v>10142</v>
      </c>
      <c r="K48" s="114">
        <v>8983</v>
      </c>
      <c r="L48" s="423">
        <v>5527</v>
      </c>
      <c r="M48" s="424">
        <v>4706</v>
      </c>
    </row>
    <row r="49" spans="1:17" s="110" customFormat="1" ht="11.1" customHeight="1" x14ac:dyDescent="0.2">
      <c r="A49" s="422" t="s">
        <v>389</v>
      </c>
      <c r="B49" s="115">
        <v>56819</v>
      </c>
      <c r="C49" s="114">
        <v>33353</v>
      </c>
      <c r="D49" s="114">
        <v>23466</v>
      </c>
      <c r="E49" s="114">
        <v>42892</v>
      </c>
      <c r="F49" s="114">
        <v>13927</v>
      </c>
      <c r="G49" s="114">
        <v>6957</v>
      </c>
      <c r="H49" s="114">
        <v>19173</v>
      </c>
      <c r="I49" s="115">
        <v>19089</v>
      </c>
      <c r="J49" s="114">
        <v>10080</v>
      </c>
      <c r="K49" s="114">
        <v>9009</v>
      </c>
      <c r="L49" s="423">
        <v>3087</v>
      </c>
      <c r="M49" s="424">
        <v>3515</v>
      </c>
    </row>
    <row r="50" spans="1:17" ht="15" customHeight="1" x14ac:dyDescent="0.2">
      <c r="A50" s="422" t="s">
        <v>399</v>
      </c>
      <c r="B50" s="143">
        <v>56930</v>
      </c>
      <c r="C50" s="144">
        <v>33400</v>
      </c>
      <c r="D50" s="144">
        <v>23530</v>
      </c>
      <c r="E50" s="144">
        <v>42787</v>
      </c>
      <c r="F50" s="144">
        <v>14143</v>
      </c>
      <c r="G50" s="144">
        <v>6768</v>
      </c>
      <c r="H50" s="144">
        <v>19346</v>
      </c>
      <c r="I50" s="143">
        <v>18999</v>
      </c>
      <c r="J50" s="144">
        <v>10092</v>
      </c>
      <c r="K50" s="144">
        <v>8907</v>
      </c>
      <c r="L50" s="426">
        <v>3985</v>
      </c>
      <c r="M50" s="427">
        <v>4028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1.002395103344274</v>
      </c>
      <c r="C6" s="480">
        <f>'Tabelle 3.3'!J11</f>
        <v>1.5500561227216847</v>
      </c>
      <c r="D6" s="481">
        <f t="shared" ref="D6:E9" si="0">IF(OR(AND(B6&gt;=-50,B6&lt;=50),ISNUMBER(B6)=FALSE),B6,"")</f>
        <v>1.002395103344274</v>
      </c>
      <c r="E6" s="481">
        <f t="shared" si="0"/>
        <v>1.5500561227216847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1.002395103344274</v>
      </c>
      <c r="C14" s="480">
        <f>'Tabelle 3.3'!J11</f>
        <v>1.5500561227216847</v>
      </c>
      <c r="D14" s="481">
        <f>IF(OR(AND(B14&gt;=-50,B14&lt;=50),ISNUMBER(B14)=FALSE),B14,"")</f>
        <v>1.002395103344274</v>
      </c>
      <c r="E14" s="481">
        <f>IF(OR(AND(C14&gt;=-50,C14&lt;=50),ISNUMBER(C14)=FALSE),C14,"")</f>
        <v>1.5500561227216847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2.4253731343283582</v>
      </c>
      <c r="C15" s="480">
        <f>'Tabelle 3.3'!J12</f>
        <v>9.4306049822064058</v>
      </c>
      <c r="D15" s="481">
        <f t="shared" ref="D15:E45" si="3">IF(OR(AND(B15&gt;=-50,B15&lt;=50),ISNUMBER(B15)=FALSE),B15,"")</f>
        <v>2.4253731343283582</v>
      </c>
      <c r="E15" s="481">
        <f t="shared" si="3"/>
        <v>9.4306049822064058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6.1386138613861387</v>
      </c>
      <c r="C16" s="480">
        <f>'Tabelle 3.3'!J13</f>
        <v>-1.9607843137254901</v>
      </c>
      <c r="D16" s="481">
        <f t="shared" si="3"/>
        <v>6.1386138613861387</v>
      </c>
      <c r="E16" s="481">
        <f t="shared" si="3"/>
        <v>-1.9607843137254901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-0.86828006650655831</v>
      </c>
      <c r="C17" s="480">
        <f>'Tabelle 3.3'!J14</f>
        <v>-9.0551181102362204</v>
      </c>
      <c r="D17" s="481">
        <f t="shared" si="3"/>
        <v>-0.86828006650655831</v>
      </c>
      <c r="E17" s="481">
        <f t="shared" si="3"/>
        <v>-9.0551181102362204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-4.7241493227618108</v>
      </c>
      <c r="C18" s="480">
        <f>'Tabelle 3.3'!J15</f>
        <v>-5.4824561403508776</v>
      </c>
      <c r="D18" s="481">
        <f t="shared" si="3"/>
        <v>-4.7241493227618108</v>
      </c>
      <c r="E18" s="481">
        <f t="shared" si="3"/>
        <v>-5.4824561403508776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-0.14130644228916436</v>
      </c>
      <c r="C19" s="480">
        <f>'Tabelle 3.3'!J16</f>
        <v>-10.953346855983773</v>
      </c>
      <c r="D19" s="481">
        <f t="shared" si="3"/>
        <v>-0.14130644228916436</v>
      </c>
      <c r="E19" s="481">
        <f t="shared" si="3"/>
        <v>-10.953346855983773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-0.75261780104712039</v>
      </c>
      <c r="C20" s="480">
        <f>'Tabelle 3.3'!J17</f>
        <v>-10.173697270471465</v>
      </c>
      <c r="D20" s="481">
        <f t="shared" si="3"/>
        <v>-0.75261780104712039</v>
      </c>
      <c r="E20" s="481">
        <f t="shared" si="3"/>
        <v>-10.173697270471465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-1.0395841663334666</v>
      </c>
      <c r="C21" s="480">
        <f>'Tabelle 3.3'!J18</f>
        <v>1.3018714401952807</v>
      </c>
      <c r="D21" s="481">
        <f t="shared" si="3"/>
        <v>-1.0395841663334666</v>
      </c>
      <c r="E21" s="481">
        <f t="shared" si="3"/>
        <v>1.3018714401952807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2.3983620941795847</v>
      </c>
      <c r="C22" s="480">
        <f>'Tabelle 3.3'!J19</f>
        <v>3.2951289398280803</v>
      </c>
      <c r="D22" s="481">
        <f t="shared" si="3"/>
        <v>2.3983620941795847</v>
      </c>
      <c r="E22" s="481">
        <f t="shared" si="3"/>
        <v>3.2951289398280803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1.9190871369294606</v>
      </c>
      <c r="C23" s="480">
        <f>'Tabelle 3.3'!J20</f>
        <v>-0.96038415366146457</v>
      </c>
      <c r="D23" s="481">
        <f t="shared" si="3"/>
        <v>1.9190871369294606</v>
      </c>
      <c r="E23" s="481">
        <f t="shared" si="3"/>
        <v>-0.96038415366146457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-1.4440433212996391</v>
      </c>
      <c r="C24" s="480">
        <f>'Tabelle 3.3'!J21</f>
        <v>-5.7156814851001467</v>
      </c>
      <c r="D24" s="481">
        <f t="shared" si="3"/>
        <v>-1.4440433212996391</v>
      </c>
      <c r="E24" s="481">
        <f t="shared" si="3"/>
        <v>-5.7156814851001467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5.4666666666666668</v>
      </c>
      <c r="C25" s="480">
        <f>'Tabelle 3.3'!J22</f>
        <v>0.68493150684931503</v>
      </c>
      <c r="D25" s="481">
        <f t="shared" si="3"/>
        <v>5.4666666666666668</v>
      </c>
      <c r="E25" s="481">
        <f t="shared" si="3"/>
        <v>0.68493150684931503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-2.509293680297398</v>
      </c>
      <c r="C26" s="480">
        <f>'Tabelle 3.3'!J23</f>
        <v>-2.766798418972332</v>
      </c>
      <c r="D26" s="481">
        <f t="shared" si="3"/>
        <v>-2.509293680297398</v>
      </c>
      <c r="E26" s="481">
        <f t="shared" si="3"/>
        <v>-2.766798418972332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4.4834307992202733</v>
      </c>
      <c r="C27" s="480">
        <f>'Tabelle 3.3'!J24</f>
        <v>-0.18083182640144665</v>
      </c>
      <c r="D27" s="481">
        <f t="shared" si="3"/>
        <v>4.4834307992202733</v>
      </c>
      <c r="E27" s="481">
        <f t="shared" si="3"/>
        <v>-0.18083182640144665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14.711538461538462</v>
      </c>
      <c r="C28" s="480">
        <f>'Tabelle 3.3'!J25</f>
        <v>51.222104144527101</v>
      </c>
      <c r="D28" s="481">
        <f t="shared" si="3"/>
        <v>14.711538461538462</v>
      </c>
      <c r="E28" s="481" t="str">
        <f t="shared" si="3"/>
        <v/>
      </c>
      <c r="F28" s="476" t="str">
        <f t="shared" si="4"/>
        <v/>
      </c>
      <c r="G28" s="476" t="str">
        <f t="shared" si="4"/>
        <v>&gt; 50</v>
      </c>
      <c r="H28" s="482" t="str">
        <f t="shared" si="5"/>
        <v/>
      </c>
      <c r="I28" s="482">
        <f t="shared" si="5"/>
        <v>-0.75</v>
      </c>
      <c r="J28" s="476" t="e">
        <f t="shared" si="6"/>
        <v>#N/A</v>
      </c>
      <c r="K28" s="476" t="e">
        <f t="shared" si="7"/>
        <v>#N/A</v>
      </c>
      <c r="L28" s="476">
        <f t="shared" si="8"/>
        <v>149</v>
      </c>
      <c r="M28" s="476">
        <f t="shared" si="9"/>
        <v>45</v>
      </c>
      <c r="N28" s="476">
        <v>149</v>
      </c>
    </row>
    <row r="29" spans="1:14" s="475" customFormat="1" ht="15" customHeight="1" x14ac:dyDescent="0.2">
      <c r="A29" s="475">
        <v>16</v>
      </c>
      <c r="B29" s="479">
        <f>'Tabelle 2.3'!J26</f>
        <v>-7.8860898138006572</v>
      </c>
      <c r="C29" s="480">
        <f>'Tabelle 3.3'!J26</f>
        <v>50</v>
      </c>
      <c r="D29" s="481">
        <f t="shared" si="3"/>
        <v>-7.8860898138006572</v>
      </c>
      <c r="E29" s="481">
        <f t="shared" si="3"/>
        <v>50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4.036406806489909</v>
      </c>
      <c r="C30" s="480">
        <f>'Tabelle 3.3'!J27</f>
        <v>-0.43252595155709345</v>
      </c>
      <c r="D30" s="481">
        <f t="shared" si="3"/>
        <v>4.036406806489909</v>
      </c>
      <c r="E30" s="481">
        <f t="shared" si="3"/>
        <v>-0.43252595155709345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2.1029731689630169</v>
      </c>
      <c r="C31" s="480">
        <f>'Tabelle 3.3'!J28</f>
        <v>5.1181102362204722</v>
      </c>
      <c r="D31" s="481">
        <f t="shared" si="3"/>
        <v>2.1029731689630169</v>
      </c>
      <c r="E31" s="481">
        <f t="shared" si="3"/>
        <v>5.1181102362204722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3.4239999999999999</v>
      </c>
      <c r="C32" s="480">
        <f>'Tabelle 3.3'!J29</f>
        <v>1.544799176107106</v>
      </c>
      <c r="D32" s="481">
        <f t="shared" si="3"/>
        <v>3.4239999999999999</v>
      </c>
      <c r="E32" s="481">
        <f t="shared" si="3"/>
        <v>1.544799176107106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5.4757015742642023</v>
      </c>
      <c r="C33" s="480">
        <f>'Tabelle 3.3'!J30</f>
        <v>5.1219512195121952</v>
      </c>
      <c r="D33" s="481">
        <f t="shared" si="3"/>
        <v>5.4757015742642023</v>
      </c>
      <c r="E33" s="481">
        <f t="shared" si="3"/>
        <v>5.1219512195121952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-1.5028177833437695</v>
      </c>
      <c r="C34" s="480">
        <f>'Tabelle 3.3'!J31</f>
        <v>-0.98406747891283974</v>
      </c>
      <c r="D34" s="481">
        <f t="shared" si="3"/>
        <v>-1.5028177833437695</v>
      </c>
      <c r="E34" s="481">
        <f t="shared" si="3"/>
        <v>-0.98406747891283974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2.4253731343283582</v>
      </c>
      <c r="C37" s="480">
        <f>'Tabelle 3.3'!J34</f>
        <v>9.4306049822064058</v>
      </c>
      <c r="D37" s="481">
        <f t="shared" si="3"/>
        <v>2.4253731343283582</v>
      </c>
      <c r="E37" s="481">
        <f t="shared" si="3"/>
        <v>9.4306049822064058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-0.76954232482786555</v>
      </c>
      <c r="C38" s="480">
        <f>'Tabelle 3.3'!J35</f>
        <v>-5.701443103856163</v>
      </c>
      <c r="D38" s="481">
        <f t="shared" si="3"/>
        <v>-0.76954232482786555</v>
      </c>
      <c r="E38" s="481">
        <f t="shared" si="3"/>
        <v>-5.701443103856163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2.6508545517963027</v>
      </c>
      <c r="C39" s="480">
        <f>'Tabelle 3.3'!J36</f>
        <v>3.4339080459770117</v>
      </c>
      <c r="D39" s="481">
        <f t="shared" si="3"/>
        <v>2.6508545517963027</v>
      </c>
      <c r="E39" s="481">
        <f t="shared" si="3"/>
        <v>3.4339080459770117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2.6508545517963027</v>
      </c>
      <c r="C45" s="480">
        <f>'Tabelle 3.3'!J36</f>
        <v>3.4339080459770117</v>
      </c>
      <c r="D45" s="481">
        <f t="shared" si="3"/>
        <v>2.6508545517963027</v>
      </c>
      <c r="E45" s="481">
        <f t="shared" si="3"/>
        <v>3.4339080459770117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49884</v>
      </c>
      <c r="C51" s="487">
        <v>10386</v>
      </c>
      <c r="D51" s="487">
        <v>7417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50100</v>
      </c>
      <c r="C52" s="487">
        <v>10694</v>
      </c>
      <c r="D52" s="487">
        <v>7588</v>
      </c>
      <c r="E52" s="488">
        <f t="shared" ref="E52:G70" si="11">IF($A$51=37802,IF(COUNTBLANK(B$51:B$70)&gt;0,#N/A,B52/B$51*100),IF(COUNTBLANK(B$51:B$75)&gt;0,#N/A,B52/B$51*100))</f>
        <v>100.4330045706038</v>
      </c>
      <c r="F52" s="488">
        <f t="shared" si="11"/>
        <v>102.96553052185635</v>
      </c>
      <c r="G52" s="488">
        <f t="shared" si="11"/>
        <v>102.30551435890523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50919</v>
      </c>
      <c r="C53" s="487">
        <v>10613</v>
      </c>
      <c r="D53" s="487">
        <v>7755</v>
      </c>
      <c r="E53" s="488">
        <f t="shared" si="11"/>
        <v>102.07481356747654</v>
      </c>
      <c r="F53" s="488">
        <f t="shared" si="11"/>
        <v>102.18563450799152</v>
      </c>
      <c r="G53" s="488">
        <f t="shared" si="11"/>
        <v>104.55709855736821</v>
      </c>
      <c r="H53" s="489">
        <f>IF(ISERROR(L53)=TRUE,IF(MONTH(A53)=MONTH(MAX(A$51:A$75)),A53,""),"")</f>
        <v>41883</v>
      </c>
      <c r="I53" s="488">
        <f t="shared" si="12"/>
        <v>102.07481356747654</v>
      </c>
      <c r="J53" s="488">
        <f t="shared" si="10"/>
        <v>102.18563450799152</v>
      </c>
      <c r="K53" s="488">
        <f t="shared" si="10"/>
        <v>104.55709855736821</v>
      </c>
      <c r="L53" s="488" t="e">
        <f t="shared" si="13"/>
        <v>#N/A</v>
      </c>
    </row>
    <row r="54" spans="1:14" ht="15" customHeight="1" x14ac:dyDescent="0.2">
      <c r="A54" s="490" t="s">
        <v>462</v>
      </c>
      <c r="B54" s="487">
        <v>50514</v>
      </c>
      <c r="C54" s="487">
        <v>10613</v>
      </c>
      <c r="D54" s="487">
        <v>7700</v>
      </c>
      <c r="E54" s="488">
        <f t="shared" si="11"/>
        <v>101.26292999759441</v>
      </c>
      <c r="F54" s="488">
        <f t="shared" si="11"/>
        <v>102.18563450799152</v>
      </c>
      <c r="G54" s="488">
        <f t="shared" si="11"/>
        <v>103.81555885128759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50679</v>
      </c>
      <c r="C55" s="487">
        <v>10447</v>
      </c>
      <c r="D55" s="487">
        <v>7559</v>
      </c>
      <c r="E55" s="488">
        <f t="shared" si="11"/>
        <v>101.59369737791677</v>
      </c>
      <c r="F55" s="488">
        <f t="shared" si="11"/>
        <v>100.58732909686117</v>
      </c>
      <c r="G55" s="488">
        <f t="shared" si="11"/>
        <v>101.91452069569907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51066</v>
      </c>
      <c r="C56" s="487">
        <v>10594</v>
      </c>
      <c r="D56" s="487">
        <v>7542</v>
      </c>
      <c r="E56" s="488">
        <f t="shared" si="11"/>
        <v>102.36949723358191</v>
      </c>
      <c r="F56" s="488">
        <f t="shared" si="11"/>
        <v>102.00269593683807</v>
      </c>
      <c r="G56" s="488">
        <f t="shared" si="11"/>
        <v>101.6853175138196</v>
      </c>
      <c r="H56" s="489" t="str">
        <f t="shared" si="14"/>
        <v/>
      </c>
      <c r="I56" s="488" t="str">
        <f t="shared" si="12"/>
        <v/>
      </c>
      <c r="J56" s="488" t="str">
        <f t="shared" si="10"/>
        <v/>
      </c>
      <c r="K56" s="488" t="str">
        <f t="shared" si="10"/>
        <v/>
      </c>
      <c r="L56" s="488" t="e">
        <f t="shared" si="13"/>
        <v>#N/A</v>
      </c>
    </row>
    <row r="57" spans="1:14" ht="15" customHeight="1" x14ac:dyDescent="0.2">
      <c r="A57" s="490">
        <v>42248</v>
      </c>
      <c r="B57" s="487">
        <v>51983</v>
      </c>
      <c r="C57" s="487">
        <v>10452</v>
      </c>
      <c r="D57" s="487">
        <v>7784</v>
      </c>
      <c r="E57" s="488">
        <f t="shared" si="11"/>
        <v>104.20776200785824</v>
      </c>
      <c r="F57" s="488">
        <f t="shared" si="11"/>
        <v>100.63547082611208</v>
      </c>
      <c r="G57" s="488">
        <f t="shared" si="11"/>
        <v>104.94809222057435</v>
      </c>
      <c r="H57" s="489">
        <f t="shared" si="14"/>
        <v>42248</v>
      </c>
      <c r="I57" s="488">
        <f t="shared" si="12"/>
        <v>104.20776200785824</v>
      </c>
      <c r="J57" s="488">
        <f t="shared" si="10"/>
        <v>100.63547082611208</v>
      </c>
      <c r="K57" s="488">
        <f t="shared" si="10"/>
        <v>104.94809222057435</v>
      </c>
      <c r="L57" s="488" t="e">
        <f t="shared" si="13"/>
        <v>#N/A</v>
      </c>
    </row>
    <row r="58" spans="1:14" ht="15" customHeight="1" x14ac:dyDescent="0.2">
      <c r="A58" s="490" t="s">
        <v>465</v>
      </c>
      <c r="B58" s="487">
        <v>51674</v>
      </c>
      <c r="C58" s="487">
        <v>10477</v>
      </c>
      <c r="D58" s="487">
        <v>7723</v>
      </c>
      <c r="E58" s="488">
        <f t="shared" si="11"/>
        <v>103.58832491380001</v>
      </c>
      <c r="F58" s="488">
        <f t="shared" si="11"/>
        <v>100.87617947236664</v>
      </c>
      <c r="G58" s="488">
        <f t="shared" si="11"/>
        <v>104.12565727383038</v>
      </c>
      <c r="H58" s="489" t="str">
        <f t="shared" si="14"/>
        <v/>
      </c>
      <c r="I58" s="488" t="str">
        <f t="shared" si="12"/>
        <v/>
      </c>
      <c r="J58" s="488" t="str">
        <f t="shared" si="10"/>
        <v/>
      </c>
      <c r="K58" s="488" t="str">
        <f t="shared" si="10"/>
        <v/>
      </c>
      <c r="L58" s="488" t="e">
        <f t="shared" si="13"/>
        <v>#N/A</v>
      </c>
    </row>
    <row r="59" spans="1:14" ht="15" customHeight="1" x14ac:dyDescent="0.2">
      <c r="A59" s="490" t="s">
        <v>466</v>
      </c>
      <c r="B59" s="487">
        <v>51848</v>
      </c>
      <c r="C59" s="487">
        <v>10370</v>
      </c>
      <c r="D59" s="487">
        <v>7732</v>
      </c>
      <c r="E59" s="488">
        <f t="shared" si="11"/>
        <v>103.93713415123085</v>
      </c>
      <c r="F59" s="488">
        <f t="shared" si="11"/>
        <v>99.845946466397066</v>
      </c>
      <c r="G59" s="488">
        <f t="shared" si="11"/>
        <v>104.2470001348254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52142</v>
      </c>
      <c r="C60" s="487">
        <v>10574</v>
      </c>
      <c r="D60" s="487">
        <v>7855</v>
      </c>
      <c r="E60" s="488">
        <f t="shared" si="11"/>
        <v>104.52650148344158</v>
      </c>
      <c r="F60" s="488">
        <f t="shared" si="11"/>
        <v>101.81012901983439</v>
      </c>
      <c r="G60" s="488">
        <f t="shared" si="11"/>
        <v>105.90535256842388</v>
      </c>
      <c r="H60" s="489" t="str">
        <f t="shared" si="14"/>
        <v/>
      </c>
      <c r="I60" s="488" t="str">
        <f t="shared" si="12"/>
        <v/>
      </c>
      <c r="J60" s="488" t="str">
        <f t="shared" si="10"/>
        <v/>
      </c>
      <c r="K60" s="488" t="str">
        <f t="shared" si="10"/>
        <v/>
      </c>
      <c r="L60" s="488" t="e">
        <f t="shared" si="13"/>
        <v>#N/A</v>
      </c>
    </row>
    <row r="61" spans="1:14" ht="15" customHeight="1" x14ac:dyDescent="0.2">
      <c r="A61" s="490">
        <v>42614</v>
      </c>
      <c r="B61" s="487">
        <v>53058</v>
      </c>
      <c r="C61" s="487">
        <v>10589</v>
      </c>
      <c r="D61" s="487">
        <v>8040</v>
      </c>
      <c r="E61" s="488">
        <f t="shared" si="11"/>
        <v>106.36276160692807</v>
      </c>
      <c r="F61" s="488">
        <f t="shared" si="11"/>
        <v>101.95455420758715</v>
      </c>
      <c r="G61" s="488">
        <f t="shared" si="11"/>
        <v>108.39962248887691</v>
      </c>
      <c r="H61" s="489">
        <f t="shared" si="14"/>
        <v>42614</v>
      </c>
      <c r="I61" s="488">
        <f t="shared" si="12"/>
        <v>106.36276160692807</v>
      </c>
      <c r="J61" s="488">
        <f t="shared" si="10"/>
        <v>101.95455420758715</v>
      </c>
      <c r="K61" s="488">
        <f t="shared" si="10"/>
        <v>108.39962248887691</v>
      </c>
      <c r="L61" s="488" t="e">
        <f t="shared" si="13"/>
        <v>#N/A</v>
      </c>
    </row>
    <row r="62" spans="1:14" ht="15" customHeight="1" x14ac:dyDescent="0.2">
      <c r="A62" s="490" t="s">
        <v>468</v>
      </c>
      <c r="B62" s="487">
        <v>52730</v>
      </c>
      <c r="C62" s="487">
        <v>10497</v>
      </c>
      <c r="D62" s="487">
        <v>8006</v>
      </c>
      <c r="E62" s="488">
        <f t="shared" si="11"/>
        <v>105.70523614786305</v>
      </c>
      <c r="F62" s="488">
        <f t="shared" si="11"/>
        <v>101.06874638937032</v>
      </c>
      <c r="G62" s="488">
        <f t="shared" si="11"/>
        <v>107.94121612511798</v>
      </c>
      <c r="H62" s="489" t="str">
        <f t="shared" si="14"/>
        <v/>
      </c>
      <c r="I62" s="488" t="str">
        <f t="shared" si="12"/>
        <v/>
      </c>
      <c r="J62" s="488" t="str">
        <f t="shared" si="10"/>
        <v/>
      </c>
      <c r="K62" s="488" t="str">
        <f t="shared" si="10"/>
        <v/>
      </c>
      <c r="L62" s="488" t="e">
        <f t="shared" si="13"/>
        <v>#N/A</v>
      </c>
    </row>
    <row r="63" spans="1:14" ht="15" customHeight="1" x14ac:dyDescent="0.2">
      <c r="A63" s="490" t="s">
        <v>469</v>
      </c>
      <c r="B63" s="487">
        <v>53103</v>
      </c>
      <c r="C63" s="487">
        <v>10456</v>
      </c>
      <c r="D63" s="487">
        <v>7951</v>
      </c>
      <c r="E63" s="488">
        <f t="shared" si="11"/>
        <v>106.45297089247052</v>
      </c>
      <c r="F63" s="488">
        <f t="shared" si="11"/>
        <v>100.67398420951281</v>
      </c>
      <c r="G63" s="488">
        <f t="shared" si="11"/>
        <v>107.19967641903733</v>
      </c>
      <c r="H63" s="489" t="str">
        <f t="shared" si="14"/>
        <v/>
      </c>
      <c r="I63" s="488" t="str">
        <f t="shared" si="12"/>
        <v/>
      </c>
      <c r="J63" s="488" t="str">
        <f t="shared" si="10"/>
        <v/>
      </c>
      <c r="K63" s="488" t="str">
        <f t="shared" si="10"/>
        <v/>
      </c>
      <c r="L63" s="488" t="e">
        <f t="shared" si="13"/>
        <v>#N/A</v>
      </c>
    </row>
    <row r="64" spans="1:14" ht="15" customHeight="1" x14ac:dyDescent="0.2">
      <c r="A64" s="490" t="s">
        <v>470</v>
      </c>
      <c r="B64" s="487">
        <v>53478</v>
      </c>
      <c r="C64" s="487">
        <v>10611</v>
      </c>
      <c r="D64" s="487">
        <v>8070</v>
      </c>
      <c r="E64" s="488">
        <f t="shared" si="11"/>
        <v>107.20471493865769</v>
      </c>
      <c r="F64" s="488">
        <f t="shared" si="11"/>
        <v>102.16637781629116</v>
      </c>
      <c r="G64" s="488">
        <f t="shared" si="11"/>
        <v>108.80409869219361</v>
      </c>
      <c r="H64" s="489" t="str">
        <f t="shared" si="14"/>
        <v/>
      </c>
      <c r="I64" s="488" t="str">
        <f t="shared" si="12"/>
        <v/>
      </c>
      <c r="J64" s="488" t="str">
        <f t="shared" si="10"/>
        <v/>
      </c>
      <c r="K64" s="488" t="str">
        <f t="shared" si="10"/>
        <v/>
      </c>
      <c r="L64" s="488" t="e">
        <f t="shared" si="13"/>
        <v>#N/A</v>
      </c>
    </row>
    <row r="65" spans="1:12" ht="15" customHeight="1" x14ac:dyDescent="0.2">
      <c r="A65" s="490">
        <v>42979</v>
      </c>
      <c r="B65" s="487">
        <v>54596</v>
      </c>
      <c r="C65" s="487">
        <v>10422</v>
      </c>
      <c r="D65" s="487">
        <v>8289</v>
      </c>
      <c r="E65" s="488">
        <f t="shared" si="11"/>
        <v>109.44591452169033</v>
      </c>
      <c r="F65" s="488">
        <f t="shared" si="11"/>
        <v>100.34662045060658</v>
      </c>
      <c r="G65" s="488">
        <f t="shared" si="11"/>
        <v>111.75677497640555</v>
      </c>
      <c r="H65" s="489">
        <f t="shared" si="14"/>
        <v>42979</v>
      </c>
      <c r="I65" s="488">
        <f t="shared" si="12"/>
        <v>109.44591452169033</v>
      </c>
      <c r="J65" s="488">
        <f t="shared" si="10"/>
        <v>100.34662045060658</v>
      </c>
      <c r="K65" s="488">
        <f t="shared" si="10"/>
        <v>111.75677497640555</v>
      </c>
      <c r="L65" s="488" t="e">
        <f t="shared" si="13"/>
        <v>#N/A</v>
      </c>
    </row>
    <row r="66" spans="1:12" ht="15" customHeight="1" x14ac:dyDescent="0.2">
      <c r="A66" s="490" t="s">
        <v>471</v>
      </c>
      <c r="B66" s="487">
        <v>54374</v>
      </c>
      <c r="C66" s="487">
        <v>10334</v>
      </c>
      <c r="D66" s="487">
        <v>8052</v>
      </c>
      <c r="E66" s="488">
        <f t="shared" si="11"/>
        <v>109.00088204634753</v>
      </c>
      <c r="F66" s="488">
        <f t="shared" si="11"/>
        <v>99.499326015790487</v>
      </c>
      <c r="G66" s="488">
        <f t="shared" si="11"/>
        <v>108.56141297020359</v>
      </c>
      <c r="H66" s="489" t="str">
        <f t="shared" si="14"/>
        <v/>
      </c>
      <c r="I66" s="488" t="str">
        <f t="shared" si="12"/>
        <v/>
      </c>
      <c r="J66" s="488" t="str">
        <f t="shared" si="10"/>
        <v/>
      </c>
      <c r="K66" s="488" t="str">
        <f t="shared" si="10"/>
        <v/>
      </c>
      <c r="L66" s="488" t="e">
        <f t="shared" si="13"/>
        <v>#N/A</v>
      </c>
    </row>
    <row r="67" spans="1:12" ht="15" customHeight="1" x14ac:dyDescent="0.2">
      <c r="A67" s="490" t="s">
        <v>472</v>
      </c>
      <c r="B67" s="487">
        <v>54748</v>
      </c>
      <c r="C67" s="487">
        <v>10234</v>
      </c>
      <c r="D67" s="487">
        <v>8097</v>
      </c>
      <c r="E67" s="488">
        <f t="shared" si="11"/>
        <v>109.75062144174485</v>
      </c>
      <c r="F67" s="488">
        <f t="shared" si="11"/>
        <v>98.536491430772188</v>
      </c>
      <c r="G67" s="488">
        <f t="shared" si="11"/>
        <v>109.16812727517863</v>
      </c>
      <c r="H67" s="489" t="str">
        <f t="shared" si="14"/>
        <v/>
      </c>
      <c r="I67" s="488" t="str">
        <f t="shared" si="12"/>
        <v/>
      </c>
      <c r="J67" s="488" t="str">
        <f t="shared" si="12"/>
        <v/>
      </c>
      <c r="K67" s="488" t="str">
        <f t="shared" si="12"/>
        <v/>
      </c>
      <c r="L67" s="488" t="e">
        <f t="shared" si="13"/>
        <v>#N/A</v>
      </c>
    </row>
    <row r="68" spans="1:12" ht="15" customHeight="1" x14ac:dyDescent="0.2">
      <c r="A68" s="490" t="s">
        <v>473</v>
      </c>
      <c r="B68" s="487">
        <v>55114</v>
      </c>
      <c r="C68" s="487">
        <v>10432</v>
      </c>
      <c r="D68" s="487">
        <v>8310</v>
      </c>
      <c r="E68" s="488">
        <f t="shared" si="11"/>
        <v>110.4843236308235</v>
      </c>
      <c r="F68" s="488">
        <f t="shared" si="11"/>
        <v>100.44290390910842</v>
      </c>
      <c r="G68" s="488">
        <f t="shared" si="11"/>
        <v>112.03990831872726</v>
      </c>
      <c r="H68" s="489" t="str">
        <f t="shared" si="14"/>
        <v/>
      </c>
      <c r="I68" s="488" t="str">
        <f t="shared" si="12"/>
        <v/>
      </c>
      <c r="J68" s="488" t="str">
        <f t="shared" si="12"/>
        <v/>
      </c>
      <c r="K68" s="488" t="str">
        <f t="shared" si="12"/>
        <v/>
      </c>
      <c r="L68" s="488" t="e">
        <f t="shared" si="13"/>
        <v>#N/A</v>
      </c>
    </row>
    <row r="69" spans="1:12" ht="15" customHeight="1" x14ac:dyDescent="0.2">
      <c r="A69" s="490">
        <v>43344</v>
      </c>
      <c r="B69" s="487">
        <v>56362</v>
      </c>
      <c r="C69" s="487">
        <v>10236</v>
      </c>
      <c r="D69" s="487">
        <v>8546</v>
      </c>
      <c r="E69" s="488">
        <f t="shared" si="11"/>
        <v>112.98612781653436</v>
      </c>
      <c r="F69" s="488">
        <f t="shared" si="11"/>
        <v>98.555748122472565</v>
      </c>
      <c r="G69" s="488">
        <f t="shared" si="11"/>
        <v>115.22178778481866</v>
      </c>
      <c r="H69" s="489">
        <f t="shared" si="14"/>
        <v>43344</v>
      </c>
      <c r="I69" s="488">
        <f t="shared" si="12"/>
        <v>112.98612781653436</v>
      </c>
      <c r="J69" s="488">
        <f t="shared" si="12"/>
        <v>98.555748122472565</v>
      </c>
      <c r="K69" s="488">
        <f t="shared" si="12"/>
        <v>115.22178778481866</v>
      </c>
      <c r="L69" s="488" t="e">
        <f t="shared" si="13"/>
        <v>#N/A</v>
      </c>
    </row>
    <row r="70" spans="1:12" ht="15" customHeight="1" x14ac:dyDescent="0.2">
      <c r="A70" s="490" t="s">
        <v>474</v>
      </c>
      <c r="B70" s="487">
        <v>56138</v>
      </c>
      <c r="C70" s="487">
        <v>10219</v>
      </c>
      <c r="D70" s="487">
        <v>8536</v>
      </c>
      <c r="E70" s="488">
        <f t="shared" si="11"/>
        <v>112.53708603961189</v>
      </c>
      <c r="F70" s="488">
        <f t="shared" si="11"/>
        <v>98.392066243019443</v>
      </c>
      <c r="G70" s="488">
        <f t="shared" si="11"/>
        <v>115.0869623837131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56365</v>
      </c>
      <c r="C71" s="487">
        <v>10161</v>
      </c>
      <c r="D71" s="487">
        <v>8548</v>
      </c>
      <c r="E71" s="491">
        <f t="shared" ref="E71:G75" si="15">IF($A$51=37802,IF(COUNTBLANK(B$51:B$70)&gt;0,#N/A,IF(ISBLANK(B71)=FALSE,B71/B$51*100,#N/A)),IF(COUNTBLANK(B$51:B$75)&gt;0,#N/A,B71/B$51*100))</f>
        <v>112.99214176890386</v>
      </c>
      <c r="F71" s="491">
        <f t="shared" si="15"/>
        <v>97.83362218370884</v>
      </c>
      <c r="G71" s="491">
        <f t="shared" si="15"/>
        <v>115.24875286503978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56222</v>
      </c>
      <c r="C72" s="487">
        <v>10334</v>
      </c>
      <c r="D72" s="487">
        <v>8697</v>
      </c>
      <c r="E72" s="491">
        <f t="shared" si="15"/>
        <v>112.70547670595784</v>
      </c>
      <c r="F72" s="491">
        <f t="shared" si="15"/>
        <v>99.499326015790487</v>
      </c>
      <c r="G72" s="491">
        <f t="shared" si="15"/>
        <v>117.25765134151274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57169</v>
      </c>
      <c r="C73" s="487">
        <v>10142</v>
      </c>
      <c r="D73" s="487">
        <v>8983</v>
      </c>
      <c r="E73" s="491">
        <f t="shared" si="15"/>
        <v>114.6038810039291</v>
      </c>
      <c r="F73" s="491">
        <f t="shared" si="15"/>
        <v>97.650683612555369</v>
      </c>
      <c r="G73" s="491">
        <f t="shared" si="15"/>
        <v>121.11365781313199</v>
      </c>
      <c r="H73" s="492">
        <f>IF(A$51=37802,IF(ISERROR(L73)=TRUE,IF(ISBLANK(A73)=FALSE,IF(MONTH(A73)=MONTH(MAX(A$51:A$75)),A73,""),""),""),IF(ISERROR(L73)=TRUE,IF(MONTH(A73)=MONTH(MAX(A$51:A$75)),A73,""),""))</f>
        <v>43709</v>
      </c>
      <c r="I73" s="488">
        <f t="shared" si="12"/>
        <v>114.6038810039291</v>
      </c>
      <c r="J73" s="488">
        <f t="shared" si="12"/>
        <v>97.650683612555369</v>
      </c>
      <c r="K73" s="488">
        <f t="shared" si="12"/>
        <v>121.11365781313199</v>
      </c>
      <c r="L73" s="488" t="e">
        <f t="shared" si="13"/>
        <v>#N/A</v>
      </c>
    </row>
    <row r="74" spans="1:12" ht="15" customHeight="1" x14ac:dyDescent="0.2">
      <c r="A74" s="490" t="s">
        <v>477</v>
      </c>
      <c r="B74" s="487">
        <v>56819</v>
      </c>
      <c r="C74" s="487">
        <v>10080</v>
      </c>
      <c r="D74" s="487">
        <v>9009</v>
      </c>
      <c r="E74" s="491">
        <f t="shared" si="15"/>
        <v>113.90225322748778</v>
      </c>
      <c r="F74" s="491">
        <f t="shared" si="15"/>
        <v>97.053726169844026</v>
      </c>
      <c r="G74" s="491">
        <f t="shared" si="15"/>
        <v>121.46420385600646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56930</v>
      </c>
      <c r="C75" s="493">
        <v>10092</v>
      </c>
      <c r="D75" s="493">
        <v>8907</v>
      </c>
      <c r="E75" s="491">
        <f t="shared" si="15"/>
        <v>114.12476946515918</v>
      </c>
      <c r="F75" s="491">
        <f t="shared" si="15"/>
        <v>97.169266320046219</v>
      </c>
      <c r="G75" s="491">
        <f t="shared" si="15"/>
        <v>120.08898476472967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114.6038810039291</v>
      </c>
      <c r="J77" s="488">
        <f>IF(J75&lt;&gt;"",J75,IF(J74&lt;&gt;"",J74,IF(J73&lt;&gt;"",J73,IF(J72&lt;&gt;"",J72,IF(J71&lt;&gt;"",J71,IF(J70&lt;&gt;"",J70,""))))))</f>
        <v>97.650683612555369</v>
      </c>
      <c r="K77" s="488">
        <f>IF(K75&lt;&gt;"",K75,IF(K74&lt;&gt;"",K74,IF(K73&lt;&gt;"",K73,IF(K72&lt;&gt;"",K72,IF(K71&lt;&gt;"",K71,IF(K70&lt;&gt;"",K70,""))))))</f>
        <v>121.11365781313199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+14,6%</v>
      </c>
      <c r="J79" s="488" t="str">
        <f>"GeB - ausschließlich: "&amp;IF(J77&gt;100,"+","")&amp;TEXT(J77-100,"0,0")&amp;"%"</f>
        <v>GeB - ausschließlich: -2,3%</v>
      </c>
      <c r="K79" s="488" t="str">
        <f>"GeB - im Nebenjob: "&amp;IF(K77&gt;100,"+","")&amp;TEXT(K77-100,"0,0")&amp;"%"</f>
        <v>GeB - im Nebenjob: +21,1%</v>
      </c>
    </row>
    <row r="81" spans="9:9" ht="15" customHeight="1" x14ac:dyDescent="0.2">
      <c r="I81" s="488" t="str">
        <f>IF(ISERROR(HLOOKUP(1,I$78:K$79,2,FALSE)),"",HLOOKUP(1,I$78:K$79,2,FALSE))</f>
        <v>GeB - im Nebenjob: +21,1%</v>
      </c>
    </row>
    <row r="82" spans="9:9" ht="15" customHeight="1" x14ac:dyDescent="0.2">
      <c r="I82" s="488" t="str">
        <f>IF(ISERROR(HLOOKUP(2,I$78:K$79,2,FALSE)),"",HLOOKUP(2,I$78:K$79,2,FALSE))</f>
        <v>SvB: +14,6%</v>
      </c>
    </row>
    <row r="83" spans="9:9" ht="15" customHeight="1" x14ac:dyDescent="0.2">
      <c r="I83" s="488" t="str">
        <f>IF(ISERROR(HLOOKUP(3,I$78:K$79,2,FALSE)),"",HLOOKUP(3,I$78:K$79,2,FALSE))</f>
        <v>GeB - ausschließlich: -2,3%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56930</v>
      </c>
      <c r="E12" s="114">
        <v>56819</v>
      </c>
      <c r="F12" s="114">
        <v>57169</v>
      </c>
      <c r="G12" s="114">
        <v>56222</v>
      </c>
      <c r="H12" s="114">
        <v>56365</v>
      </c>
      <c r="I12" s="115">
        <v>565</v>
      </c>
      <c r="J12" s="116">
        <v>1.002395103344274</v>
      </c>
      <c r="N12" s="117"/>
    </row>
    <row r="13" spans="1:15" s="110" customFormat="1" ht="13.5" customHeight="1" x14ac:dyDescent="0.2">
      <c r="A13" s="118" t="s">
        <v>105</v>
      </c>
      <c r="B13" s="119" t="s">
        <v>106</v>
      </c>
      <c r="C13" s="113">
        <v>58.668540312664675</v>
      </c>
      <c r="D13" s="114">
        <v>33400</v>
      </c>
      <c r="E13" s="114">
        <v>33353</v>
      </c>
      <c r="F13" s="114">
        <v>33670</v>
      </c>
      <c r="G13" s="114">
        <v>33128</v>
      </c>
      <c r="H13" s="114">
        <v>33197</v>
      </c>
      <c r="I13" s="115">
        <v>203</v>
      </c>
      <c r="J13" s="116">
        <v>0.61150103925053467</v>
      </c>
    </row>
    <row r="14" spans="1:15" s="110" customFormat="1" ht="13.5" customHeight="1" x14ac:dyDescent="0.2">
      <c r="A14" s="120"/>
      <c r="B14" s="119" t="s">
        <v>107</v>
      </c>
      <c r="C14" s="113">
        <v>41.331459687335325</v>
      </c>
      <c r="D14" s="114">
        <v>23530</v>
      </c>
      <c r="E14" s="114">
        <v>23466</v>
      </c>
      <c r="F14" s="114">
        <v>23499</v>
      </c>
      <c r="G14" s="114">
        <v>23094</v>
      </c>
      <c r="H14" s="114">
        <v>23168</v>
      </c>
      <c r="I14" s="115">
        <v>362</v>
      </c>
      <c r="J14" s="116">
        <v>1.5625</v>
      </c>
    </row>
    <row r="15" spans="1:15" s="110" customFormat="1" ht="13.5" customHeight="1" x14ac:dyDescent="0.2">
      <c r="A15" s="118" t="s">
        <v>105</v>
      </c>
      <c r="B15" s="121" t="s">
        <v>108</v>
      </c>
      <c r="C15" s="113">
        <v>11.888283857368698</v>
      </c>
      <c r="D15" s="114">
        <v>6768</v>
      </c>
      <c r="E15" s="114">
        <v>6957</v>
      </c>
      <c r="F15" s="114">
        <v>7160</v>
      </c>
      <c r="G15" s="114">
        <v>6552</v>
      </c>
      <c r="H15" s="114">
        <v>6770</v>
      </c>
      <c r="I15" s="115">
        <v>-2</v>
      </c>
      <c r="J15" s="116">
        <v>-2.9542097488921712E-2</v>
      </c>
    </row>
    <row r="16" spans="1:15" s="110" customFormat="1" ht="13.5" customHeight="1" x14ac:dyDescent="0.2">
      <c r="A16" s="118"/>
      <c r="B16" s="121" t="s">
        <v>109</v>
      </c>
      <c r="C16" s="113">
        <v>66.50623572808712</v>
      </c>
      <c r="D16" s="114">
        <v>37862</v>
      </c>
      <c r="E16" s="114">
        <v>37785</v>
      </c>
      <c r="F16" s="114">
        <v>38050</v>
      </c>
      <c r="G16" s="114">
        <v>37911</v>
      </c>
      <c r="H16" s="114">
        <v>37984</v>
      </c>
      <c r="I16" s="115">
        <v>-122</v>
      </c>
      <c r="J16" s="116">
        <v>-0.32118786857624265</v>
      </c>
    </row>
    <row r="17" spans="1:10" s="110" customFormat="1" ht="13.5" customHeight="1" x14ac:dyDescent="0.2">
      <c r="A17" s="118"/>
      <c r="B17" s="121" t="s">
        <v>110</v>
      </c>
      <c r="C17" s="113">
        <v>20.396978745828211</v>
      </c>
      <c r="D17" s="114">
        <v>11612</v>
      </c>
      <c r="E17" s="114">
        <v>11409</v>
      </c>
      <c r="F17" s="114">
        <v>11293</v>
      </c>
      <c r="G17" s="114">
        <v>11114</v>
      </c>
      <c r="H17" s="114">
        <v>10981</v>
      </c>
      <c r="I17" s="115">
        <v>631</v>
      </c>
      <c r="J17" s="116">
        <v>5.7462890447135964</v>
      </c>
    </row>
    <row r="18" spans="1:10" s="110" customFormat="1" ht="13.5" customHeight="1" x14ac:dyDescent="0.2">
      <c r="A18" s="120"/>
      <c r="B18" s="121" t="s">
        <v>111</v>
      </c>
      <c r="C18" s="113">
        <v>1.2085016687159669</v>
      </c>
      <c r="D18" s="114">
        <v>688</v>
      </c>
      <c r="E18" s="114">
        <v>668</v>
      </c>
      <c r="F18" s="114">
        <v>666</v>
      </c>
      <c r="G18" s="114">
        <v>645</v>
      </c>
      <c r="H18" s="114">
        <v>630</v>
      </c>
      <c r="I18" s="115">
        <v>58</v>
      </c>
      <c r="J18" s="116">
        <v>9.2063492063492056</v>
      </c>
    </row>
    <row r="19" spans="1:10" s="110" customFormat="1" ht="13.5" customHeight="1" x14ac:dyDescent="0.2">
      <c r="A19" s="120"/>
      <c r="B19" s="121" t="s">
        <v>112</v>
      </c>
      <c r="C19" s="113">
        <v>0.33725627964166521</v>
      </c>
      <c r="D19" s="114">
        <v>192</v>
      </c>
      <c r="E19" s="114">
        <v>170</v>
      </c>
      <c r="F19" s="114">
        <v>185</v>
      </c>
      <c r="G19" s="114">
        <v>160</v>
      </c>
      <c r="H19" s="114">
        <v>168</v>
      </c>
      <c r="I19" s="115">
        <v>24</v>
      </c>
      <c r="J19" s="116">
        <v>14.285714285714286</v>
      </c>
    </row>
    <row r="20" spans="1:10" s="110" customFormat="1" ht="13.5" customHeight="1" x14ac:dyDescent="0.2">
      <c r="A20" s="118" t="s">
        <v>113</v>
      </c>
      <c r="B20" s="122" t="s">
        <v>114</v>
      </c>
      <c r="C20" s="113">
        <v>75.157210609520462</v>
      </c>
      <c r="D20" s="114">
        <v>42787</v>
      </c>
      <c r="E20" s="114">
        <v>42892</v>
      </c>
      <c r="F20" s="114">
        <v>43325</v>
      </c>
      <c r="G20" s="114">
        <v>42609</v>
      </c>
      <c r="H20" s="114">
        <v>42877</v>
      </c>
      <c r="I20" s="115">
        <v>-90</v>
      </c>
      <c r="J20" s="116">
        <v>-0.20990274506145487</v>
      </c>
    </row>
    <row r="21" spans="1:10" s="110" customFormat="1" ht="13.5" customHeight="1" x14ac:dyDescent="0.2">
      <c r="A21" s="120"/>
      <c r="B21" s="122" t="s">
        <v>115</v>
      </c>
      <c r="C21" s="113">
        <v>24.842789390479535</v>
      </c>
      <c r="D21" s="114">
        <v>14143</v>
      </c>
      <c r="E21" s="114">
        <v>13927</v>
      </c>
      <c r="F21" s="114">
        <v>13844</v>
      </c>
      <c r="G21" s="114">
        <v>13613</v>
      </c>
      <c r="H21" s="114">
        <v>13488</v>
      </c>
      <c r="I21" s="115">
        <v>655</v>
      </c>
      <c r="J21" s="116">
        <v>4.8561684460260972</v>
      </c>
    </row>
    <row r="22" spans="1:10" s="110" customFormat="1" ht="13.5" customHeight="1" x14ac:dyDescent="0.2">
      <c r="A22" s="118" t="s">
        <v>113</v>
      </c>
      <c r="B22" s="122" t="s">
        <v>116</v>
      </c>
      <c r="C22" s="113">
        <v>81.505357456525559</v>
      </c>
      <c r="D22" s="114">
        <v>46401</v>
      </c>
      <c r="E22" s="114">
        <v>46452</v>
      </c>
      <c r="F22" s="114">
        <v>46709</v>
      </c>
      <c r="G22" s="114">
        <v>46068</v>
      </c>
      <c r="H22" s="114">
        <v>46341</v>
      </c>
      <c r="I22" s="115">
        <v>60</v>
      </c>
      <c r="J22" s="116">
        <v>0.12947497896031593</v>
      </c>
    </row>
    <row r="23" spans="1:10" s="110" customFormat="1" ht="13.5" customHeight="1" x14ac:dyDescent="0.2">
      <c r="A23" s="123"/>
      <c r="B23" s="124" t="s">
        <v>117</v>
      </c>
      <c r="C23" s="125">
        <v>18.46478131038117</v>
      </c>
      <c r="D23" s="114">
        <v>10512</v>
      </c>
      <c r="E23" s="114">
        <v>10350</v>
      </c>
      <c r="F23" s="114">
        <v>10444</v>
      </c>
      <c r="G23" s="114">
        <v>10134</v>
      </c>
      <c r="H23" s="114">
        <v>10006</v>
      </c>
      <c r="I23" s="115">
        <v>506</v>
      </c>
      <c r="J23" s="116">
        <v>5.0569658205076955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18999</v>
      </c>
      <c r="E26" s="114">
        <v>19089</v>
      </c>
      <c r="F26" s="114">
        <v>19125</v>
      </c>
      <c r="G26" s="114">
        <v>19031</v>
      </c>
      <c r="H26" s="140">
        <v>18709</v>
      </c>
      <c r="I26" s="115">
        <v>290</v>
      </c>
      <c r="J26" s="116">
        <v>1.5500561227216847</v>
      </c>
    </row>
    <row r="27" spans="1:10" s="110" customFormat="1" ht="13.5" customHeight="1" x14ac:dyDescent="0.2">
      <c r="A27" s="118" t="s">
        <v>105</v>
      </c>
      <c r="B27" s="119" t="s">
        <v>106</v>
      </c>
      <c r="C27" s="113">
        <v>41.639033633349122</v>
      </c>
      <c r="D27" s="115">
        <v>7911</v>
      </c>
      <c r="E27" s="114">
        <v>7942</v>
      </c>
      <c r="F27" s="114">
        <v>7968</v>
      </c>
      <c r="G27" s="114">
        <v>7871</v>
      </c>
      <c r="H27" s="140">
        <v>7724</v>
      </c>
      <c r="I27" s="115">
        <v>187</v>
      </c>
      <c r="J27" s="116">
        <v>2.4210253754531332</v>
      </c>
    </row>
    <row r="28" spans="1:10" s="110" customFormat="1" ht="13.5" customHeight="1" x14ac:dyDescent="0.2">
      <c r="A28" s="120"/>
      <c r="B28" s="119" t="s">
        <v>107</v>
      </c>
      <c r="C28" s="113">
        <v>58.360966366650878</v>
      </c>
      <c r="D28" s="115">
        <v>11088</v>
      </c>
      <c r="E28" s="114">
        <v>11147</v>
      </c>
      <c r="F28" s="114">
        <v>11157</v>
      </c>
      <c r="G28" s="114">
        <v>11160</v>
      </c>
      <c r="H28" s="140">
        <v>10985</v>
      </c>
      <c r="I28" s="115">
        <v>103</v>
      </c>
      <c r="J28" s="116">
        <v>0.93764223941738734</v>
      </c>
    </row>
    <row r="29" spans="1:10" s="110" customFormat="1" ht="13.5" customHeight="1" x14ac:dyDescent="0.2">
      <c r="A29" s="118" t="s">
        <v>105</v>
      </c>
      <c r="B29" s="121" t="s">
        <v>108</v>
      </c>
      <c r="C29" s="113">
        <v>14.990262645402389</v>
      </c>
      <c r="D29" s="115">
        <v>2848</v>
      </c>
      <c r="E29" s="114">
        <v>2945</v>
      </c>
      <c r="F29" s="114">
        <v>3003</v>
      </c>
      <c r="G29" s="114">
        <v>2991</v>
      </c>
      <c r="H29" s="140">
        <v>2836</v>
      </c>
      <c r="I29" s="115">
        <v>12</v>
      </c>
      <c r="J29" s="116">
        <v>0.42313117066290551</v>
      </c>
    </row>
    <row r="30" spans="1:10" s="110" customFormat="1" ht="13.5" customHeight="1" x14ac:dyDescent="0.2">
      <c r="A30" s="118"/>
      <c r="B30" s="121" t="s">
        <v>109</v>
      </c>
      <c r="C30" s="113">
        <v>50.82372756460866</v>
      </c>
      <c r="D30" s="115">
        <v>9656</v>
      </c>
      <c r="E30" s="114">
        <v>9697</v>
      </c>
      <c r="F30" s="114">
        <v>9688</v>
      </c>
      <c r="G30" s="114">
        <v>9626</v>
      </c>
      <c r="H30" s="140">
        <v>9583</v>
      </c>
      <c r="I30" s="115">
        <v>73</v>
      </c>
      <c r="J30" s="116">
        <v>0.76176562663049152</v>
      </c>
    </row>
    <row r="31" spans="1:10" s="110" customFormat="1" ht="13.5" customHeight="1" x14ac:dyDescent="0.2">
      <c r="A31" s="118"/>
      <c r="B31" s="121" t="s">
        <v>110</v>
      </c>
      <c r="C31" s="113">
        <v>18.485183430706879</v>
      </c>
      <c r="D31" s="115">
        <v>3512</v>
      </c>
      <c r="E31" s="114">
        <v>3452</v>
      </c>
      <c r="F31" s="114">
        <v>3447</v>
      </c>
      <c r="G31" s="114">
        <v>3437</v>
      </c>
      <c r="H31" s="140">
        <v>3357</v>
      </c>
      <c r="I31" s="115">
        <v>155</v>
      </c>
      <c r="J31" s="116">
        <v>4.6172177539469761</v>
      </c>
    </row>
    <row r="32" spans="1:10" s="110" customFormat="1" ht="13.5" customHeight="1" x14ac:dyDescent="0.2">
      <c r="A32" s="120"/>
      <c r="B32" s="121" t="s">
        <v>111</v>
      </c>
      <c r="C32" s="113">
        <v>15.700826359282068</v>
      </c>
      <c r="D32" s="115">
        <v>2983</v>
      </c>
      <c r="E32" s="114">
        <v>2995</v>
      </c>
      <c r="F32" s="114">
        <v>2987</v>
      </c>
      <c r="G32" s="114">
        <v>2977</v>
      </c>
      <c r="H32" s="140">
        <v>2933</v>
      </c>
      <c r="I32" s="115">
        <v>50</v>
      </c>
      <c r="J32" s="116">
        <v>1.7047391749062393</v>
      </c>
    </row>
    <row r="33" spans="1:10" s="110" customFormat="1" ht="13.5" customHeight="1" x14ac:dyDescent="0.2">
      <c r="A33" s="120"/>
      <c r="B33" s="121" t="s">
        <v>112</v>
      </c>
      <c r="C33" s="113">
        <v>1.4106005579241012</v>
      </c>
      <c r="D33" s="115">
        <v>268</v>
      </c>
      <c r="E33" s="114">
        <v>277</v>
      </c>
      <c r="F33" s="114">
        <v>282</v>
      </c>
      <c r="G33" s="114">
        <v>259</v>
      </c>
      <c r="H33" s="140">
        <v>237</v>
      </c>
      <c r="I33" s="115">
        <v>31</v>
      </c>
      <c r="J33" s="116">
        <v>13.080168776371307</v>
      </c>
    </row>
    <row r="34" spans="1:10" s="110" customFormat="1" ht="13.5" customHeight="1" x14ac:dyDescent="0.2">
      <c r="A34" s="118" t="s">
        <v>113</v>
      </c>
      <c r="B34" s="122" t="s">
        <v>116</v>
      </c>
      <c r="C34" s="113">
        <v>86.088741512711195</v>
      </c>
      <c r="D34" s="115">
        <v>16356</v>
      </c>
      <c r="E34" s="114">
        <v>16620</v>
      </c>
      <c r="F34" s="114">
        <v>16718</v>
      </c>
      <c r="G34" s="114">
        <v>16635</v>
      </c>
      <c r="H34" s="140">
        <v>16394</v>
      </c>
      <c r="I34" s="115">
        <v>-38</v>
      </c>
      <c r="J34" s="116">
        <v>-0.23179211906795169</v>
      </c>
    </row>
    <row r="35" spans="1:10" s="110" customFormat="1" ht="13.5" customHeight="1" x14ac:dyDescent="0.2">
      <c r="A35" s="118"/>
      <c r="B35" s="119" t="s">
        <v>117</v>
      </c>
      <c r="C35" s="113">
        <v>13.795462919101006</v>
      </c>
      <c r="D35" s="115">
        <v>2621</v>
      </c>
      <c r="E35" s="114">
        <v>2451</v>
      </c>
      <c r="F35" s="114">
        <v>2390</v>
      </c>
      <c r="G35" s="114">
        <v>2376</v>
      </c>
      <c r="H35" s="140">
        <v>2298</v>
      </c>
      <c r="I35" s="115">
        <v>323</v>
      </c>
      <c r="J35" s="116">
        <v>14.055700609225413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10092</v>
      </c>
      <c r="E37" s="114">
        <v>10080</v>
      </c>
      <c r="F37" s="114">
        <v>10142</v>
      </c>
      <c r="G37" s="114">
        <v>10334</v>
      </c>
      <c r="H37" s="140">
        <v>10161</v>
      </c>
      <c r="I37" s="115">
        <v>-69</v>
      </c>
      <c r="J37" s="116">
        <v>-0.67906702096250371</v>
      </c>
    </row>
    <row r="38" spans="1:10" s="110" customFormat="1" ht="13.5" customHeight="1" x14ac:dyDescent="0.2">
      <c r="A38" s="118" t="s">
        <v>105</v>
      </c>
      <c r="B38" s="119" t="s">
        <v>106</v>
      </c>
      <c r="C38" s="113">
        <v>35.582639714625444</v>
      </c>
      <c r="D38" s="115">
        <v>3591</v>
      </c>
      <c r="E38" s="114">
        <v>3565</v>
      </c>
      <c r="F38" s="114">
        <v>3596</v>
      </c>
      <c r="G38" s="114">
        <v>3680</v>
      </c>
      <c r="H38" s="140">
        <v>3612</v>
      </c>
      <c r="I38" s="115">
        <v>-21</v>
      </c>
      <c r="J38" s="116">
        <v>-0.58139534883720934</v>
      </c>
    </row>
    <row r="39" spans="1:10" s="110" customFormat="1" ht="13.5" customHeight="1" x14ac:dyDescent="0.2">
      <c r="A39" s="120"/>
      <c r="B39" s="119" t="s">
        <v>107</v>
      </c>
      <c r="C39" s="113">
        <v>64.417360285374556</v>
      </c>
      <c r="D39" s="115">
        <v>6501</v>
      </c>
      <c r="E39" s="114">
        <v>6515</v>
      </c>
      <c r="F39" s="114">
        <v>6546</v>
      </c>
      <c r="G39" s="114">
        <v>6654</v>
      </c>
      <c r="H39" s="140">
        <v>6549</v>
      </c>
      <c r="I39" s="115">
        <v>-48</v>
      </c>
      <c r="J39" s="116">
        <v>-0.73293632615666515</v>
      </c>
    </row>
    <row r="40" spans="1:10" s="110" customFormat="1" ht="13.5" customHeight="1" x14ac:dyDescent="0.2">
      <c r="A40" s="118" t="s">
        <v>105</v>
      </c>
      <c r="B40" s="121" t="s">
        <v>108</v>
      </c>
      <c r="C40" s="113">
        <v>17.419738406658741</v>
      </c>
      <c r="D40" s="115">
        <v>1758</v>
      </c>
      <c r="E40" s="114">
        <v>1760</v>
      </c>
      <c r="F40" s="114">
        <v>1812</v>
      </c>
      <c r="G40" s="114">
        <v>1933</v>
      </c>
      <c r="H40" s="140">
        <v>1795</v>
      </c>
      <c r="I40" s="115">
        <v>-37</v>
      </c>
      <c r="J40" s="116">
        <v>-2.0612813370473537</v>
      </c>
    </row>
    <row r="41" spans="1:10" s="110" customFormat="1" ht="13.5" customHeight="1" x14ac:dyDescent="0.2">
      <c r="A41" s="118"/>
      <c r="B41" s="121" t="s">
        <v>109</v>
      </c>
      <c r="C41" s="113">
        <v>34.205311137534679</v>
      </c>
      <c r="D41" s="115">
        <v>3452</v>
      </c>
      <c r="E41" s="114">
        <v>3443</v>
      </c>
      <c r="F41" s="114">
        <v>3462</v>
      </c>
      <c r="G41" s="114">
        <v>3516</v>
      </c>
      <c r="H41" s="140">
        <v>3544</v>
      </c>
      <c r="I41" s="115">
        <v>-92</v>
      </c>
      <c r="J41" s="116">
        <v>-2.5959367945823928</v>
      </c>
    </row>
    <row r="42" spans="1:10" s="110" customFormat="1" ht="13.5" customHeight="1" x14ac:dyDescent="0.2">
      <c r="A42" s="118"/>
      <c r="B42" s="121" t="s">
        <v>110</v>
      </c>
      <c r="C42" s="113">
        <v>19.579865239793897</v>
      </c>
      <c r="D42" s="115">
        <v>1976</v>
      </c>
      <c r="E42" s="114">
        <v>1953</v>
      </c>
      <c r="F42" s="114">
        <v>1961</v>
      </c>
      <c r="G42" s="114">
        <v>1982</v>
      </c>
      <c r="H42" s="140">
        <v>1965</v>
      </c>
      <c r="I42" s="115">
        <v>11</v>
      </c>
      <c r="J42" s="116">
        <v>0.55979643765903309</v>
      </c>
    </row>
    <row r="43" spans="1:10" s="110" customFormat="1" ht="13.5" customHeight="1" x14ac:dyDescent="0.2">
      <c r="A43" s="120"/>
      <c r="B43" s="121" t="s">
        <v>111</v>
      </c>
      <c r="C43" s="113">
        <v>28.795085216012684</v>
      </c>
      <c r="D43" s="115">
        <v>2906</v>
      </c>
      <c r="E43" s="114">
        <v>2924</v>
      </c>
      <c r="F43" s="114">
        <v>2907</v>
      </c>
      <c r="G43" s="114">
        <v>2903</v>
      </c>
      <c r="H43" s="140">
        <v>2857</v>
      </c>
      <c r="I43" s="115">
        <v>49</v>
      </c>
      <c r="J43" s="116">
        <v>1.7150857542877145</v>
      </c>
    </row>
    <row r="44" spans="1:10" s="110" customFormat="1" ht="13.5" customHeight="1" x14ac:dyDescent="0.2">
      <c r="A44" s="120"/>
      <c r="B44" s="121" t="s">
        <v>112</v>
      </c>
      <c r="C44" s="113">
        <v>2.5168450257629806</v>
      </c>
      <c r="D44" s="115">
        <v>254</v>
      </c>
      <c r="E44" s="114">
        <v>263</v>
      </c>
      <c r="F44" s="114">
        <v>266</v>
      </c>
      <c r="G44" s="114">
        <v>248</v>
      </c>
      <c r="H44" s="140">
        <v>218</v>
      </c>
      <c r="I44" s="115">
        <v>36</v>
      </c>
      <c r="J44" s="116">
        <v>16.513761467889907</v>
      </c>
    </row>
    <row r="45" spans="1:10" s="110" customFormat="1" ht="13.5" customHeight="1" x14ac:dyDescent="0.2">
      <c r="A45" s="118" t="s">
        <v>113</v>
      </c>
      <c r="B45" s="122" t="s">
        <v>116</v>
      </c>
      <c r="C45" s="113">
        <v>87.366230677764563</v>
      </c>
      <c r="D45" s="115">
        <v>8817</v>
      </c>
      <c r="E45" s="114">
        <v>8903</v>
      </c>
      <c r="F45" s="114">
        <v>8995</v>
      </c>
      <c r="G45" s="114">
        <v>9142</v>
      </c>
      <c r="H45" s="140">
        <v>8996</v>
      </c>
      <c r="I45" s="115">
        <v>-179</v>
      </c>
      <c r="J45" s="116">
        <v>-1.989773232547799</v>
      </c>
    </row>
    <row r="46" spans="1:10" s="110" customFormat="1" ht="13.5" customHeight="1" x14ac:dyDescent="0.2">
      <c r="A46" s="118"/>
      <c r="B46" s="119" t="s">
        <v>117</v>
      </c>
      <c r="C46" s="113">
        <v>12.415774871185096</v>
      </c>
      <c r="D46" s="115">
        <v>1253</v>
      </c>
      <c r="E46" s="114">
        <v>1159</v>
      </c>
      <c r="F46" s="114">
        <v>1130</v>
      </c>
      <c r="G46" s="114">
        <v>1172</v>
      </c>
      <c r="H46" s="140">
        <v>1148</v>
      </c>
      <c r="I46" s="115">
        <v>105</v>
      </c>
      <c r="J46" s="116">
        <v>9.1463414634146343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8907</v>
      </c>
      <c r="E48" s="114">
        <v>9009</v>
      </c>
      <c r="F48" s="114">
        <v>8983</v>
      </c>
      <c r="G48" s="114">
        <v>8697</v>
      </c>
      <c r="H48" s="140">
        <v>8548</v>
      </c>
      <c r="I48" s="115">
        <v>359</v>
      </c>
      <c r="J48" s="116">
        <v>4.1998128217126816</v>
      </c>
    </row>
    <row r="49" spans="1:12" s="110" customFormat="1" ht="13.5" customHeight="1" x14ac:dyDescent="0.2">
      <c r="A49" s="118" t="s">
        <v>105</v>
      </c>
      <c r="B49" s="119" t="s">
        <v>106</v>
      </c>
      <c r="C49" s="113">
        <v>48.501178848097005</v>
      </c>
      <c r="D49" s="115">
        <v>4320</v>
      </c>
      <c r="E49" s="114">
        <v>4377</v>
      </c>
      <c r="F49" s="114">
        <v>4372</v>
      </c>
      <c r="G49" s="114">
        <v>4191</v>
      </c>
      <c r="H49" s="140">
        <v>4112</v>
      </c>
      <c r="I49" s="115">
        <v>208</v>
      </c>
      <c r="J49" s="116">
        <v>5.0583657587548636</v>
      </c>
    </row>
    <row r="50" spans="1:12" s="110" customFormat="1" ht="13.5" customHeight="1" x14ac:dyDescent="0.2">
      <c r="A50" s="120"/>
      <c r="B50" s="119" t="s">
        <v>107</v>
      </c>
      <c r="C50" s="113">
        <v>51.498821151902995</v>
      </c>
      <c r="D50" s="115">
        <v>4587</v>
      </c>
      <c r="E50" s="114">
        <v>4632</v>
      </c>
      <c r="F50" s="114">
        <v>4611</v>
      </c>
      <c r="G50" s="114">
        <v>4506</v>
      </c>
      <c r="H50" s="140">
        <v>4436</v>
      </c>
      <c r="I50" s="115">
        <v>151</v>
      </c>
      <c r="J50" s="116">
        <v>3.4039675383228132</v>
      </c>
    </row>
    <row r="51" spans="1:12" s="110" customFormat="1" ht="13.5" customHeight="1" x14ac:dyDescent="0.2">
      <c r="A51" s="118" t="s">
        <v>105</v>
      </c>
      <c r="B51" s="121" t="s">
        <v>108</v>
      </c>
      <c r="C51" s="113">
        <v>12.237565959357809</v>
      </c>
      <c r="D51" s="115">
        <v>1090</v>
      </c>
      <c r="E51" s="114">
        <v>1185</v>
      </c>
      <c r="F51" s="114">
        <v>1191</v>
      </c>
      <c r="G51" s="114">
        <v>1058</v>
      </c>
      <c r="H51" s="140">
        <v>1041</v>
      </c>
      <c r="I51" s="115">
        <v>49</v>
      </c>
      <c r="J51" s="116">
        <v>4.7070124879923148</v>
      </c>
    </row>
    <row r="52" spans="1:12" s="110" customFormat="1" ht="13.5" customHeight="1" x14ac:dyDescent="0.2">
      <c r="A52" s="118"/>
      <c r="B52" s="121" t="s">
        <v>109</v>
      </c>
      <c r="C52" s="113">
        <v>69.653081845739308</v>
      </c>
      <c r="D52" s="115">
        <v>6204</v>
      </c>
      <c r="E52" s="114">
        <v>6254</v>
      </c>
      <c r="F52" s="114">
        <v>6226</v>
      </c>
      <c r="G52" s="114">
        <v>6110</v>
      </c>
      <c r="H52" s="140">
        <v>6039</v>
      </c>
      <c r="I52" s="115">
        <v>165</v>
      </c>
      <c r="J52" s="116">
        <v>2.7322404371584699</v>
      </c>
    </row>
    <row r="53" spans="1:12" s="110" customFormat="1" ht="13.5" customHeight="1" x14ac:dyDescent="0.2">
      <c r="A53" s="118"/>
      <c r="B53" s="121" t="s">
        <v>110</v>
      </c>
      <c r="C53" s="113">
        <v>17.244863590434491</v>
      </c>
      <c r="D53" s="115">
        <v>1536</v>
      </c>
      <c r="E53" s="114">
        <v>1499</v>
      </c>
      <c r="F53" s="114">
        <v>1486</v>
      </c>
      <c r="G53" s="114">
        <v>1455</v>
      </c>
      <c r="H53" s="140">
        <v>1392</v>
      </c>
      <c r="I53" s="115">
        <v>144</v>
      </c>
      <c r="J53" s="116">
        <v>10.344827586206897</v>
      </c>
    </row>
    <row r="54" spans="1:12" s="110" customFormat="1" ht="13.5" customHeight="1" x14ac:dyDescent="0.2">
      <c r="A54" s="120"/>
      <c r="B54" s="121" t="s">
        <v>111</v>
      </c>
      <c r="C54" s="113">
        <v>0.86448860446839559</v>
      </c>
      <c r="D54" s="115">
        <v>77</v>
      </c>
      <c r="E54" s="114">
        <v>71</v>
      </c>
      <c r="F54" s="114">
        <v>80</v>
      </c>
      <c r="G54" s="114">
        <v>74</v>
      </c>
      <c r="H54" s="140">
        <v>76</v>
      </c>
      <c r="I54" s="115">
        <v>1</v>
      </c>
      <c r="J54" s="116">
        <v>1.3157894736842106</v>
      </c>
    </row>
    <row r="55" spans="1:12" s="110" customFormat="1" ht="13.5" customHeight="1" x14ac:dyDescent="0.2">
      <c r="A55" s="120"/>
      <c r="B55" s="121" t="s">
        <v>112</v>
      </c>
      <c r="C55" s="113">
        <v>0.15717974626698103</v>
      </c>
      <c r="D55" s="115">
        <v>14</v>
      </c>
      <c r="E55" s="114">
        <v>14</v>
      </c>
      <c r="F55" s="114">
        <v>16</v>
      </c>
      <c r="G55" s="114">
        <v>11</v>
      </c>
      <c r="H55" s="140">
        <v>19</v>
      </c>
      <c r="I55" s="115">
        <v>-5</v>
      </c>
      <c r="J55" s="116">
        <v>-26.315789473684209</v>
      </c>
    </row>
    <row r="56" spans="1:12" s="110" customFormat="1" ht="13.5" customHeight="1" x14ac:dyDescent="0.2">
      <c r="A56" s="118" t="s">
        <v>113</v>
      </c>
      <c r="B56" s="122" t="s">
        <v>116</v>
      </c>
      <c r="C56" s="113">
        <v>84.641293364769282</v>
      </c>
      <c r="D56" s="115">
        <v>7539</v>
      </c>
      <c r="E56" s="114">
        <v>7717</v>
      </c>
      <c r="F56" s="114">
        <v>7723</v>
      </c>
      <c r="G56" s="114">
        <v>7493</v>
      </c>
      <c r="H56" s="140">
        <v>7398</v>
      </c>
      <c r="I56" s="115">
        <v>141</v>
      </c>
      <c r="J56" s="116">
        <v>1.9059205190592052</v>
      </c>
    </row>
    <row r="57" spans="1:12" s="110" customFormat="1" ht="13.5" customHeight="1" x14ac:dyDescent="0.2">
      <c r="A57" s="142"/>
      <c r="B57" s="124" t="s">
        <v>117</v>
      </c>
      <c r="C57" s="125">
        <v>15.358706635230718</v>
      </c>
      <c r="D57" s="143">
        <v>1368</v>
      </c>
      <c r="E57" s="144">
        <v>1292</v>
      </c>
      <c r="F57" s="144">
        <v>1260</v>
      </c>
      <c r="G57" s="144">
        <v>1204</v>
      </c>
      <c r="H57" s="145">
        <v>1150</v>
      </c>
      <c r="I57" s="143">
        <v>218</v>
      </c>
      <c r="J57" s="146">
        <v>18.956521739130434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56930</v>
      </c>
      <c r="E12" s="236">
        <v>56819</v>
      </c>
      <c r="F12" s="114">
        <v>57169</v>
      </c>
      <c r="G12" s="114">
        <v>56222</v>
      </c>
      <c r="H12" s="140">
        <v>56365</v>
      </c>
      <c r="I12" s="115">
        <v>565</v>
      </c>
      <c r="J12" s="116">
        <v>1.002395103344274</v>
      </c>
    </row>
    <row r="13" spans="1:15" s="110" customFormat="1" ht="12" customHeight="1" x14ac:dyDescent="0.2">
      <c r="A13" s="118" t="s">
        <v>105</v>
      </c>
      <c r="B13" s="119" t="s">
        <v>106</v>
      </c>
      <c r="C13" s="113">
        <v>58.668540312664675</v>
      </c>
      <c r="D13" s="115">
        <v>33400</v>
      </c>
      <c r="E13" s="114">
        <v>33353</v>
      </c>
      <c r="F13" s="114">
        <v>33670</v>
      </c>
      <c r="G13" s="114">
        <v>33128</v>
      </c>
      <c r="H13" s="140">
        <v>33197</v>
      </c>
      <c r="I13" s="115">
        <v>203</v>
      </c>
      <c r="J13" s="116">
        <v>0.61150103925053467</v>
      </c>
    </row>
    <row r="14" spans="1:15" s="110" customFormat="1" ht="12" customHeight="1" x14ac:dyDescent="0.2">
      <c r="A14" s="118"/>
      <c r="B14" s="119" t="s">
        <v>107</v>
      </c>
      <c r="C14" s="113">
        <v>41.331459687335325</v>
      </c>
      <c r="D14" s="115">
        <v>23530</v>
      </c>
      <c r="E14" s="114">
        <v>23466</v>
      </c>
      <c r="F14" s="114">
        <v>23499</v>
      </c>
      <c r="G14" s="114">
        <v>23094</v>
      </c>
      <c r="H14" s="140">
        <v>23168</v>
      </c>
      <c r="I14" s="115">
        <v>362</v>
      </c>
      <c r="J14" s="116">
        <v>1.5625</v>
      </c>
    </row>
    <row r="15" spans="1:15" s="110" customFormat="1" ht="12" customHeight="1" x14ac:dyDescent="0.2">
      <c r="A15" s="118" t="s">
        <v>105</v>
      </c>
      <c r="B15" s="121" t="s">
        <v>108</v>
      </c>
      <c r="C15" s="113">
        <v>11.888283857368698</v>
      </c>
      <c r="D15" s="115">
        <v>6768</v>
      </c>
      <c r="E15" s="114">
        <v>6957</v>
      </c>
      <c r="F15" s="114">
        <v>7160</v>
      </c>
      <c r="G15" s="114">
        <v>6552</v>
      </c>
      <c r="H15" s="140">
        <v>6770</v>
      </c>
      <c r="I15" s="115">
        <v>-2</v>
      </c>
      <c r="J15" s="116">
        <v>-2.9542097488921712E-2</v>
      </c>
    </row>
    <row r="16" spans="1:15" s="110" customFormat="1" ht="12" customHeight="1" x14ac:dyDescent="0.2">
      <c r="A16" s="118"/>
      <c r="B16" s="121" t="s">
        <v>109</v>
      </c>
      <c r="C16" s="113">
        <v>66.50623572808712</v>
      </c>
      <c r="D16" s="115">
        <v>37862</v>
      </c>
      <c r="E16" s="114">
        <v>37785</v>
      </c>
      <c r="F16" s="114">
        <v>38050</v>
      </c>
      <c r="G16" s="114">
        <v>37911</v>
      </c>
      <c r="H16" s="140">
        <v>37984</v>
      </c>
      <c r="I16" s="115">
        <v>-122</v>
      </c>
      <c r="J16" s="116">
        <v>-0.32118786857624265</v>
      </c>
    </row>
    <row r="17" spans="1:10" s="110" customFormat="1" ht="12" customHeight="1" x14ac:dyDescent="0.2">
      <c r="A17" s="118"/>
      <c r="B17" s="121" t="s">
        <v>110</v>
      </c>
      <c r="C17" s="113">
        <v>20.396978745828211</v>
      </c>
      <c r="D17" s="115">
        <v>11612</v>
      </c>
      <c r="E17" s="114">
        <v>11409</v>
      </c>
      <c r="F17" s="114">
        <v>11293</v>
      </c>
      <c r="G17" s="114">
        <v>11114</v>
      </c>
      <c r="H17" s="140">
        <v>10981</v>
      </c>
      <c r="I17" s="115">
        <v>631</v>
      </c>
      <c r="J17" s="116">
        <v>5.7462890447135964</v>
      </c>
    </row>
    <row r="18" spans="1:10" s="110" customFormat="1" ht="12" customHeight="1" x14ac:dyDescent="0.2">
      <c r="A18" s="120"/>
      <c r="B18" s="121" t="s">
        <v>111</v>
      </c>
      <c r="C18" s="113">
        <v>1.2085016687159669</v>
      </c>
      <c r="D18" s="115">
        <v>688</v>
      </c>
      <c r="E18" s="114">
        <v>668</v>
      </c>
      <c r="F18" s="114">
        <v>666</v>
      </c>
      <c r="G18" s="114">
        <v>645</v>
      </c>
      <c r="H18" s="140">
        <v>630</v>
      </c>
      <c r="I18" s="115">
        <v>58</v>
      </c>
      <c r="J18" s="116">
        <v>9.2063492063492056</v>
      </c>
    </row>
    <row r="19" spans="1:10" s="110" customFormat="1" ht="12" customHeight="1" x14ac:dyDescent="0.2">
      <c r="A19" s="120"/>
      <c r="B19" s="121" t="s">
        <v>112</v>
      </c>
      <c r="C19" s="113">
        <v>0.33725627964166521</v>
      </c>
      <c r="D19" s="115">
        <v>192</v>
      </c>
      <c r="E19" s="114">
        <v>170</v>
      </c>
      <c r="F19" s="114">
        <v>185</v>
      </c>
      <c r="G19" s="114">
        <v>160</v>
      </c>
      <c r="H19" s="140">
        <v>168</v>
      </c>
      <c r="I19" s="115">
        <v>24</v>
      </c>
      <c r="J19" s="116">
        <v>14.285714285714286</v>
      </c>
    </row>
    <row r="20" spans="1:10" s="110" customFormat="1" ht="12" customHeight="1" x14ac:dyDescent="0.2">
      <c r="A20" s="118" t="s">
        <v>113</v>
      </c>
      <c r="B20" s="119" t="s">
        <v>181</v>
      </c>
      <c r="C20" s="113">
        <v>75.157210609520462</v>
      </c>
      <c r="D20" s="115">
        <v>42787</v>
      </c>
      <c r="E20" s="114">
        <v>42892</v>
      </c>
      <c r="F20" s="114">
        <v>43325</v>
      </c>
      <c r="G20" s="114">
        <v>42609</v>
      </c>
      <c r="H20" s="140">
        <v>42877</v>
      </c>
      <c r="I20" s="115">
        <v>-90</v>
      </c>
      <c r="J20" s="116">
        <v>-0.20990274506145487</v>
      </c>
    </row>
    <row r="21" spans="1:10" s="110" customFormat="1" ht="12" customHeight="1" x14ac:dyDescent="0.2">
      <c r="A21" s="118"/>
      <c r="B21" s="119" t="s">
        <v>182</v>
      </c>
      <c r="C21" s="113">
        <v>24.842789390479535</v>
      </c>
      <c r="D21" s="115">
        <v>14143</v>
      </c>
      <c r="E21" s="114">
        <v>13927</v>
      </c>
      <c r="F21" s="114">
        <v>13844</v>
      </c>
      <c r="G21" s="114">
        <v>13613</v>
      </c>
      <c r="H21" s="140">
        <v>13488</v>
      </c>
      <c r="I21" s="115">
        <v>655</v>
      </c>
      <c r="J21" s="116">
        <v>4.8561684460260972</v>
      </c>
    </row>
    <row r="22" spans="1:10" s="110" customFormat="1" ht="12" customHeight="1" x14ac:dyDescent="0.2">
      <c r="A22" s="118" t="s">
        <v>113</v>
      </c>
      <c r="B22" s="119" t="s">
        <v>116</v>
      </c>
      <c r="C22" s="113">
        <v>81.505357456525559</v>
      </c>
      <c r="D22" s="115">
        <v>46401</v>
      </c>
      <c r="E22" s="114">
        <v>46452</v>
      </c>
      <c r="F22" s="114">
        <v>46709</v>
      </c>
      <c r="G22" s="114">
        <v>46068</v>
      </c>
      <c r="H22" s="140">
        <v>46341</v>
      </c>
      <c r="I22" s="115">
        <v>60</v>
      </c>
      <c r="J22" s="116">
        <v>0.12947497896031593</v>
      </c>
    </row>
    <row r="23" spans="1:10" s="110" customFormat="1" ht="12" customHeight="1" x14ac:dyDescent="0.2">
      <c r="A23" s="118"/>
      <c r="B23" s="119" t="s">
        <v>117</v>
      </c>
      <c r="C23" s="113">
        <v>18.46478131038117</v>
      </c>
      <c r="D23" s="115">
        <v>10512</v>
      </c>
      <c r="E23" s="114">
        <v>10350</v>
      </c>
      <c r="F23" s="114">
        <v>10444</v>
      </c>
      <c r="G23" s="114">
        <v>10134</v>
      </c>
      <c r="H23" s="140">
        <v>10006</v>
      </c>
      <c r="I23" s="115">
        <v>506</v>
      </c>
      <c r="J23" s="116">
        <v>5.0569658205076955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87020</v>
      </c>
      <c r="E64" s="236">
        <v>87246</v>
      </c>
      <c r="F64" s="236">
        <v>87585</v>
      </c>
      <c r="G64" s="236">
        <v>86385</v>
      </c>
      <c r="H64" s="140">
        <v>86286</v>
      </c>
      <c r="I64" s="115">
        <v>734</v>
      </c>
      <c r="J64" s="116">
        <v>0.85065943490253348</v>
      </c>
    </row>
    <row r="65" spans="1:12" s="110" customFormat="1" ht="12" customHeight="1" x14ac:dyDescent="0.2">
      <c r="A65" s="118" t="s">
        <v>105</v>
      </c>
      <c r="B65" s="119" t="s">
        <v>106</v>
      </c>
      <c r="C65" s="113">
        <v>55.950356239944838</v>
      </c>
      <c r="D65" s="235">
        <v>48688</v>
      </c>
      <c r="E65" s="236">
        <v>48772</v>
      </c>
      <c r="F65" s="236">
        <v>49222</v>
      </c>
      <c r="G65" s="236">
        <v>48570</v>
      </c>
      <c r="H65" s="140">
        <v>48512</v>
      </c>
      <c r="I65" s="115">
        <v>176</v>
      </c>
      <c r="J65" s="116">
        <v>0.36279683377308708</v>
      </c>
    </row>
    <row r="66" spans="1:12" s="110" customFormat="1" ht="12" customHeight="1" x14ac:dyDescent="0.2">
      <c r="A66" s="118"/>
      <c r="B66" s="119" t="s">
        <v>107</v>
      </c>
      <c r="C66" s="113">
        <v>44.049643760055162</v>
      </c>
      <c r="D66" s="235">
        <v>38332</v>
      </c>
      <c r="E66" s="236">
        <v>38474</v>
      </c>
      <c r="F66" s="236">
        <v>38363</v>
      </c>
      <c r="G66" s="236">
        <v>37815</v>
      </c>
      <c r="H66" s="140">
        <v>37774</v>
      </c>
      <c r="I66" s="115">
        <v>558</v>
      </c>
      <c r="J66" s="116">
        <v>1.4772065441838302</v>
      </c>
    </row>
    <row r="67" spans="1:12" s="110" customFormat="1" ht="12" customHeight="1" x14ac:dyDescent="0.2">
      <c r="A67" s="118" t="s">
        <v>105</v>
      </c>
      <c r="B67" s="121" t="s">
        <v>108</v>
      </c>
      <c r="C67" s="113">
        <v>11.937485635486095</v>
      </c>
      <c r="D67" s="235">
        <v>10388</v>
      </c>
      <c r="E67" s="236">
        <v>10816</v>
      </c>
      <c r="F67" s="236">
        <v>11105</v>
      </c>
      <c r="G67" s="236">
        <v>10319</v>
      </c>
      <c r="H67" s="140">
        <v>10599</v>
      </c>
      <c r="I67" s="115">
        <v>-211</v>
      </c>
      <c r="J67" s="116">
        <v>-1.9907538447023303</v>
      </c>
    </row>
    <row r="68" spans="1:12" s="110" customFormat="1" ht="12" customHeight="1" x14ac:dyDescent="0.2">
      <c r="A68" s="118"/>
      <c r="B68" s="121" t="s">
        <v>109</v>
      </c>
      <c r="C68" s="113">
        <v>66.720294185244768</v>
      </c>
      <c r="D68" s="235">
        <v>58060</v>
      </c>
      <c r="E68" s="236">
        <v>58122</v>
      </c>
      <c r="F68" s="236">
        <v>58396</v>
      </c>
      <c r="G68" s="236">
        <v>58262</v>
      </c>
      <c r="H68" s="140">
        <v>58152</v>
      </c>
      <c r="I68" s="115">
        <v>-92</v>
      </c>
      <c r="J68" s="116">
        <v>-0.15820608061631586</v>
      </c>
    </row>
    <row r="69" spans="1:12" s="110" customFormat="1" ht="12" customHeight="1" x14ac:dyDescent="0.2">
      <c r="A69" s="118"/>
      <c r="B69" s="121" t="s">
        <v>110</v>
      </c>
      <c r="C69" s="113">
        <v>20.344748333716389</v>
      </c>
      <c r="D69" s="235">
        <v>17704</v>
      </c>
      <c r="E69" s="236">
        <v>17455</v>
      </c>
      <c r="F69" s="236">
        <v>17234</v>
      </c>
      <c r="G69" s="236">
        <v>16982</v>
      </c>
      <c r="H69" s="140">
        <v>16732</v>
      </c>
      <c r="I69" s="115">
        <v>972</v>
      </c>
      <c r="J69" s="116">
        <v>5.8092278269184794</v>
      </c>
    </row>
    <row r="70" spans="1:12" s="110" customFormat="1" ht="12" customHeight="1" x14ac:dyDescent="0.2">
      <c r="A70" s="120"/>
      <c r="B70" s="121" t="s">
        <v>111</v>
      </c>
      <c r="C70" s="113">
        <v>0.99747184555274648</v>
      </c>
      <c r="D70" s="235">
        <v>868</v>
      </c>
      <c r="E70" s="236">
        <v>853</v>
      </c>
      <c r="F70" s="236">
        <v>850</v>
      </c>
      <c r="G70" s="236">
        <v>822</v>
      </c>
      <c r="H70" s="140">
        <v>803</v>
      </c>
      <c r="I70" s="115">
        <v>65</v>
      </c>
      <c r="J70" s="116">
        <v>8.0946450809464512</v>
      </c>
    </row>
    <row r="71" spans="1:12" s="110" customFormat="1" ht="12" customHeight="1" x14ac:dyDescent="0.2">
      <c r="A71" s="120"/>
      <c r="B71" s="121" t="s">
        <v>112</v>
      </c>
      <c r="C71" s="113">
        <v>0.28843943920937715</v>
      </c>
      <c r="D71" s="235">
        <v>251</v>
      </c>
      <c r="E71" s="236">
        <v>238</v>
      </c>
      <c r="F71" s="236">
        <v>250</v>
      </c>
      <c r="G71" s="236">
        <v>207</v>
      </c>
      <c r="H71" s="140">
        <v>201</v>
      </c>
      <c r="I71" s="115">
        <v>50</v>
      </c>
      <c r="J71" s="116">
        <v>24.875621890547265</v>
      </c>
    </row>
    <row r="72" spans="1:12" s="110" customFormat="1" ht="12" customHeight="1" x14ac:dyDescent="0.2">
      <c r="A72" s="118" t="s">
        <v>113</v>
      </c>
      <c r="B72" s="119" t="s">
        <v>181</v>
      </c>
      <c r="C72" s="113">
        <v>74.928752011031946</v>
      </c>
      <c r="D72" s="235">
        <v>65203</v>
      </c>
      <c r="E72" s="236">
        <v>65585</v>
      </c>
      <c r="F72" s="236">
        <v>66127</v>
      </c>
      <c r="G72" s="236">
        <v>65272</v>
      </c>
      <c r="H72" s="140">
        <v>65395</v>
      </c>
      <c r="I72" s="115">
        <v>-192</v>
      </c>
      <c r="J72" s="116">
        <v>-0.29360042816729109</v>
      </c>
    </row>
    <row r="73" spans="1:12" s="110" customFormat="1" ht="12" customHeight="1" x14ac:dyDescent="0.2">
      <c r="A73" s="118"/>
      <c r="B73" s="119" t="s">
        <v>182</v>
      </c>
      <c r="C73" s="113">
        <v>25.071247988968054</v>
      </c>
      <c r="D73" s="115">
        <v>21817</v>
      </c>
      <c r="E73" s="114">
        <v>21661</v>
      </c>
      <c r="F73" s="114">
        <v>21458</v>
      </c>
      <c r="G73" s="114">
        <v>21113</v>
      </c>
      <c r="H73" s="140">
        <v>20891</v>
      </c>
      <c r="I73" s="115">
        <v>926</v>
      </c>
      <c r="J73" s="116">
        <v>4.4325307548705188</v>
      </c>
    </row>
    <row r="74" spans="1:12" s="110" customFormat="1" ht="12" customHeight="1" x14ac:dyDescent="0.2">
      <c r="A74" s="118" t="s">
        <v>113</v>
      </c>
      <c r="B74" s="119" t="s">
        <v>116</v>
      </c>
      <c r="C74" s="113">
        <v>84.78165938864629</v>
      </c>
      <c r="D74" s="115">
        <v>73777</v>
      </c>
      <c r="E74" s="114">
        <v>74168</v>
      </c>
      <c r="F74" s="114">
        <v>74387</v>
      </c>
      <c r="G74" s="114">
        <v>73494</v>
      </c>
      <c r="H74" s="140">
        <v>73609</v>
      </c>
      <c r="I74" s="115">
        <v>168</v>
      </c>
      <c r="J74" s="116">
        <v>0.2282329606433996</v>
      </c>
    </row>
    <row r="75" spans="1:12" s="110" customFormat="1" ht="12" customHeight="1" x14ac:dyDescent="0.2">
      <c r="A75" s="142"/>
      <c r="B75" s="124" t="s">
        <v>117</v>
      </c>
      <c r="C75" s="125">
        <v>15.182716616869685</v>
      </c>
      <c r="D75" s="143">
        <v>13212</v>
      </c>
      <c r="E75" s="144">
        <v>13055</v>
      </c>
      <c r="F75" s="144">
        <v>13177</v>
      </c>
      <c r="G75" s="144">
        <v>12868</v>
      </c>
      <c r="H75" s="145">
        <v>12655</v>
      </c>
      <c r="I75" s="143">
        <v>557</v>
      </c>
      <c r="J75" s="146">
        <v>4.4014223627024895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56930</v>
      </c>
      <c r="G11" s="114">
        <v>56819</v>
      </c>
      <c r="H11" s="114">
        <v>57169</v>
      </c>
      <c r="I11" s="114">
        <v>56222</v>
      </c>
      <c r="J11" s="140">
        <v>56365</v>
      </c>
      <c r="K11" s="114">
        <v>565</v>
      </c>
      <c r="L11" s="116">
        <v>1.002395103344274</v>
      </c>
    </row>
    <row r="12" spans="1:17" s="110" customFormat="1" ht="24.95" customHeight="1" x14ac:dyDescent="0.2">
      <c r="A12" s="604" t="s">
        <v>185</v>
      </c>
      <c r="B12" s="605"/>
      <c r="C12" s="605"/>
      <c r="D12" s="606"/>
      <c r="E12" s="113">
        <v>58.668540312664675</v>
      </c>
      <c r="F12" s="115">
        <v>33400</v>
      </c>
      <c r="G12" s="114">
        <v>33353</v>
      </c>
      <c r="H12" s="114">
        <v>33670</v>
      </c>
      <c r="I12" s="114">
        <v>33128</v>
      </c>
      <c r="J12" s="140">
        <v>33197</v>
      </c>
      <c r="K12" s="114">
        <v>203</v>
      </c>
      <c r="L12" s="116">
        <v>0.61150103925053467</v>
      </c>
    </row>
    <row r="13" spans="1:17" s="110" customFormat="1" ht="15" customHeight="1" x14ac:dyDescent="0.2">
      <c r="A13" s="120"/>
      <c r="B13" s="612" t="s">
        <v>107</v>
      </c>
      <c r="C13" s="612"/>
      <c r="E13" s="113">
        <v>41.331459687335325</v>
      </c>
      <c r="F13" s="115">
        <v>23530</v>
      </c>
      <c r="G13" s="114">
        <v>23466</v>
      </c>
      <c r="H13" s="114">
        <v>23499</v>
      </c>
      <c r="I13" s="114">
        <v>23094</v>
      </c>
      <c r="J13" s="140">
        <v>23168</v>
      </c>
      <c r="K13" s="114">
        <v>362</v>
      </c>
      <c r="L13" s="116">
        <v>1.5625</v>
      </c>
    </row>
    <row r="14" spans="1:17" s="110" customFormat="1" ht="24.95" customHeight="1" x14ac:dyDescent="0.2">
      <c r="A14" s="604" t="s">
        <v>186</v>
      </c>
      <c r="B14" s="605"/>
      <c r="C14" s="605"/>
      <c r="D14" s="606"/>
      <c r="E14" s="113">
        <v>11.888283857368698</v>
      </c>
      <c r="F14" s="115">
        <v>6768</v>
      </c>
      <c r="G14" s="114">
        <v>6957</v>
      </c>
      <c r="H14" s="114">
        <v>7160</v>
      </c>
      <c r="I14" s="114">
        <v>6552</v>
      </c>
      <c r="J14" s="140">
        <v>6770</v>
      </c>
      <c r="K14" s="114">
        <v>-2</v>
      </c>
      <c r="L14" s="116">
        <v>-2.9542097488921712E-2</v>
      </c>
    </row>
    <row r="15" spans="1:17" s="110" customFormat="1" ht="15" customHeight="1" x14ac:dyDescent="0.2">
      <c r="A15" s="120"/>
      <c r="B15" s="119"/>
      <c r="C15" s="258" t="s">
        <v>106</v>
      </c>
      <c r="E15" s="113">
        <v>63.416075650118202</v>
      </c>
      <c r="F15" s="115">
        <v>4292</v>
      </c>
      <c r="G15" s="114">
        <v>4422</v>
      </c>
      <c r="H15" s="114">
        <v>4579</v>
      </c>
      <c r="I15" s="114">
        <v>4191</v>
      </c>
      <c r="J15" s="140">
        <v>4306</v>
      </c>
      <c r="K15" s="114">
        <v>-14</v>
      </c>
      <c r="L15" s="116">
        <v>-0.3251277287505806</v>
      </c>
    </row>
    <row r="16" spans="1:17" s="110" customFormat="1" ht="15" customHeight="1" x14ac:dyDescent="0.2">
      <c r="A16" s="120"/>
      <c r="B16" s="119"/>
      <c r="C16" s="258" t="s">
        <v>107</v>
      </c>
      <c r="E16" s="113">
        <v>36.583924349881798</v>
      </c>
      <c r="F16" s="115">
        <v>2476</v>
      </c>
      <c r="G16" s="114">
        <v>2535</v>
      </c>
      <c r="H16" s="114">
        <v>2581</v>
      </c>
      <c r="I16" s="114">
        <v>2361</v>
      </c>
      <c r="J16" s="140">
        <v>2464</v>
      </c>
      <c r="K16" s="114">
        <v>12</v>
      </c>
      <c r="L16" s="116">
        <v>0.48701298701298701</v>
      </c>
    </row>
    <row r="17" spans="1:12" s="110" customFormat="1" ht="15" customHeight="1" x14ac:dyDescent="0.2">
      <c r="A17" s="120"/>
      <c r="B17" s="121" t="s">
        <v>109</v>
      </c>
      <c r="C17" s="258"/>
      <c r="E17" s="113">
        <v>66.50623572808712</v>
      </c>
      <c r="F17" s="115">
        <v>37862</v>
      </c>
      <c r="G17" s="114">
        <v>37785</v>
      </c>
      <c r="H17" s="114">
        <v>38050</v>
      </c>
      <c r="I17" s="114">
        <v>37911</v>
      </c>
      <c r="J17" s="140">
        <v>37984</v>
      </c>
      <c r="K17" s="114">
        <v>-122</v>
      </c>
      <c r="L17" s="116">
        <v>-0.32118786857624265</v>
      </c>
    </row>
    <row r="18" spans="1:12" s="110" customFormat="1" ht="15" customHeight="1" x14ac:dyDescent="0.2">
      <c r="A18" s="120"/>
      <c r="B18" s="119"/>
      <c r="C18" s="258" t="s">
        <v>106</v>
      </c>
      <c r="E18" s="113">
        <v>59.048650361840366</v>
      </c>
      <c r="F18" s="115">
        <v>22357</v>
      </c>
      <c r="G18" s="114">
        <v>22302</v>
      </c>
      <c r="H18" s="114">
        <v>22498</v>
      </c>
      <c r="I18" s="114">
        <v>22449</v>
      </c>
      <c r="J18" s="140">
        <v>22473</v>
      </c>
      <c r="K18" s="114">
        <v>-116</v>
      </c>
      <c r="L18" s="116">
        <v>-0.51617496551417252</v>
      </c>
    </row>
    <row r="19" spans="1:12" s="110" customFormat="1" ht="15" customHeight="1" x14ac:dyDescent="0.2">
      <c r="A19" s="120"/>
      <c r="B19" s="119"/>
      <c r="C19" s="258" t="s">
        <v>107</v>
      </c>
      <c r="E19" s="113">
        <v>40.951349638159634</v>
      </c>
      <c r="F19" s="115">
        <v>15505</v>
      </c>
      <c r="G19" s="114">
        <v>15483</v>
      </c>
      <c r="H19" s="114">
        <v>15552</v>
      </c>
      <c r="I19" s="114">
        <v>15462</v>
      </c>
      <c r="J19" s="140">
        <v>15511</v>
      </c>
      <c r="K19" s="114">
        <v>-6</v>
      </c>
      <c r="L19" s="116">
        <v>-3.8682225517374769E-2</v>
      </c>
    </row>
    <row r="20" spans="1:12" s="110" customFormat="1" ht="15" customHeight="1" x14ac:dyDescent="0.2">
      <c r="A20" s="120"/>
      <c r="B20" s="121" t="s">
        <v>110</v>
      </c>
      <c r="C20" s="258"/>
      <c r="E20" s="113">
        <v>20.396978745828211</v>
      </c>
      <c r="F20" s="115">
        <v>11612</v>
      </c>
      <c r="G20" s="114">
        <v>11409</v>
      </c>
      <c r="H20" s="114">
        <v>11293</v>
      </c>
      <c r="I20" s="114">
        <v>11114</v>
      </c>
      <c r="J20" s="140">
        <v>10981</v>
      </c>
      <c r="K20" s="114">
        <v>631</v>
      </c>
      <c r="L20" s="116">
        <v>5.7462890447135964</v>
      </c>
    </row>
    <row r="21" spans="1:12" s="110" customFormat="1" ht="15" customHeight="1" x14ac:dyDescent="0.2">
      <c r="A21" s="120"/>
      <c r="B21" s="119"/>
      <c r="C21" s="258" t="s">
        <v>106</v>
      </c>
      <c r="E21" s="113">
        <v>54.280055115397865</v>
      </c>
      <c r="F21" s="115">
        <v>6303</v>
      </c>
      <c r="G21" s="114">
        <v>6200</v>
      </c>
      <c r="H21" s="114">
        <v>6168</v>
      </c>
      <c r="I21" s="114">
        <v>6078</v>
      </c>
      <c r="J21" s="140">
        <v>6024</v>
      </c>
      <c r="K21" s="114">
        <v>279</v>
      </c>
      <c r="L21" s="116">
        <v>4.6314741035856573</v>
      </c>
    </row>
    <row r="22" spans="1:12" s="110" customFormat="1" ht="15" customHeight="1" x14ac:dyDescent="0.2">
      <c r="A22" s="120"/>
      <c r="B22" s="119"/>
      <c r="C22" s="258" t="s">
        <v>107</v>
      </c>
      <c r="E22" s="113">
        <v>45.719944884602135</v>
      </c>
      <c r="F22" s="115">
        <v>5309</v>
      </c>
      <c r="G22" s="114">
        <v>5209</v>
      </c>
      <c r="H22" s="114">
        <v>5125</v>
      </c>
      <c r="I22" s="114">
        <v>5036</v>
      </c>
      <c r="J22" s="140">
        <v>4957</v>
      </c>
      <c r="K22" s="114">
        <v>352</v>
      </c>
      <c r="L22" s="116">
        <v>7.1010691950776677</v>
      </c>
    </row>
    <row r="23" spans="1:12" s="110" customFormat="1" ht="15" customHeight="1" x14ac:dyDescent="0.2">
      <c r="A23" s="120"/>
      <c r="B23" s="121" t="s">
        <v>111</v>
      </c>
      <c r="C23" s="258"/>
      <c r="E23" s="113">
        <v>1.2085016687159669</v>
      </c>
      <c r="F23" s="115">
        <v>688</v>
      </c>
      <c r="G23" s="114">
        <v>668</v>
      </c>
      <c r="H23" s="114">
        <v>666</v>
      </c>
      <c r="I23" s="114">
        <v>645</v>
      </c>
      <c r="J23" s="140">
        <v>630</v>
      </c>
      <c r="K23" s="114">
        <v>58</v>
      </c>
      <c r="L23" s="116">
        <v>9.2063492063492056</v>
      </c>
    </row>
    <row r="24" spans="1:12" s="110" customFormat="1" ht="15" customHeight="1" x14ac:dyDescent="0.2">
      <c r="A24" s="120"/>
      <c r="B24" s="119"/>
      <c r="C24" s="258" t="s">
        <v>106</v>
      </c>
      <c r="E24" s="113">
        <v>65.116279069767444</v>
      </c>
      <c r="F24" s="115">
        <v>448</v>
      </c>
      <c r="G24" s="114">
        <v>429</v>
      </c>
      <c r="H24" s="114">
        <v>425</v>
      </c>
      <c r="I24" s="114">
        <v>410</v>
      </c>
      <c r="J24" s="140">
        <v>394</v>
      </c>
      <c r="K24" s="114">
        <v>54</v>
      </c>
      <c r="L24" s="116">
        <v>13.705583756345177</v>
      </c>
    </row>
    <row r="25" spans="1:12" s="110" customFormat="1" ht="15" customHeight="1" x14ac:dyDescent="0.2">
      <c r="A25" s="120"/>
      <c r="B25" s="119"/>
      <c r="C25" s="258" t="s">
        <v>107</v>
      </c>
      <c r="E25" s="113">
        <v>34.883720930232556</v>
      </c>
      <c r="F25" s="115">
        <v>240</v>
      </c>
      <c r="G25" s="114">
        <v>239</v>
      </c>
      <c r="H25" s="114">
        <v>241</v>
      </c>
      <c r="I25" s="114">
        <v>235</v>
      </c>
      <c r="J25" s="140">
        <v>236</v>
      </c>
      <c r="K25" s="114">
        <v>4</v>
      </c>
      <c r="L25" s="116">
        <v>1.6949152542372881</v>
      </c>
    </row>
    <row r="26" spans="1:12" s="110" customFormat="1" ht="15" customHeight="1" x14ac:dyDescent="0.2">
      <c r="A26" s="120"/>
      <c r="C26" s="121" t="s">
        <v>187</v>
      </c>
      <c r="D26" s="110" t="s">
        <v>188</v>
      </c>
      <c r="E26" s="113">
        <v>0.33725627964166521</v>
      </c>
      <c r="F26" s="115">
        <v>192</v>
      </c>
      <c r="G26" s="114">
        <v>170</v>
      </c>
      <c r="H26" s="114">
        <v>185</v>
      </c>
      <c r="I26" s="114">
        <v>160</v>
      </c>
      <c r="J26" s="140">
        <v>168</v>
      </c>
      <c r="K26" s="114">
        <v>24</v>
      </c>
      <c r="L26" s="116">
        <v>14.285714285714286</v>
      </c>
    </row>
    <row r="27" spans="1:12" s="110" customFormat="1" ht="15" customHeight="1" x14ac:dyDescent="0.2">
      <c r="A27" s="120"/>
      <c r="B27" s="119"/>
      <c r="D27" s="259" t="s">
        <v>106</v>
      </c>
      <c r="E27" s="113">
        <v>65.625</v>
      </c>
      <c r="F27" s="115">
        <v>126</v>
      </c>
      <c r="G27" s="114">
        <v>107</v>
      </c>
      <c r="H27" s="114">
        <v>113</v>
      </c>
      <c r="I27" s="114">
        <v>99</v>
      </c>
      <c r="J27" s="140">
        <v>91</v>
      </c>
      <c r="K27" s="114">
        <v>35</v>
      </c>
      <c r="L27" s="116">
        <v>38.46153846153846</v>
      </c>
    </row>
    <row r="28" spans="1:12" s="110" customFormat="1" ht="15" customHeight="1" x14ac:dyDescent="0.2">
      <c r="A28" s="120"/>
      <c r="B28" s="119"/>
      <c r="D28" s="259" t="s">
        <v>107</v>
      </c>
      <c r="E28" s="113">
        <v>34.375</v>
      </c>
      <c r="F28" s="115">
        <v>66</v>
      </c>
      <c r="G28" s="114">
        <v>63</v>
      </c>
      <c r="H28" s="114">
        <v>72</v>
      </c>
      <c r="I28" s="114">
        <v>61</v>
      </c>
      <c r="J28" s="140">
        <v>77</v>
      </c>
      <c r="K28" s="114">
        <v>-11</v>
      </c>
      <c r="L28" s="116">
        <v>-14.285714285714286</v>
      </c>
    </row>
    <row r="29" spans="1:12" s="110" customFormat="1" ht="24.95" customHeight="1" x14ac:dyDescent="0.2">
      <c r="A29" s="604" t="s">
        <v>189</v>
      </c>
      <c r="B29" s="605"/>
      <c r="C29" s="605"/>
      <c r="D29" s="606"/>
      <c r="E29" s="113">
        <v>81.505357456525559</v>
      </c>
      <c r="F29" s="115">
        <v>46401</v>
      </c>
      <c r="G29" s="114">
        <v>46452</v>
      </c>
      <c r="H29" s="114">
        <v>46709</v>
      </c>
      <c r="I29" s="114">
        <v>46068</v>
      </c>
      <c r="J29" s="140">
        <v>46341</v>
      </c>
      <c r="K29" s="114">
        <v>60</v>
      </c>
      <c r="L29" s="116">
        <v>0.12947497896031593</v>
      </c>
    </row>
    <row r="30" spans="1:12" s="110" customFormat="1" ht="15" customHeight="1" x14ac:dyDescent="0.2">
      <c r="A30" s="120"/>
      <c r="B30" s="119"/>
      <c r="C30" s="258" t="s">
        <v>106</v>
      </c>
      <c r="E30" s="113">
        <v>55.438460378009097</v>
      </c>
      <c r="F30" s="115">
        <v>25724</v>
      </c>
      <c r="G30" s="114">
        <v>25782</v>
      </c>
      <c r="H30" s="114">
        <v>26001</v>
      </c>
      <c r="I30" s="114">
        <v>25678</v>
      </c>
      <c r="J30" s="140">
        <v>25825</v>
      </c>
      <c r="K30" s="114">
        <v>-101</v>
      </c>
      <c r="L30" s="116">
        <v>-0.39109390125847049</v>
      </c>
    </row>
    <row r="31" spans="1:12" s="110" customFormat="1" ht="15" customHeight="1" x14ac:dyDescent="0.2">
      <c r="A31" s="120"/>
      <c r="B31" s="119"/>
      <c r="C31" s="258" t="s">
        <v>107</v>
      </c>
      <c r="E31" s="113">
        <v>44.561539621990903</v>
      </c>
      <c r="F31" s="115">
        <v>20677</v>
      </c>
      <c r="G31" s="114">
        <v>20670</v>
      </c>
      <c r="H31" s="114">
        <v>20708</v>
      </c>
      <c r="I31" s="114">
        <v>20390</v>
      </c>
      <c r="J31" s="140">
        <v>20516</v>
      </c>
      <c r="K31" s="114">
        <v>161</v>
      </c>
      <c r="L31" s="116">
        <v>0.7847533632286996</v>
      </c>
    </row>
    <row r="32" spans="1:12" s="110" customFormat="1" ht="15" customHeight="1" x14ac:dyDescent="0.2">
      <c r="A32" s="120"/>
      <c r="B32" s="119" t="s">
        <v>117</v>
      </c>
      <c r="C32" s="258"/>
      <c r="E32" s="113">
        <v>18.46478131038117</v>
      </c>
      <c r="F32" s="115">
        <v>10512</v>
      </c>
      <c r="G32" s="114">
        <v>10350</v>
      </c>
      <c r="H32" s="114">
        <v>10444</v>
      </c>
      <c r="I32" s="114">
        <v>10134</v>
      </c>
      <c r="J32" s="140">
        <v>10006</v>
      </c>
      <c r="K32" s="114">
        <v>506</v>
      </c>
      <c r="L32" s="116">
        <v>5.0569658205076955</v>
      </c>
    </row>
    <row r="33" spans="1:12" s="110" customFormat="1" ht="15" customHeight="1" x14ac:dyDescent="0.2">
      <c r="A33" s="120"/>
      <c r="B33" s="119"/>
      <c r="C33" s="258" t="s">
        <v>106</v>
      </c>
      <c r="E33" s="113">
        <v>72.897640791476405</v>
      </c>
      <c r="F33" s="115">
        <v>7663</v>
      </c>
      <c r="G33" s="114">
        <v>7557</v>
      </c>
      <c r="H33" s="114">
        <v>7655</v>
      </c>
      <c r="I33" s="114">
        <v>7434</v>
      </c>
      <c r="J33" s="140">
        <v>7357</v>
      </c>
      <c r="K33" s="114">
        <v>306</v>
      </c>
      <c r="L33" s="116">
        <v>4.1593040641565855</v>
      </c>
    </row>
    <row r="34" spans="1:12" s="110" customFormat="1" ht="15" customHeight="1" x14ac:dyDescent="0.2">
      <c r="A34" s="120"/>
      <c r="B34" s="119"/>
      <c r="C34" s="258" t="s">
        <v>107</v>
      </c>
      <c r="E34" s="113">
        <v>27.102359208523591</v>
      </c>
      <c r="F34" s="115">
        <v>2849</v>
      </c>
      <c r="G34" s="114">
        <v>2793</v>
      </c>
      <c r="H34" s="114">
        <v>2789</v>
      </c>
      <c r="I34" s="114">
        <v>2700</v>
      </c>
      <c r="J34" s="140">
        <v>2649</v>
      </c>
      <c r="K34" s="114">
        <v>200</v>
      </c>
      <c r="L34" s="116">
        <v>7.5500188750471873</v>
      </c>
    </row>
    <row r="35" spans="1:12" s="110" customFormat="1" ht="24.95" customHeight="1" x14ac:dyDescent="0.2">
      <c r="A35" s="604" t="s">
        <v>190</v>
      </c>
      <c r="B35" s="605"/>
      <c r="C35" s="605"/>
      <c r="D35" s="606"/>
      <c r="E35" s="113">
        <v>75.157210609520462</v>
      </c>
      <c r="F35" s="115">
        <v>42787</v>
      </c>
      <c r="G35" s="114">
        <v>42892</v>
      </c>
      <c r="H35" s="114">
        <v>43325</v>
      </c>
      <c r="I35" s="114">
        <v>42609</v>
      </c>
      <c r="J35" s="140">
        <v>42877</v>
      </c>
      <c r="K35" s="114">
        <v>-90</v>
      </c>
      <c r="L35" s="116">
        <v>-0.20990274506145487</v>
      </c>
    </row>
    <row r="36" spans="1:12" s="110" customFormat="1" ht="15" customHeight="1" x14ac:dyDescent="0.2">
      <c r="A36" s="120"/>
      <c r="B36" s="119"/>
      <c r="C36" s="258" t="s">
        <v>106</v>
      </c>
      <c r="E36" s="113">
        <v>73.512982915371495</v>
      </c>
      <c r="F36" s="115">
        <v>31454</v>
      </c>
      <c r="G36" s="114">
        <v>31468</v>
      </c>
      <c r="H36" s="114">
        <v>31793</v>
      </c>
      <c r="I36" s="114">
        <v>31312</v>
      </c>
      <c r="J36" s="140">
        <v>31429</v>
      </c>
      <c r="K36" s="114">
        <v>25</v>
      </c>
      <c r="L36" s="116">
        <v>7.9544369849502056E-2</v>
      </c>
    </row>
    <row r="37" spans="1:12" s="110" customFormat="1" ht="15" customHeight="1" x14ac:dyDescent="0.2">
      <c r="A37" s="120"/>
      <c r="B37" s="119"/>
      <c r="C37" s="258" t="s">
        <v>107</v>
      </c>
      <c r="E37" s="113">
        <v>26.487017084628508</v>
      </c>
      <c r="F37" s="115">
        <v>11333</v>
      </c>
      <c r="G37" s="114">
        <v>11424</v>
      </c>
      <c r="H37" s="114">
        <v>11532</v>
      </c>
      <c r="I37" s="114">
        <v>11297</v>
      </c>
      <c r="J37" s="140">
        <v>11448</v>
      </c>
      <c r="K37" s="114">
        <v>-115</v>
      </c>
      <c r="L37" s="116">
        <v>-1.0045422781271838</v>
      </c>
    </row>
    <row r="38" spans="1:12" s="110" customFormat="1" ht="15" customHeight="1" x14ac:dyDescent="0.2">
      <c r="A38" s="120"/>
      <c r="B38" s="119" t="s">
        <v>182</v>
      </c>
      <c r="C38" s="258"/>
      <c r="E38" s="113">
        <v>24.842789390479535</v>
      </c>
      <c r="F38" s="115">
        <v>14143</v>
      </c>
      <c r="G38" s="114">
        <v>13927</v>
      </c>
      <c r="H38" s="114">
        <v>13844</v>
      </c>
      <c r="I38" s="114">
        <v>13613</v>
      </c>
      <c r="J38" s="140">
        <v>13488</v>
      </c>
      <c r="K38" s="114">
        <v>655</v>
      </c>
      <c r="L38" s="116">
        <v>4.8561684460260972</v>
      </c>
    </row>
    <row r="39" spans="1:12" s="110" customFormat="1" ht="15" customHeight="1" x14ac:dyDescent="0.2">
      <c r="A39" s="120"/>
      <c r="B39" s="119"/>
      <c r="C39" s="258" t="s">
        <v>106</v>
      </c>
      <c r="E39" s="113">
        <v>13.759456975182069</v>
      </c>
      <c r="F39" s="115">
        <v>1946</v>
      </c>
      <c r="G39" s="114">
        <v>1885</v>
      </c>
      <c r="H39" s="114">
        <v>1877</v>
      </c>
      <c r="I39" s="114">
        <v>1816</v>
      </c>
      <c r="J39" s="140">
        <v>1768</v>
      </c>
      <c r="K39" s="114">
        <v>178</v>
      </c>
      <c r="L39" s="116">
        <v>10.067873303167421</v>
      </c>
    </row>
    <row r="40" spans="1:12" s="110" customFormat="1" ht="15" customHeight="1" x14ac:dyDescent="0.2">
      <c r="A40" s="120"/>
      <c r="B40" s="119"/>
      <c r="C40" s="258" t="s">
        <v>107</v>
      </c>
      <c r="E40" s="113">
        <v>86.240543024817924</v>
      </c>
      <c r="F40" s="115">
        <v>12197</v>
      </c>
      <c r="G40" s="114">
        <v>12042</v>
      </c>
      <c r="H40" s="114">
        <v>11967</v>
      </c>
      <c r="I40" s="114">
        <v>11797</v>
      </c>
      <c r="J40" s="140">
        <v>11720</v>
      </c>
      <c r="K40" s="114">
        <v>477</v>
      </c>
      <c r="L40" s="116">
        <v>4.0699658703071675</v>
      </c>
    </row>
    <row r="41" spans="1:12" s="110" customFormat="1" ht="24.75" customHeight="1" x14ac:dyDescent="0.2">
      <c r="A41" s="604" t="s">
        <v>518</v>
      </c>
      <c r="B41" s="605"/>
      <c r="C41" s="605"/>
      <c r="D41" s="606"/>
      <c r="E41" s="113">
        <v>5.1624802388898647</v>
      </c>
      <c r="F41" s="115">
        <v>2939</v>
      </c>
      <c r="G41" s="114">
        <v>3315</v>
      </c>
      <c r="H41" s="114">
        <v>3355</v>
      </c>
      <c r="I41" s="114">
        <v>2817</v>
      </c>
      <c r="J41" s="140">
        <v>2882</v>
      </c>
      <c r="K41" s="114">
        <v>57</v>
      </c>
      <c r="L41" s="116">
        <v>1.9777931991672451</v>
      </c>
    </row>
    <row r="42" spans="1:12" s="110" customFormat="1" ht="15" customHeight="1" x14ac:dyDescent="0.2">
      <c r="A42" s="120"/>
      <c r="B42" s="119"/>
      <c r="C42" s="258" t="s">
        <v>106</v>
      </c>
      <c r="E42" s="113">
        <v>63.797209935352157</v>
      </c>
      <c r="F42" s="115">
        <v>1875</v>
      </c>
      <c r="G42" s="114">
        <v>2191</v>
      </c>
      <c r="H42" s="114">
        <v>2220</v>
      </c>
      <c r="I42" s="114">
        <v>1797</v>
      </c>
      <c r="J42" s="140">
        <v>1839</v>
      </c>
      <c r="K42" s="114">
        <v>36</v>
      </c>
      <c r="L42" s="116">
        <v>1.9575856443719413</v>
      </c>
    </row>
    <row r="43" spans="1:12" s="110" customFormat="1" ht="15" customHeight="1" x14ac:dyDescent="0.2">
      <c r="A43" s="123"/>
      <c r="B43" s="124"/>
      <c r="C43" s="260" t="s">
        <v>107</v>
      </c>
      <c r="D43" s="261"/>
      <c r="E43" s="125">
        <v>36.202790064647843</v>
      </c>
      <c r="F43" s="143">
        <v>1064</v>
      </c>
      <c r="G43" s="144">
        <v>1124</v>
      </c>
      <c r="H43" s="144">
        <v>1135</v>
      </c>
      <c r="I43" s="144">
        <v>1020</v>
      </c>
      <c r="J43" s="145">
        <v>1043</v>
      </c>
      <c r="K43" s="144">
        <v>21</v>
      </c>
      <c r="L43" s="146">
        <v>2.0134228187919465</v>
      </c>
    </row>
    <row r="44" spans="1:12" s="110" customFormat="1" ht="45.75" customHeight="1" x14ac:dyDescent="0.2">
      <c r="A44" s="604" t="s">
        <v>191</v>
      </c>
      <c r="B44" s="605"/>
      <c r="C44" s="605"/>
      <c r="D44" s="606"/>
      <c r="E44" s="113">
        <v>0.44616195327595293</v>
      </c>
      <c r="F44" s="115">
        <v>254</v>
      </c>
      <c r="G44" s="114">
        <v>253</v>
      </c>
      <c r="H44" s="114">
        <v>259</v>
      </c>
      <c r="I44" s="114">
        <v>266</v>
      </c>
      <c r="J44" s="140">
        <v>263</v>
      </c>
      <c r="K44" s="114">
        <v>-9</v>
      </c>
      <c r="L44" s="116">
        <v>-3.4220532319391634</v>
      </c>
    </row>
    <row r="45" spans="1:12" s="110" customFormat="1" ht="15" customHeight="1" x14ac:dyDescent="0.2">
      <c r="A45" s="120"/>
      <c r="B45" s="119"/>
      <c r="C45" s="258" t="s">
        <v>106</v>
      </c>
      <c r="E45" s="113">
        <v>57.874015748031496</v>
      </c>
      <c r="F45" s="115">
        <v>147</v>
      </c>
      <c r="G45" s="114">
        <v>146</v>
      </c>
      <c r="H45" s="114">
        <v>152</v>
      </c>
      <c r="I45" s="114">
        <v>155</v>
      </c>
      <c r="J45" s="140">
        <v>153</v>
      </c>
      <c r="K45" s="114">
        <v>-6</v>
      </c>
      <c r="L45" s="116">
        <v>-3.9215686274509802</v>
      </c>
    </row>
    <row r="46" spans="1:12" s="110" customFormat="1" ht="15" customHeight="1" x14ac:dyDescent="0.2">
      <c r="A46" s="123"/>
      <c r="B46" s="124"/>
      <c r="C46" s="260" t="s">
        <v>107</v>
      </c>
      <c r="D46" s="261"/>
      <c r="E46" s="125">
        <v>42.125984251968504</v>
      </c>
      <c r="F46" s="143">
        <v>107</v>
      </c>
      <c r="G46" s="144">
        <v>107</v>
      </c>
      <c r="H46" s="144">
        <v>107</v>
      </c>
      <c r="I46" s="144">
        <v>111</v>
      </c>
      <c r="J46" s="145">
        <v>110</v>
      </c>
      <c r="K46" s="144">
        <v>-3</v>
      </c>
      <c r="L46" s="146">
        <v>-2.7272727272727271</v>
      </c>
    </row>
    <row r="47" spans="1:12" s="110" customFormat="1" ht="39" customHeight="1" x14ac:dyDescent="0.2">
      <c r="A47" s="604" t="s">
        <v>519</v>
      </c>
      <c r="B47" s="607"/>
      <c r="C47" s="607"/>
      <c r="D47" s="608"/>
      <c r="E47" s="113">
        <v>0.24942912348498156</v>
      </c>
      <c r="F47" s="115">
        <v>142</v>
      </c>
      <c r="G47" s="114">
        <v>133</v>
      </c>
      <c r="H47" s="114">
        <v>104</v>
      </c>
      <c r="I47" s="114">
        <v>126</v>
      </c>
      <c r="J47" s="140">
        <v>128</v>
      </c>
      <c r="K47" s="114">
        <v>14</v>
      </c>
      <c r="L47" s="116">
        <v>10.9375</v>
      </c>
    </row>
    <row r="48" spans="1:12" s="110" customFormat="1" ht="15" customHeight="1" x14ac:dyDescent="0.2">
      <c r="A48" s="120"/>
      <c r="B48" s="119"/>
      <c r="C48" s="258" t="s">
        <v>106</v>
      </c>
      <c r="E48" s="113">
        <v>32.394366197183096</v>
      </c>
      <c r="F48" s="115">
        <v>46</v>
      </c>
      <c r="G48" s="114">
        <v>45</v>
      </c>
      <c r="H48" s="114">
        <v>30</v>
      </c>
      <c r="I48" s="114">
        <v>33</v>
      </c>
      <c r="J48" s="140">
        <v>33</v>
      </c>
      <c r="K48" s="114">
        <v>13</v>
      </c>
      <c r="L48" s="116">
        <v>39.393939393939391</v>
      </c>
    </row>
    <row r="49" spans="1:12" s="110" customFormat="1" ht="15" customHeight="1" x14ac:dyDescent="0.2">
      <c r="A49" s="123"/>
      <c r="B49" s="124"/>
      <c r="C49" s="260" t="s">
        <v>107</v>
      </c>
      <c r="D49" s="261"/>
      <c r="E49" s="125">
        <v>67.605633802816897</v>
      </c>
      <c r="F49" s="143">
        <v>96</v>
      </c>
      <c r="G49" s="144">
        <v>88</v>
      </c>
      <c r="H49" s="144">
        <v>74</v>
      </c>
      <c r="I49" s="144">
        <v>93</v>
      </c>
      <c r="J49" s="145">
        <v>95</v>
      </c>
      <c r="K49" s="144">
        <v>1</v>
      </c>
      <c r="L49" s="146">
        <v>1.0526315789473684</v>
      </c>
    </row>
    <row r="50" spans="1:12" s="110" customFormat="1" ht="24.95" customHeight="1" x14ac:dyDescent="0.2">
      <c r="A50" s="609" t="s">
        <v>192</v>
      </c>
      <c r="B50" s="610"/>
      <c r="C50" s="610"/>
      <c r="D50" s="611"/>
      <c r="E50" s="262">
        <v>14.199894607412611</v>
      </c>
      <c r="F50" s="263">
        <v>8084</v>
      </c>
      <c r="G50" s="264">
        <v>8263</v>
      </c>
      <c r="H50" s="264">
        <v>8470</v>
      </c>
      <c r="I50" s="264">
        <v>7822</v>
      </c>
      <c r="J50" s="265">
        <v>8018</v>
      </c>
      <c r="K50" s="263">
        <v>66</v>
      </c>
      <c r="L50" s="266">
        <v>0.82314791718633074</v>
      </c>
    </row>
    <row r="51" spans="1:12" s="110" customFormat="1" ht="15" customHeight="1" x14ac:dyDescent="0.2">
      <c r="A51" s="120"/>
      <c r="B51" s="119"/>
      <c r="C51" s="258" t="s">
        <v>106</v>
      </c>
      <c r="E51" s="113">
        <v>62.283523008411677</v>
      </c>
      <c r="F51" s="115">
        <v>5035</v>
      </c>
      <c r="G51" s="114">
        <v>5140</v>
      </c>
      <c r="H51" s="114">
        <v>5352</v>
      </c>
      <c r="I51" s="114">
        <v>4905</v>
      </c>
      <c r="J51" s="140">
        <v>4983</v>
      </c>
      <c r="K51" s="114">
        <v>52</v>
      </c>
      <c r="L51" s="116">
        <v>1.0435480634156131</v>
      </c>
    </row>
    <row r="52" spans="1:12" s="110" customFormat="1" ht="15" customHeight="1" x14ac:dyDescent="0.2">
      <c r="A52" s="120"/>
      <c r="B52" s="119"/>
      <c r="C52" s="258" t="s">
        <v>107</v>
      </c>
      <c r="E52" s="113">
        <v>37.716476991588323</v>
      </c>
      <c r="F52" s="115">
        <v>3049</v>
      </c>
      <c r="G52" s="114">
        <v>3123</v>
      </c>
      <c r="H52" s="114">
        <v>3118</v>
      </c>
      <c r="I52" s="114">
        <v>2917</v>
      </c>
      <c r="J52" s="140">
        <v>3035</v>
      </c>
      <c r="K52" s="114">
        <v>14</v>
      </c>
      <c r="L52" s="116">
        <v>0.46128500823723229</v>
      </c>
    </row>
    <row r="53" spans="1:12" s="110" customFormat="1" ht="15" customHeight="1" x14ac:dyDescent="0.2">
      <c r="A53" s="120"/>
      <c r="B53" s="119"/>
      <c r="C53" s="258" t="s">
        <v>187</v>
      </c>
      <c r="D53" s="110" t="s">
        <v>193</v>
      </c>
      <c r="E53" s="113">
        <v>26.484413656605639</v>
      </c>
      <c r="F53" s="115">
        <v>2141</v>
      </c>
      <c r="G53" s="114">
        <v>2447</v>
      </c>
      <c r="H53" s="114">
        <v>2543</v>
      </c>
      <c r="I53" s="114">
        <v>1921</v>
      </c>
      <c r="J53" s="140">
        <v>2106</v>
      </c>
      <c r="K53" s="114">
        <v>35</v>
      </c>
      <c r="L53" s="116">
        <v>1.6619183285849952</v>
      </c>
    </row>
    <row r="54" spans="1:12" s="110" customFormat="1" ht="15" customHeight="1" x14ac:dyDescent="0.2">
      <c r="A54" s="120"/>
      <c r="B54" s="119"/>
      <c r="D54" s="267" t="s">
        <v>194</v>
      </c>
      <c r="E54" s="113">
        <v>65.950490425035028</v>
      </c>
      <c r="F54" s="115">
        <v>1412</v>
      </c>
      <c r="G54" s="114">
        <v>1621</v>
      </c>
      <c r="H54" s="114">
        <v>1733</v>
      </c>
      <c r="I54" s="114">
        <v>1309</v>
      </c>
      <c r="J54" s="140">
        <v>1411</v>
      </c>
      <c r="K54" s="114">
        <v>1</v>
      </c>
      <c r="L54" s="116">
        <v>7.087172218284904E-2</v>
      </c>
    </row>
    <row r="55" spans="1:12" s="110" customFormat="1" ht="15" customHeight="1" x14ac:dyDescent="0.2">
      <c r="A55" s="120"/>
      <c r="B55" s="119"/>
      <c r="D55" s="267" t="s">
        <v>195</v>
      </c>
      <c r="E55" s="113">
        <v>34.049509574964972</v>
      </c>
      <c r="F55" s="115">
        <v>729</v>
      </c>
      <c r="G55" s="114">
        <v>826</v>
      </c>
      <c r="H55" s="114">
        <v>810</v>
      </c>
      <c r="I55" s="114">
        <v>612</v>
      </c>
      <c r="J55" s="140">
        <v>695</v>
      </c>
      <c r="K55" s="114">
        <v>34</v>
      </c>
      <c r="L55" s="116">
        <v>4.8920863309352516</v>
      </c>
    </row>
    <row r="56" spans="1:12" s="110" customFormat="1" ht="15" customHeight="1" x14ac:dyDescent="0.2">
      <c r="A56" s="120"/>
      <c r="B56" s="119" t="s">
        <v>196</v>
      </c>
      <c r="C56" s="258"/>
      <c r="E56" s="113">
        <v>67.746355173019495</v>
      </c>
      <c r="F56" s="115">
        <v>38568</v>
      </c>
      <c r="G56" s="114">
        <v>38315</v>
      </c>
      <c r="H56" s="114">
        <v>38473</v>
      </c>
      <c r="I56" s="114">
        <v>38267</v>
      </c>
      <c r="J56" s="140">
        <v>38243</v>
      </c>
      <c r="K56" s="114">
        <v>325</v>
      </c>
      <c r="L56" s="116">
        <v>0.84982872682582433</v>
      </c>
    </row>
    <row r="57" spans="1:12" s="110" customFormat="1" ht="15" customHeight="1" x14ac:dyDescent="0.2">
      <c r="A57" s="120"/>
      <c r="B57" s="119"/>
      <c r="C57" s="258" t="s">
        <v>106</v>
      </c>
      <c r="E57" s="113">
        <v>56.046463389338314</v>
      </c>
      <c r="F57" s="115">
        <v>21616</v>
      </c>
      <c r="G57" s="114">
        <v>21465</v>
      </c>
      <c r="H57" s="114">
        <v>21584</v>
      </c>
      <c r="I57" s="114">
        <v>21515</v>
      </c>
      <c r="J57" s="140">
        <v>21505</v>
      </c>
      <c r="K57" s="114">
        <v>111</v>
      </c>
      <c r="L57" s="116">
        <v>0.51615903278307373</v>
      </c>
    </row>
    <row r="58" spans="1:12" s="110" customFormat="1" ht="15" customHeight="1" x14ac:dyDescent="0.2">
      <c r="A58" s="120"/>
      <c r="B58" s="119"/>
      <c r="C58" s="258" t="s">
        <v>107</v>
      </c>
      <c r="E58" s="113">
        <v>43.953536610661686</v>
      </c>
      <c r="F58" s="115">
        <v>16952</v>
      </c>
      <c r="G58" s="114">
        <v>16850</v>
      </c>
      <c r="H58" s="114">
        <v>16889</v>
      </c>
      <c r="I58" s="114">
        <v>16752</v>
      </c>
      <c r="J58" s="140">
        <v>16738</v>
      </c>
      <c r="K58" s="114">
        <v>214</v>
      </c>
      <c r="L58" s="116">
        <v>1.2785279005854941</v>
      </c>
    </row>
    <row r="59" spans="1:12" s="110" customFormat="1" ht="15" customHeight="1" x14ac:dyDescent="0.2">
      <c r="A59" s="120"/>
      <c r="B59" s="119"/>
      <c r="C59" s="258" t="s">
        <v>105</v>
      </c>
      <c r="D59" s="110" t="s">
        <v>197</v>
      </c>
      <c r="E59" s="113">
        <v>90.069487658162203</v>
      </c>
      <c r="F59" s="115">
        <v>34738</v>
      </c>
      <c r="G59" s="114">
        <v>34508</v>
      </c>
      <c r="H59" s="114">
        <v>34664</v>
      </c>
      <c r="I59" s="114">
        <v>34528</v>
      </c>
      <c r="J59" s="140">
        <v>34522</v>
      </c>
      <c r="K59" s="114">
        <v>216</v>
      </c>
      <c r="L59" s="116">
        <v>0.62568796709344765</v>
      </c>
    </row>
    <row r="60" spans="1:12" s="110" customFormat="1" ht="15" customHeight="1" x14ac:dyDescent="0.2">
      <c r="A60" s="120"/>
      <c r="B60" s="119"/>
      <c r="C60" s="258"/>
      <c r="D60" s="267" t="s">
        <v>198</v>
      </c>
      <c r="E60" s="113">
        <v>53.442915539178998</v>
      </c>
      <c r="F60" s="115">
        <v>18565</v>
      </c>
      <c r="G60" s="114">
        <v>18424</v>
      </c>
      <c r="H60" s="114">
        <v>18541</v>
      </c>
      <c r="I60" s="114">
        <v>18524</v>
      </c>
      <c r="J60" s="140">
        <v>18519</v>
      </c>
      <c r="K60" s="114">
        <v>46</v>
      </c>
      <c r="L60" s="116">
        <v>0.24839354176791403</v>
      </c>
    </row>
    <row r="61" spans="1:12" s="110" customFormat="1" ht="15" customHeight="1" x14ac:dyDescent="0.2">
      <c r="A61" s="120"/>
      <c r="B61" s="119"/>
      <c r="C61" s="258"/>
      <c r="D61" s="267" t="s">
        <v>199</v>
      </c>
      <c r="E61" s="113">
        <v>46.557084460821002</v>
      </c>
      <c r="F61" s="115">
        <v>16173</v>
      </c>
      <c r="G61" s="114">
        <v>16084</v>
      </c>
      <c r="H61" s="114">
        <v>16123</v>
      </c>
      <c r="I61" s="114">
        <v>16004</v>
      </c>
      <c r="J61" s="140">
        <v>16003</v>
      </c>
      <c r="K61" s="114">
        <v>170</v>
      </c>
      <c r="L61" s="116">
        <v>1.0623008185965133</v>
      </c>
    </row>
    <row r="62" spans="1:12" s="110" customFormat="1" ht="15" customHeight="1" x14ac:dyDescent="0.2">
      <c r="A62" s="120"/>
      <c r="B62" s="119"/>
      <c r="C62" s="258"/>
      <c r="D62" s="258" t="s">
        <v>200</v>
      </c>
      <c r="E62" s="113">
        <v>9.9305123418377939</v>
      </c>
      <c r="F62" s="115">
        <v>3830</v>
      </c>
      <c r="G62" s="114">
        <v>3807</v>
      </c>
      <c r="H62" s="114">
        <v>3809</v>
      </c>
      <c r="I62" s="114">
        <v>3739</v>
      </c>
      <c r="J62" s="140">
        <v>3721</v>
      </c>
      <c r="K62" s="114">
        <v>109</v>
      </c>
      <c r="L62" s="116">
        <v>2.9293200752485893</v>
      </c>
    </row>
    <row r="63" spans="1:12" s="110" customFormat="1" ht="15" customHeight="1" x14ac:dyDescent="0.2">
      <c r="A63" s="120"/>
      <c r="B63" s="119"/>
      <c r="C63" s="258"/>
      <c r="D63" s="267" t="s">
        <v>198</v>
      </c>
      <c r="E63" s="113">
        <v>79.66057441253264</v>
      </c>
      <c r="F63" s="115">
        <v>3051</v>
      </c>
      <c r="G63" s="114">
        <v>3041</v>
      </c>
      <c r="H63" s="114">
        <v>3043</v>
      </c>
      <c r="I63" s="114">
        <v>2991</v>
      </c>
      <c r="J63" s="140">
        <v>2986</v>
      </c>
      <c r="K63" s="114">
        <v>65</v>
      </c>
      <c r="L63" s="116">
        <v>2.1768251841929001</v>
      </c>
    </row>
    <row r="64" spans="1:12" s="110" customFormat="1" ht="15" customHeight="1" x14ac:dyDescent="0.2">
      <c r="A64" s="120"/>
      <c r="B64" s="119"/>
      <c r="C64" s="258"/>
      <c r="D64" s="267" t="s">
        <v>199</v>
      </c>
      <c r="E64" s="113">
        <v>20.339425587467364</v>
      </c>
      <c r="F64" s="115">
        <v>779</v>
      </c>
      <c r="G64" s="114">
        <v>766</v>
      </c>
      <c r="H64" s="114">
        <v>766</v>
      </c>
      <c r="I64" s="114">
        <v>748</v>
      </c>
      <c r="J64" s="140">
        <v>735</v>
      </c>
      <c r="K64" s="114">
        <v>44</v>
      </c>
      <c r="L64" s="116">
        <v>5.9863945578231297</v>
      </c>
    </row>
    <row r="65" spans="1:12" s="110" customFormat="1" ht="15" customHeight="1" x14ac:dyDescent="0.2">
      <c r="A65" s="120"/>
      <c r="B65" s="119" t="s">
        <v>201</v>
      </c>
      <c r="C65" s="258"/>
      <c r="E65" s="113">
        <v>8.4630247672580357</v>
      </c>
      <c r="F65" s="115">
        <v>4818</v>
      </c>
      <c r="G65" s="114">
        <v>4749</v>
      </c>
      <c r="H65" s="114">
        <v>4677</v>
      </c>
      <c r="I65" s="114">
        <v>4618</v>
      </c>
      <c r="J65" s="140">
        <v>4538</v>
      </c>
      <c r="K65" s="114">
        <v>280</v>
      </c>
      <c r="L65" s="116">
        <v>6.1701189951520492</v>
      </c>
    </row>
    <row r="66" spans="1:12" s="110" customFormat="1" ht="15" customHeight="1" x14ac:dyDescent="0.2">
      <c r="A66" s="120"/>
      <c r="B66" s="119"/>
      <c r="C66" s="258" t="s">
        <v>106</v>
      </c>
      <c r="E66" s="113">
        <v>57.638024076380241</v>
      </c>
      <c r="F66" s="115">
        <v>2777</v>
      </c>
      <c r="G66" s="114">
        <v>2732</v>
      </c>
      <c r="H66" s="114">
        <v>2687</v>
      </c>
      <c r="I66" s="114">
        <v>2675</v>
      </c>
      <c r="J66" s="140">
        <v>2649</v>
      </c>
      <c r="K66" s="114">
        <v>128</v>
      </c>
      <c r="L66" s="116">
        <v>4.8320120800302</v>
      </c>
    </row>
    <row r="67" spans="1:12" s="110" customFormat="1" ht="15" customHeight="1" x14ac:dyDescent="0.2">
      <c r="A67" s="120"/>
      <c r="B67" s="119"/>
      <c r="C67" s="258" t="s">
        <v>107</v>
      </c>
      <c r="E67" s="113">
        <v>42.361975923619759</v>
      </c>
      <c r="F67" s="115">
        <v>2041</v>
      </c>
      <c r="G67" s="114">
        <v>2017</v>
      </c>
      <c r="H67" s="114">
        <v>1990</v>
      </c>
      <c r="I67" s="114">
        <v>1943</v>
      </c>
      <c r="J67" s="140">
        <v>1889</v>
      </c>
      <c r="K67" s="114">
        <v>152</v>
      </c>
      <c r="L67" s="116">
        <v>8.0465854949708842</v>
      </c>
    </row>
    <row r="68" spans="1:12" s="110" customFormat="1" ht="15" customHeight="1" x14ac:dyDescent="0.2">
      <c r="A68" s="120"/>
      <c r="B68" s="119"/>
      <c r="C68" s="258" t="s">
        <v>105</v>
      </c>
      <c r="D68" s="110" t="s">
        <v>202</v>
      </c>
      <c r="E68" s="113">
        <v>27.044416770444169</v>
      </c>
      <c r="F68" s="115">
        <v>1303</v>
      </c>
      <c r="G68" s="114">
        <v>1268</v>
      </c>
      <c r="H68" s="114">
        <v>1230</v>
      </c>
      <c r="I68" s="114">
        <v>1185</v>
      </c>
      <c r="J68" s="140">
        <v>1135</v>
      </c>
      <c r="K68" s="114">
        <v>168</v>
      </c>
      <c r="L68" s="116">
        <v>14.801762114537445</v>
      </c>
    </row>
    <row r="69" spans="1:12" s="110" customFormat="1" ht="15" customHeight="1" x14ac:dyDescent="0.2">
      <c r="A69" s="120"/>
      <c r="B69" s="119"/>
      <c r="C69" s="258"/>
      <c r="D69" s="267" t="s">
        <v>198</v>
      </c>
      <c r="E69" s="113">
        <v>58.403683806600156</v>
      </c>
      <c r="F69" s="115">
        <v>761</v>
      </c>
      <c r="G69" s="114">
        <v>738</v>
      </c>
      <c r="H69" s="114">
        <v>722</v>
      </c>
      <c r="I69" s="114">
        <v>702</v>
      </c>
      <c r="J69" s="140">
        <v>680</v>
      </c>
      <c r="K69" s="114">
        <v>81</v>
      </c>
      <c r="L69" s="116">
        <v>11.911764705882353</v>
      </c>
    </row>
    <row r="70" spans="1:12" s="110" customFormat="1" ht="15" customHeight="1" x14ac:dyDescent="0.2">
      <c r="A70" s="120"/>
      <c r="B70" s="119"/>
      <c r="C70" s="258"/>
      <c r="D70" s="267" t="s">
        <v>199</v>
      </c>
      <c r="E70" s="113">
        <v>41.596316193399844</v>
      </c>
      <c r="F70" s="115">
        <v>542</v>
      </c>
      <c r="G70" s="114">
        <v>530</v>
      </c>
      <c r="H70" s="114">
        <v>508</v>
      </c>
      <c r="I70" s="114">
        <v>483</v>
      </c>
      <c r="J70" s="140">
        <v>455</v>
      </c>
      <c r="K70" s="114">
        <v>87</v>
      </c>
      <c r="L70" s="116">
        <v>19.12087912087912</v>
      </c>
    </row>
    <row r="71" spans="1:12" s="110" customFormat="1" ht="15" customHeight="1" x14ac:dyDescent="0.2">
      <c r="A71" s="120"/>
      <c r="B71" s="119"/>
      <c r="C71" s="258"/>
      <c r="D71" s="110" t="s">
        <v>203</v>
      </c>
      <c r="E71" s="113">
        <v>66.728933167289327</v>
      </c>
      <c r="F71" s="115">
        <v>3215</v>
      </c>
      <c r="G71" s="114">
        <v>3174</v>
      </c>
      <c r="H71" s="114">
        <v>3135</v>
      </c>
      <c r="I71" s="114">
        <v>3129</v>
      </c>
      <c r="J71" s="140">
        <v>3097</v>
      </c>
      <c r="K71" s="114">
        <v>118</v>
      </c>
      <c r="L71" s="116">
        <v>3.8101388440426218</v>
      </c>
    </row>
    <row r="72" spans="1:12" s="110" customFormat="1" ht="15" customHeight="1" x14ac:dyDescent="0.2">
      <c r="A72" s="120"/>
      <c r="B72" s="119"/>
      <c r="C72" s="258"/>
      <c r="D72" s="267" t="s">
        <v>198</v>
      </c>
      <c r="E72" s="113">
        <v>57.729393468118197</v>
      </c>
      <c r="F72" s="115">
        <v>1856</v>
      </c>
      <c r="G72" s="114">
        <v>1828</v>
      </c>
      <c r="H72" s="114">
        <v>1797</v>
      </c>
      <c r="I72" s="114">
        <v>1811</v>
      </c>
      <c r="J72" s="140">
        <v>1808</v>
      </c>
      <c r="K72" s="114">
        <v>48</v>
      </c>
      <c r="L72" s="116">
        <v>2.6548672566371683</v>
      </c>
    </row>
    <row r="73" spans="1:12" s="110" customFormat="1" ht="15" customHeight="1" x14ac:dyDescent="0.2">
      <c r="A73" s="120"/>
      <c r="B73" s="119"/>
      <c r="C73" s="258"/>
      <c r="D73" s="267" t="s">
        <v>199</v>
      </c>
      <c r="E73" s="113">
        <v>42.270606531881803</v>
      </c>
      <c r="F73" s="115">
        <v>1359</v>
      </c>
      <c r="G73" s="114">
        <v>1346</v>
      </c>
      <c r="H73" s="114">
        <v>1338</v>
      </c>
      <c r="I73" s="114">
        <v>1318</v>
      </c>
      <c r="J73" s="140">
        <v>1289</v>
      </c>
      <c r="K73" s="114">
        <v>70</v>
      </c>
      <c r="L73" s="116">
        <v>5.4305663304887508</v>
      </c>
    </row>
    <row r="74" spans="1:12" s="110" customFormat="1" ht="15" customHeight="1" x14ac:dyDescent="0.2">
      <c r="A74" s="120"/>
      <c r="B74" s="119"/>
      <c r="C74" s="258"/>
      <c r="D74" s="110" t="s">
        <v>204</v>
      </c>
      <c r="E74" s="113">
        <v>6.2266500622665006</v>
      </c>
      <c r="F74" s="115">
        <v>300</v>
      </c>
      <c r="G74" s="114">
        <v>307</v>
      </c>
      <c r="H74" s="114">
        <v>312</v>
      </c>
      <c r="I74" s="114">
        <v>304</v>
      </c>
      <c r="J74" s="140">
        <v>306</v>
      </c>
      <c r="K74" s="114">
        <v>-6</v>
      </c>
      <c r="L74" s="116">
        <v>-1.9607843137254901</v>
      </c>
    </row>
    <row r="75" spans="1:12" s="110" customFormat="1" ht="15" customHeight="1" x14ac:dyDescent="0.2">
      <c r="A75" s="120"/>
      <c r="B75" s="119"/>
      <c r="C75" s="258"/>
      <c r="D75" s="267" t="s">
        <v>198</v>
      </c>
      <c r="E75" s="113">
        <v>53.333333333333336</v>
      </c>
      <c r="F75" s="115">
        <v>160</v>
      </c>
      <c r="G75" s="114">
        <v>166</v>
      </c>
      <c r="H75" s="114">
        <v>168</v>
      </c>
      <c r="I75" s="114">
        <v>162</v>
      </c>
      <c r="J75" s="140">
        <v>161</v>
      </c>
      <c r="K75" s="114">
        <v>-1</v>
      </c>
      <c r="L75" s="116">
        <v>-0.6211180124223602</v>
      </c>
    </row>
    <row r="76" spans="1:12" s="110" customFormat="1" ht="15" customHeight="1" x14ac:dyDescent="0.2">
      <c r="A76" s="120"/>
      <c r="B76" s="119"/>
      <c r="C76" s="258"/>
      <c r="D76" s="267" t="s">
        <v>199</v>
      </c>
      <c r="E76" s="113">
        <v>46.666666666666664</v>
      </c>
      <c r="F76" s="115">
        <v>140</v>
      </c>
      <c r="G76" s="114">
        <v>141</v>
      </c>
      <c r="H76" s="114">
        <v>144</v>
      </c>
      <c r="I76" s="114">
        <v>142</v>
      </c>
      <c r="J76" s="140">
        <v>145</v>
      </c>
      <c r="K76" s="114">
        <v>-5</v>
      </c>
      <c r="L76" s="116">
        <v>-3.4482758620689653</v>
      </c>
    </row>
    <row r="77" spans="1:12" s="110" customFormat="1" ht="15" customHeight="1" x14ac:dyDescent="0.2">
      <c r="A77" s="534"/>
      <c r="B77" s="119" t="s">
        <v>205</v>
      </c>
      <c r="C77" s="268"/>
      <c r="D77" s="182"/>
      <c r="E77" s="113">
        <v>9.5907254523098544</v>
      </c>
      <c r="F77" s="115">
        <v>5460</v>
      </c>
      <c r="G77" s="114">
        <v>5492</v>
      </c>
      <c r="H77" s="114">
        <v>5549</v>
      </c>
      <c r="I77" s="114">
        <v>5515</v>
      </c>
      <c r="J77" s="140">
        <v>5566</v>
      </c>
      <c r="K77" s="114">
        <v>-106</v>
      </c>
      <c r="L77" s="116">
        <v>-1.9044196909809559</v>
      </c>
    </row>
    <row r="78" spans="1:12" s="110" customFormat="1" ht="15" customHeight="1" x14ac:dyDescent="0.2">
      <c r="A78" s="120"/>
      <c r="B78" s="119"/>
      <c r="C78" s="268" t="s">
        <v>106</v>
      </c>
      <c r="D78" s="182"/>
      <c r="E78" s="113">
        <v>72.747252747252745</v>
      </c>
      <c r="F78" s="115">
        <v>3972</v>
      </c>
      <c r="G78" s="114">
        <v>4016</v>
      </c>
      <c r="H78" s="114">
        <v>4047</v>
      </c>
      <c r="I78" s="114">
        <v>4033</v>
      </c>
      <c r="J78" s="140">
        <v>4060</v>
      </c>
      <c r="K78" s="114">
        <v>-88</v>
      </c>
      <c r="L78" s="116">
        <v>-2.1674876847290641</v>
      </c>
    </row>
    <row r="79" spans="1:12" s="110" customFormat="1" ht="15" customHeight="1" x14ac:dyDescent="0.2">
      <c r="A79" s="123"/>
      <c r="B79" s="124"/>
      <c r="C79" s="260" t="s">
        <v>107</v>
      </c>
      <c r="D79" s="261"/>
      <c r="E79" s="125">
        <v>27.252747252747252</v>
      </c>
      <c r="F79" s="143">
        <v>1488</v>
      </c>
      <c r="G79" s="144">
        <v>1476</v>
      </c>
      <c r="H79" s="144">
        <v>1502</v>
      </c>
      <c r="I79" s="144">
        <v>1482</v>
      </c>
      <c r="J79" s="145">
        <v>1506</v>
      </c>
      <c r="K79" s="144">
        <v>-18</v>
      </c>
      <c r="L79" s="146">
        <v>-1.1952191235059761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56930</v>
      </c>
      <c r="E11" s="114">
        <v>56819</v>
      </c>
      <c r="F11" s="114">
        <v>57169</v>
      </c>
      <c r="G11" s="114">
        <v>56222</v>
      </c>
      <c r="H11" s="140">
        <v>56365</v>
      </c>
      <c r="I11" s="115">
        <v>565</v>
      </c>
      <c r="J11" s="116">
        <v>1.002395103344274</v>
      </c>
    </row>
    <row r="12" spans="1:15" s="110" customFormat="1" ht="24.95" customHeight="1" x14ac:dyDescent="0.2">
      <c r="A12" s="193" t="s">
        <v>132</v>
      </c>
      <c r="B12" s="194" t="s">
        <v>133</v>
      </c>
      <c r="C12" s="113">
        <v>0.9643421746003864</v>
      </c>
      <c r="D12" s="115">
        <v>549</v>
      </c>
      <c r="E12" s="114">
        <v>542</v>
      </c>
      <c r="F12" s="114">
        <v>556</v>
      </c>
      <c r="G12" s="114">
        <v>539</v>
      </c>
      <c r="H12" s="140">
        <v>536</v>
      </c>
      <c r="I12" s="115">
        <v>13</v>
      </c>
      <c r="J12" s="116">
        <v>2.4253731343283582</v>
      </c>
    </row>
    <row r="13" spans="1:15" s="110" customFormat="1" ht="24.95" customHeight="1" x14ac:dyDescent="0.2">
      <c r="A13" s="193" t="s">
        <v>134</v>
      </c>
      <c r="B13" s="199" t="s">
        <v>214</v>
      </c>
      <c r="C13" s="113">
        <v>0.9415071139996487</v>
      </c>
      <c r="D13" s="115">
        <v>536</v>
      </c>
      <c r="E13" s="114">
        <v>537</v>
      </c>
      <c r="F13" s="114">
        <v>544</v>
      </c>
      <c r="G13" s="114">
        <v>537</v>
      </c>
      <c r="H13" s="140">
        <v>505</v>
      </c>
      <c r="I13" s="115">
        <v>31</v>
      </c>
      <c r="J13" s="116">
        <v>6.1386138613861387</v>
      </c>
    </row>
    <row r="14" spans="1:15" s="287" customFormat="1" ht="24" customHeight="1" x14ac:dyDescent="0.2">
      <c r="A14" s="193" t="s">
        <v>215</v>
      </c>
      <c r="B14" s="199" t="s">
        <v>137</v>
      </c>
      <c r="C14" s="113">
        <v>37.702441594941156</v>
      </c>
      <c r="D14" s="115">
        <v>21464</v>
      </c>
      <c r="E14" s="114">
        <v>21689</v>
      </c>
      <c r="F14" s="114">
        <v>21801</v>
      </c>
      <c r="G14" s="114">
        <v>21507</v>
      </c>
      <c r="H14" s="140">
        <v>21652</v>
      </c>
      <c r="I14" s="115">
        <v>-188</v>
      </c>
      <c r="J14" s="116">
        <v>-0.86828006650655831</v>
      </c>
      <c r="K14" s="110"/>
      <c r="L14" s="110"/>
      <c r="M14" s="110"/>
      <c r="N14" s="110"/>
      <c r="O14" s="110"/>
    </row>
    <row r="15" spans="1:15" s="110" customFormat="1" ht="24.75" customHeight="1" x14ac:dyDescent="0.2">
      <c r="A15" s="193" t="s">
        <v>216</v>
      </c>
      <c r="B15" s="199" t="s">
        <v>217</v>
      </c>
      <c r="C15" s="113">
        <v>5.0658703671175127</v>
      </c>
      <c r="D15" s="115">
        <v>2884</v>
      </c>
      <c r="E15" s="114">
        <v>2958</v>
      </c>
      <c r="F15" s="114">
        <v>2999</v>
      </c>
      <c r="G15" s="114">
        <v>2982</v>
      </c>
      <c r="H15" s="140">
        <v>3027</v>
      </c>
      <c r="I15" s="115">
        <v>-143</v>
      </c>
      <c r="J15" s="116">
        <v>-4.7241493227618108</v>
      </c>
    </row>
    <row r="16" spans="1:15" s="287" customFormat="1" ht="24.95" customHeight="1" x14ac:dyDescent="0.2">
      <c r="A16" s="193" t="s">
        <v>218</v>
      </c>
      <c r="B16" s="199" t="s">
        <v>141</v>
      </c>
      <c r="C16" s="113">
        <v>27.308975935359214</v>
      </c>
      <c r="D16" s="115">
        <v>15547</v>
      </c>
      <c r="E16" s="114">
        <v>15711</v>
      </c>
      <c r="F16" s="114">
        <v>15743</v>
      </c>
      <c r="G16" s="114">
        <v>15462</v>
      </c>
      <c r="H16" s="140">
        <v>15569</v>
      </c>
      <c r="I16" s="115">
        <v>-22</v>
      </c>
      <c r="J16" s="116">
        <v>-0.14130644228916436</v>
      </c>
      <c r="K16" s="110"/>
      <c r="L16" s="110"/>
      <c r="M16" s="110"/>
      <c r="N16" s="110"/>
      <c r="O16" s="110"/>
    </row>
    <row r="17" spans="1:15" s="110" customFormat="1" ht="24.95" customHeight="1" x14ac:dyDescent="0.2">
      <c r="A17" s="193" t="s">
        <v>219</v>
      </c>
      <c r="B17" s="199" t="s">
        <v>220</v>
      </c>
      <c r="C17" s="113">
        <v>5.3275952924644301</v>
      </c>
      <c r="D17" s="115">
        <v>3033</v>
      </c>
      <c r="E17" s="114">
        <v>3020</v>
      </c>
      <c r="F17" s="114">
        <v>3059</v>
      </c>
      <c r="G17" s="114">
        <v>3063</v>
      </c>
      <c r="H17" s="140">
        <v>3056</v>
      </c>
      <c r="I17" s="115">
        <v>-23</v>
      </c>
      <c r="J17" s="116">
        <v>-0.75261780104712039</v>
      </c>
    </row>
    <row r="18" spans="1:15" s="287" customFormat="1" ht="24.95" customHeight="1" x14ac:dyDescent="0.2">
      <c r="A18" s="201" t="s">
        <v>144</v>
      </c>
      <c r="B18" s="202" t="s">
        <v>145</v>
      </c>
      <c r="C18" s="113">
        <v>8.6948884595116809</v>
      </c>
      <c r="D18" s="115">
        <v>4950</v>
      </c>
      <c r="E18" s="114">
        <v>4919</v>
      </c>
      <c r="F18" s="114">
        <v>4996</v>
      </c>
      <c r="G18" s="114">
        <v>4894</v>
      </c>
      <c r="H18" s="140">
        <v>5002</v>
      </c>
      <c r="I18" s="115">
        <v>-52</v>
      </c>
      <c r="J18" s="116">
        <v>-1.0395841663334666</v>
      </c>
      <c r="K18" s="110"/>
      <c r="L18" s="110"/>
      <c r="M18" s="110"/>
      <c r="N18" s="110"/>
      <c r="O18" s="110"/>
    </row>
    <row r="19" spans="1:15" s="110" customFormat="1" ht="24.95" customHeight="1" x14ac:dyDescent="0.2">
      <c r="A19" s="193" t="s">
        <v>146</v>
      </c>
      <c r="B19" s="199" t="s">
        <v>147</v>
      </c>
      <c r="C19" s="113">
        <v>12.299314948181978</v>
      </c>
      <c r="D19" s="115">
        <v>7002</v>
      </c>
      <c r="E19" s="114">
        <v>6933</v>
      </c>
      <c r="F19" s="114">
        <v>6936</v>
      </c>
      <c r="G19" s="114">
        <v>6815</v>
      </c>
      <c r="H19" s="140">
        <v>6838</v>
      </c>
      <c r="I19" s="115">
        <v>164</v>
      </c>
      <c r="J19" s="116">
        <v>2.3983620941795847</v>
      </c>
    </row>
    <row r="20" spans="1:15" s="287" customFormat="1" ht="24.95" customHeight="1" x14ac:dyDescent="0.2">
      <c r="A20" s="193" t="s">
        <v>148</v>
      </c>
      <c r="B20" s="199" t="s">
        <v>149</v>
      </c>
      <c r="C20" s="113">
        <v>6.9032144739153347</v>
      </c>
      <c r="D20" s="115">
        <v>3930</v>
      </c>
      <c r="E20" s="114">
        <v>3867</v>
      </c>
      <c r="F20" s="114">
        <v>3901</v>
      </c>
      <c r="G20" s="114">
        <v>3877</v>
      </c>
      <c r="H20" s="140">
        <v>3856</v>
      </c>
      <c r="I20" s="115">
        <v>74</v>
      </c>
      <c r="J20" s="116">
        <v>1.9190871369294606</v>
      </c>
      <c r="K20" s="110"/>
      <c r="L20" s="110"/>
      <c r="M20" s="110"/>
      <c r="N20" s="110"/>
      <c r="O20" s="110"/>
    </row>
    <row r="21" spans="1:15" s="110" customFormat="1" ht="24.95" customHeight="1" x14ac:dyDescent="0.2">
      <c r="A21" s="201" t="s">
        <v>150</v>
      </c>
      <c r="B21" s="202" t="s">
        <v>151</v>
      </c>
      <c r="C21" s="113">
        <v>1.9181450904619708</v>
      </c>
      <c r="D21" s="115">
        <v>1092</v>
      </c>
      <c r="E21" s="114">
        <v>1095</v>
      </c>
      <c r="F21" s="114">
        <v>1122</v>
      </c>
      <c r="G21" s="114">
        <v>1086</v>
      </c>
      <c r="H21" s="140">
        <v>1108</v>
      </c>
      <c r="I21" s="115">
        <v>-16</v>
      </c>
      <c r="J21" s="116">
        <v>-1.4440433212996391</v>
      </c>
    </row>
    <row r="22" spans="1:15" s="110" customFormat="1" ht="24.95" customHeight="1" x14ac:dyDescent="0.2">
      <c r="A22" s="201" t="s">
        <v>152</v>
      </c>
      <c r="B22" s="199" t="s">
        <v>153</v>
      </c>
      <c r="C22" s="113">
        <v>1.3894256103987352</v>
      </c>
      <c r="D22" s="115">
        <v>791</v>
      </c>
      <c r="E22" s="114">
        <v>770</v>
      </c>
      <c r="F22" s="114">
        <v>766</v>
      </c>
      <c r="G22" s="114">
        <v>754</v>
      </c>
      <c r="H22" s="140">
        <v>750</v>
      </c>
      <c r="I22" s="115">
        <v>41</v>
      </c>
      <c r="J22" s="116">
        <v>5.4666666666666668</v>
      </c>
    </row>
    <row r="23" spans="1:15" s="110" customFormat="1" ht="24.95" customHeight="1" x14ac:dyDescent="0.2">
      <c r="A23" s="193" t="s">
        <v>154</v>
      </c>
      <c r="B23" s="199" t="s">
        <v>155</v>
      </c>
      <c r="C23" s="113">
        <v>1.842613736167223</v>
      </c>
      <c r="D23" s="115">
        <v>1049</v>
      </c>
      <c r="E23" s="114">
        <v>1057</v>
      </c>
      <c r="F23" s="114">
        <v>1064</v>
      </c>
      <c r="G23" s="114">
        <v>1058</v>
      </c>
      <c r="H23" s="140">
        <v>1076</v>
      </c>
      <c r="I23" s="115">
        <v>-27</v>
      </c>
      <c r="J23" s="116">
        <v>-2.509293680297398</v>
      </c>
    </row>
    <row r="24" spans="1:15" s="110" customFormat="1" ht="24.95" customHeight="1" x14ac:dyDescent="0.2">
      <c r="A24" s="193" t="s">
        <v>156</v>
      </c>
      <c r="B24" s="199" t="s">
        <v>221</v>
      </c>
      <c r="C24" s="113">
        <v>2.8245213419989459</v>
      </c>
      <c r="D24" s="115">
        <v>1608</v>
      </c>
      <c r="E24" s="114">
        <v>1607</v>
      </c>
      <c r="F24" s="114">
        <v>1592</v>
      </c>
      <c r="G24" s="114">
        <v>1599</v>
      </c>
      <c r="H24" s="140">
        <v>1539</v>
      </c>
      <c r="I24" s="115">
        <v>69</v>
      </c>
      <c r="J24" s="116">
        <v>4.4834307992202733</v>
      </c>
    </row>
    <row r="25" spans="1:15" s="110" customFormat="1" ht="24.95" customHeight="1" x14ac:dyDescent="0.2">
      <c r="A25" s="193" t="s">
        <v>222</v>
      </c>
      <c r="B25" s="204" t="s">
        <v>159</v>
      </c>
      <c r="C25" s="113">
        <v>2.0955559458984716</v>
      </c>
      <c r="D25" s="115">
        <v>1193</v>
      </c>
      <c r="E25" s="114">
        <v>1135</v>
      </c>
      <c r="F25" s="114">
        <v>1156</v>
      </c>
      <c r="G25" s="114">
        <v>1117</v>
      </c>
      <c r="H25" s="140">
        <v>1040</v>
      </c>
      <c r="I25" s="115">
        <v>153</v>
      </c>
      <c r="J25" s="116">
        <v>14.711538461538462</v>
      </c>
    </row>
    <row r="26" spans="1:15" s="110" customFormat="1" ht="24.95" customHeight="1" x14ac:dyDescent="0.2">
      <c r="A26" s="201">
        <v>782.78300000000002</v>
      </c>
      <c r="B26" s="203" t="s">
        <v>160</v>
      </c>
      <c r="C26" s="113">
        <v>1.4772527665554189</v>
      </c>
      <c r="D26" s="115">
        <v>841</v>
      </c>
      <c r="E26" s="114">
        <v>785</v>
      </c>
      <c r="F26" s="114">
        <v>913</v>
      </c>
      <c r="G26" s="114">
        <v>859</v>
      </c>
      <c r="H26" s="140">
        <v>913</v>
      </c>
      <c r="I26" s="115">
        <v>-72</v>
      </c>
      <c r="J26" s="116">
        <v>-7.8860898138006572</v>
      </c>
    </row>
    <row r="27" spans="1:15" s="110" customFormat="1" ht="24.95" customHeight="1" x14ac:dyDescent="0.2">
      <c r="A27" s="193" t="s">
        <v>161</v>
      </c>
      <c r="B27" s="199" t="s">
        <v>223</v>
      </c>
      <c r="C27" s="113">
        <v>4.6179518707184259</v>
      </c>
      <c r="D27" s="115">
        <v>2629</v>
      </c>
      <c r="E27" s="114">
        <v>2611</v>
      </c>
      <c r="F27" s="114">
        <v>2601</v>
      </c>
      <c r="G27" s="114">
        <v>2545</v>
      </c>
      <c r="H27" s="140">
        <v>2527</v>
      </c>
      <c r="I27" s="115">
        <v>102</v>
      </c>
      <c r="J27" s="116">
        <v>4.036406806489909</v>
      </c>
    </row>
    <row r="28" spans="1:15" s="110" customFormat="1" ht="24.95" customHeight="1" x14ac:dyDescent="0.2">
      <c r="A28" s="193" t="s">
        <v>163</v>
      </c>
      <c r="B28" s="199" t="s">
        <v>164</v>
      </c>
      <c r="C28" s="113">
        <v>2.4732127173722116</v>
      </c>
      <c r="D28" s="115">
        <v>1408</v>
      </c>
      <c r="E28" s="114">
        <v>1404</v>
      </c>
      <c r="F28" s="114">
        <v>1388</v>
      </c>
      <c r="G28" s="114">
        <v>1379</v>
      </c>
      <c r="H28" s="140">
        <v>1379</v>
      </c>
      <c r="I28" s="115">
        <v>29</v>
      </c>
      <c r="J28" s="116">
        <v>2.1029731689630169</v>
      </c>
    </row>
    <row r="29" spans="1:15" s="110" customFormat="1" ht="24.95" customHeight="1" x14ac:dyDescent="0.2">
      <c r="A29" s="193">
        <v>86</v>
      </c>
      <c r="B29" s="199" t="s">
        <v>165</v>
      </c>
      <c r="C29" s="113">
        <v>5.6771473739680305</v>
      </c>
      <c r="D29" s="115">
        <v>3232</v>
      </c>
      <c r="E29" s="114">
        <v>3205</v>
      </c>
      <c r="F29" s="114">
        <v>3176</v>
      </c>
      <c r="G29" s="114">
        <v>3100</v>
      </c>
      <c r="H29" s="140">
        <v>3125</v>
      </c>
      <c r="I29" s="115">
        <v>107</v>
      </c>
      <c r="J29" s="116">
        <v>3.4239999999999999</v>
      </c>
    </row>
    <row r="30" spans="1:15" s="110" customFormat="1" ht="24.95" customHeight="1" x14ac:dyDescent="0.2">
      <c r="A30" s="193">
        <v>87.88</v>
      </c>
      <c r="B30" s="204" t="s">
        <v>166</v>
      </c>
      <c r="C30" s="113">
        <v>5.4136659054979797</v>
      </c>
      <c r="D30" s="115">
        <v>3082</v>
      </c>
      <c r="E30" s="114">
        <v>3073</v>
      </c>
      <c r="F30" s="114">
        <v>3064</v>
      </c>
      <c r="G30" s="114">
        <v>2961</v>
      </c>
      <c r="H30" s="140">
        <v>2922</v>
      </c>
      <c r="I30" s="115">
        <v>160</v>
      </c>
      <c r="J30" s="116">
        <v>5.4757015742642023</v>
      </c>
    </row>
    <row r="31" spans="1:15" s="110" customFormat="1" ht="24.95" customHeight="1" x14ac:dyDescent="0.2">
      <c r="A31" s="193" t="s">
        <v>167</v>
      </c>
      <c r="B31" s="199" t="s">
        <v>168</v>
      </c>
      <c r="C31" s="113">
        <v>2.7630423326892677</v>
      </c>
      <c r="D31" s="115">
        <v>1573</v>
      </c>
      <c r="E31" s="114">
        <v>1590</v>
      </c>
      <c r="F31" s="114">
        <v>1593</v>
      </c>
      <c r="G31" s="114">
        <v>1594</v>
      </c>
      <c r="H31" s="140">
        <v>1597</v>
      </c>
      <c r="I31" s="115">
        <v>-24</v>
      </c>
      <c r="J31" s="116">
        <v>-1.5028177833437695</v>
      </c>
    </row>
    <row r="32" spans="1:15" s="110" customFormat="1" ht="24.95" customHeight="1" x14ac:dyDescent="0.2">
      <c r="A32" s="193"/>
      <c r="B32" s="288" t="s">
        <v>224</v>
      </c>
      <c r="C32" s="113" t="s">
        <v>513</v>
      </c>
      <c r="D32" s="115" t="s">
        <v>513</v>
      </c>
      <c r="E32" s="114">
        <v>0</v>
      </c>
      <c r="F32" s="114">
        <v>0</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0.9643421746003864</v>
      </c>
      <c r="D34" s="115">
        <v>549</v>
      </c>
      <c r="E34" s="114">
        <v>542</v>
      </c>
      <c r="F34" s="114">
        <v>556</v>
      </c>
      <c r="G34" s="114">
        <v>539</v>
      </c>
      <c r="H34" s="140">
        <v>536</v>
      </c>
      <c r="I34" s="115">
        <v>13</v>
      </c>
      <c r="J34" s="116">
        <v>2.4253731343283582</v>
      </c>
    </row>
    <row r="35" spans="1:10" s="110" customFormat="1" ht="24.95" customHeight="1" x14ac:dyDescent="0.2">
      <c r="A35" s="292" t="s">
        <v>171</v>
      </c>
      <c r="B35" s="293" t="s">
        <v>172</v>
      </c>
      <c r="C35" s="113">
        <v>47.338837168452486</v>
      </c>
      <c r="D35" s="115">
        <v>26950</v>
      </c>
      <c r="E35" s="114">
        <v>27145</v>
      </c>
      <c r="F35" s="114">
        <v>27341</v>
      </c>
      <c r="G35" s="114">
        <v>26938</v>
      </c>
      <c r="H35" s="140">
        <v>27159</v>
      </c>
      <c r="I35" s="115">
        <v>-209</v>
      </c>
      <c r="J35" s="116">
        <v>-0.76954232482786555</v>
      </c>
    </row>
    <row r="36" spans="1:10" s="110" customFormat="1" ht="24.95" customHeight="1" x14ac:dyDescent="0.2">
      <c r="A36" s="294" t="s">
        <v>173</v>
      </c>
      <c r="B36" s="295" t="s">
        <v>174</v>
      </c>
      <c r="C36" s="125">
        <v>51.695064113823996</v>
      </c>
      <c r="D36" s="143">
        <v>29430</v>
      </c>
      <c r="E36" s="144">
        <v>29132</v>
      </c>
      <c r="F36" s="144">
        <v>29272</v>
      </c>
      <c r="G36" s="144">
        <v>28744</v>
      </c>
      <c r="H36" s="145">
        <v>28670</v>
      </c>
      <c r="I36" s="143">
        <v>760</v>
      </c>
      <c r="J36" s="146">
        <v>2.6508545517963027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2020-09-25T10:27:51Z</dcterms:created>
  <dcterms:modified xsi:type="dcterms:W3CDTF">2020-09-28T08:10:21Z</dcterms:modified>
</cp:coreProperties>
</file>