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G26" i="24"/>
  <c r="L57" i="15"/>
  <c r="K57" i="15"/>
  <c r="C38" i="24"/>
  <c r="C37" i="24"/>
  <c r="E37" i="24" s="1"/>
  <c r="C35" i="24"/>
  <c r="C34" i="24"/>
  <c r="M34" i="24" s="1"/>
  <c r="C33" i="24"/>
  <c r="C32" i="24"/>
  <c r="C31" i="24"/>
  <c r="C30" i="24"/>
  <c r="C29" i="24"/>
  <c r="C28" i="24"/>
  <c r="C27" i="24"/>
  <c r="C26" i="24"/>
  <c r="M26" i="24" s="1"/>
  <c r="C25" i="24"/>
  <c r="C24" i="24"/>
  <c r="C23" i="24"/>
  <c r="C22" i="24"/>
  <c r="C21" i="24"/>
  <c r="C20" i="24"/>
  <c r="C19" i="24"/>
  <c r="C18" i="24"/>
  <c r="M18" i="24" s="1"/>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K15" i="24" s="1"/>
  <c r="B9" i="24"/>
  <c r="B8" i="24"/>
  <c r="B7" i="24"/>
  <c r="G18" i="24" l="1"/>
  <c r="G34" i="24"/>
  <c r="F7" i="24"/>
  <c r="D7" i="24"/>
  <c r="J7" i="24"/>
  <c r="H7" i="24"/>
  <c r="K7" i="24"/>
  <c r="K22" i="24"/>
  <c r="J22" i="24"/>
  <c r="H22" i="24"/>
  <c r="F22" i="24"/>
  <c r="D22" i="24"/>
  <c r="G29" i="24"/>
  <c r="M29" i="24"/>
  <c r="E29" i="24"/>
  <c r="L29" i="24"/>
  <c r="I29" i="24"/>
  <c r="G21" i="24"/>
  <c r="M21" i="24"/>
  <c r="E21" i="24"/>
  <c r="L21" i="24"/>
  <c r="I21" i="24"/>
  <c r="B14" i="24"/>
  <c r="B6" i="24"/>
  <c r="K30" i="24"/>
  <c r="J30" i="24"/>
  <c r="H30" i="24"/>
  <c r="F30" i="24"/>
  <c r="D30" i="24"/>
  <c r="G9" i="24"/>
  <c r="M9" i="24"/>
  <c r="E9" i="24"/>
  <c r="L9" i="24"/>
  <c r="I9" i="24"/>
  <c r="F27" i="24"/>
  <c r="D27" i="24"/>
  <c r="J27" i="24"/>
  <c r="H27" i="24"/>
  <c r="K27" i="24"/>
  <c r="G15" i="24"/>
  <c r="M15" i="24"/>
  <c r="E15" i="24"/>
  <c r="L15" i="24"/>
  <c r="I15" i="24"/>
  <c r="F9" i="24"/>
  <c r="D9" i="24"/>
  <c r="J9" i="24"/>
  <c r="H9" i="24"/>
  <c r="K9" i="24"/>
  <c r="F23" i="24"/>
  <c r="D23" i="24"/>
  <c r="J23" i="24"/>
  <c r="H23" i="24"/>
  <c r="I30" i="24"/>
  <c r="L30" i="24"/>
  <c r="M30" i="24"/>
  <c r="G30" i="24"/>
  <c r="E30" i="24"/>
  <c r="K18" i="24"/>
  <c r="J18" i="24"/>
  <c r="H18" i="24"/>
  <c r="F18" i="24"/>
  <c r="D18" i="24"/>
  <c r="G33" i="24"/>
  <c r="M33" i="24"/>
  <c r="E33" i="24"/>
  <c r="L33" i="24"/>
  <c r="I33" i="24"/>
  <c r="F21" i="24"/>
  <c r="D21" i="24"/>
  <c r="J21" i="24"/>
  <c r="H21" i="24"/>
  <c r="K21" i="24"/>
  <c r="K24" i="24"/>
  <c r="J24" i="24"/>
  <c r="H24" i="24"/>
  <c r="F24" i="24"/>
  <c r="D24" i="24"/>
  <c r="G7" i="24"/>
  <c r="M7" i="24"/>
  <c r="E7" i="24"/>
  <c r="L7" i="24"/>
  <c r="I7" i="24"/>
  <c r="G27" i="24"/>
  <c r="M27" i="24"/>
  <c r="E27" i="24"/>
  <c r="L27" i="24"/>
  <c r="I27" i="24"/>
  <c r="F15" i="24"/>
  <c r="D15" i="24"/>
  <c r="J15" i="24"/>
  <c r="H15" i="24"/>
  <c r="I22" i="24"/>
  <c r="L22" i="24"/>
  <c r="M22" i="24"/>
  <c r="G22" i="24"/>
  <c r="E22" i="24"/>
  <c r="G31" i="24"/>
  <c r="M31" i="24"/>
  <c r="E31" i="24"/>
  <c r="L31" i="24"/>
  <c r="I31" i="24"/>
  <c r="M38" i="24"/>
  <c r="E38" i="24"/>
  <c r="L38" i="24"/>
  <c r="I38" i="24"/>
  <c r="G38" i="24"/>
  <c r="K23" i="24"/>
  <c r="K58" i="24"/>
  <c r="I58" i="24"/>
  <c r="J58" i="24"/>
  <c r="K74" i="24"/>
  <c r="I74" i="24"/>
  <c r="J74" i="24"/>
  <c r="F19" i="24"/>
  <c r="D19" i="24"/>
  <c r="J19" i="24"/>
  <c r="H19" i="24"/>
  <c r="K19" i="24"/>
  <c r="F25" i="24"/>
  <c r="D25" i="24"/>
  <c r="J25" i="24"/>
  <c r="H25" i="24"/>
  <c r="K25" i="24"/>
  <c r="D38" i="24"/>
  <c r="K38" i="24"/>
  <c r="J38" i="24"/>
  <c r="H38" i="24"/>
  <c r="F38" i="24"/>
  <c r="G25" i="24"/>
  <c r="M25" i="24"/>
  <c r="E25" i="24"/>
  <c r="L25" i="24"/>
  <c r="I25" i="24"/>
  <c r="I28" i="24"/>
  <c r="L28" i="24"/>
  <c r="G28" i="24"/>
  <c r="E28" i="24"/>
  <c r="M28" i="24"/>
  <c r="F33" i="24"/>
  <c r="D33" i="24"/>
  <c r="J33" i="24"/>
  <c r="H33" i="24"/>
  <c r="K33" i="24"/>
  <c r="K8" i="24"/>
  <c r="J8" i="24"/>
  <c r="H8" i="24"/>
  <c r="F8" i="24"/>
  <c r="D8" i="24"/>
  <c r="K34" i="24"/>
  <c r="J34" i="24"/>
  <c r="H34" i="24"/>
  <c r="F34" i="24"/>
  <c r="D34" i="24"/>
  <c r="K16" i="24"/>
  <c r="J16" i="24"/>
  <c r="H16" i="24"/>
  <c r="F16" i="24"/>
  <c r="D16" i="24"/>
  <c r="F31" i="24"/>
  <c r="D31" i="24"/>
  <c r="J31" i="24"/>
  <c r="H31" i="24"/>
  <c r="G19" i="24"/>
  <c r="M19" i="24"/>
  <c r="E19" i="24"/>
  <c r="L19" i="24"/>
  <c r="I19" i="24"/>
  <c r="C45" i="24"/>
  <c r="C39" i="24"/>
  <c r="K26" i="24"/>
  <c r="J26" i="24"/>
  <c r="H26" i="24"/>
  <c r="F26" i="24"/>
  <c r="D26" i="24"/>
  <c r="F35" i="24"/>
  <c r="D35" i="24"/>
  <c r="J35" i="24"/>
  <c r="H35" i="24"/>
  <c r="K35" i="24"/>
  <c r="C14" i="24"/>
  <c r="C6" i="24"/>
  <c r="G23" i="24"/>
  <c r="M23" i="24"/>
  <c r="E23" i="24"/>
  <c r="L23" i="24"/>
  <c r="I23" i="24"/>
  <c r="K31" i="24"/>
  <c r="I37" i="24"/>
  <c r="G37" i="24"/>
  <c r="L37" i="24"/>
  <c r="M37" i="24"/>
  <c r="F17" i="24"/>
  <c r="D17" i="24"/>
  <c r="J17" i="24"/>
  <c r="H17" i="24"/>
  <c r="K17" i="24"/>
  <c r="F29" i="24"/>
  <c r="D29" i="24"/>
  <c r="J29" i="24"/>
  <c r="H29" i="24"/>
  <c r="K29" i="24"/>
  <c r="K32" i="24"/>
  <c r="J32" i="24"/>
  <c r="H32" i="24"/>
  <c r="F32" i="24"/>
  <c r="D32" i="24"/>
  <c r="B45" i="24"/>
  <c r="B39" i="24"/>
  <c r="G17" i="24"/>
  <c r="M17" i="24"/>
  <c r="E17" i="24"/>
  <c r="L17" i="24"/>
  <c r="I17" i="24"/>
  <c r="I20" i="24"/>
  <c r="L20" i="24"/>
  <c r="G20" i="24"/>
  <c r="E20" i="24"/>
  <c r="M20" i="24"/>
  <c r="G35" i="24"/>
  <c r="M35" i="24"/>
  <c r="E35" i="24"/>
  <c r="L35" i="24"/>
  <c r="I35" i="24"/>
  <c r="K66" i="24"/>
  <c r="I66" i="24"/>
  <c r="J66" i="24"/>
  <c r="J77" i="24"/>
  <c r="K20" i="24"/>
  <c r="J20" i="24"/>
  <c r="H20" i="24"/>
  <c r="F20" i="24"/>
  <c r="D20" i="24"/>
  <c r="K28" i="24"/>
  <c r="J28" i="24"/>
  <c r="H28" i="24"/>
  <c r="F28" i="24"/>
  <c r="D28" i="24"/>
  <c r="H37" i="24"/>
  <c r="F37" i="24"/>
  <c r="D37" i="24"/>
  <c r="J37" i="24"/>
  <c r="I16" i="24"/>
  <c r="L16" i="24"/>
  <c r="I24" i="24"/>
  <c r="L24" i="24"/>
  <c r="I32" i="24"/>
  <c r="L32" i="24"/>
  <c r="E18" i="24"/>
  <c r="E26" i="24"/>
  <c r="E34" i="24"/>
  <c r="I41" i="24"/>
  <c r="G41" i="24"/>
  <c r="L41" i="24"/>
  <c r="K53" i="24"/>
  <c r="I53" i="24"/>
  <c r="K61" i="24"/>
  <c r="I61" i="24"/>
  <c r="K69" i="24"/>
  <c r="I69" i="24"/>
  <c r="E16" i="24"/>
  <c r="E24" i="24"/>
  <c r="E32" i="24"/>
  <c r="K37" i="24"/>
  <c r="K55" i="24"/>
  <c r="I55" i="24"/>
  <c r="K63" i="24"/>
  <c r="I63" i="24"/>
  <c r="K71" i="24"/>
  <c r="I71" i="24"/>
  <c r="G16" i="24"/>
  <c r="G24" i="24"/>
  <c r="G32" i="24"/>
  <c r="K52" i="24"/>
  <c r="I52" i="24"/>
  <c r="K60" i="24"/>
  <c r="I60" i="24"/>
  <c r="K68" i="24"/>
  <c r="I68" i="24"/>
  <c r="M16" i="24"/>
  <c r="M24" i="24"/>
  <c r="M32" i="24"/>
  <c r="I43" i="24"/>
  <c r="G43" i="24"/>
  <c r="L43" i="24"/>
  <c r="K57" i="24"/>
  <c r="I57" i="24"/>
  <c r="K65" i="24"/>
  <c r="I65" i="24"/>
  <c r="K73" i="24"/>
  <c r="I73" i="24"/>
  <c r="E43" i="24"/>
  <c r="K54" i="24"/>
  <c r="I54" i="24"/>
  <c r="K62" i="24"/>
  <c r="I62" i="24"/>
  <c r="K70" i="24"/>
  <c r="I70" i="24"/>
  <c r="I8" i="24"/>
  <c r="L8" i="24"/>
  <c r="I18" i="24"/>
  <c r="L18" i="24"/>
  <c r="I26" i="24"/>
  <c r="L26" i="24"/>
  <c r="I34" i="24"/>
  <c r="L34" i="24"/>
  <c r="E8" i="24"/>
  <c r="K51" i="24"/>
  <c r="I51" i="24"/>
  <c r="K59" i="24"/>
  <c r="I59" i="24"/>
  <c r="K67" i="24"/>
  <c r="I67" i="24"/>
  <c r="K75" i="24"/>
  <c r="I75" i="24"/>
  <c r="G8" i="24"/>
  <c r="K56" i="24"/>
  <c r="I56" i="24"/>
  <c r="K64" i="24"/>
  <c r="I64" i="24"/>
  <c r="K72" i="24"/>
  <c r="I72" i="24"/>
  <c r="F40" i="24"/>
  <c r="J41" i="24"/>
  <c r="F42" i="24"/>
  <c r="J43" i="24"/>
  <c r="F44" i="24"/>
  <c r="H40" i="24"/>
  <c r="H42" i="24"/>
  <c r="H44" i="24"/>
  <c r="J40" i="24"/>
  <c r="J42" i="24"/>
  <c r="J44" i="24"/>
  <c r="K40" i="24"/>
  <c r="K42" i="24"/>
  <c r="K44" i="24"/>
  <c r="L44" i="24"/>
  <c r="E40" i="24"/>
  <c r="E42" i="24"/>
  <c r="E44" i="24"/>
  <c r="J79" i="24" l="1"/>
  <c r="K77" i="24"/>
  <c r="I39" i="24"/>
  <c r="G39" i="24"/>
  <c r="L39" i="24"/>
  <c r="E39" i="24"/>
  <c r="M39" i="24"/>
  <c r="H45" i="24"/>
  <c r="F45" i="24"/>
  <c r="D45" i="24"/>
  <c r="J45" i="24"/>
  <c r="K45" i="24"/>
  <c r="K6" i="24"/>
  <c r="J6" i="24"/>
  <c r="H6" i="24"/>
  <c r="F6" i="24"/>
  <c r="D6" i="24"/>
  <c r="K14" i="24"/>
  <c r="J14" i="24"/>
  <c r="H14" i="24"/>
  <c r="F14" i="24"/>
  <c r="D14" i="24"/>
  <c r="H39" i="24"/>
  <c r="F39" i="24"/>
  <c r="D39" i="24"/>
  <c r="J39" i="24"/>
  <c r="K39" i="24"/>
  <c r="I45" i="24"/>
  <c r="G45" i="24"/>
  <c r="L45" i="24"/>
  <c r="E45" i="24"/>
  <c r="M45" i="24"/>
  <c r="I6" i="24"/>
  <c r="L6" i="24"/>
  <c r="M6" i="24"/>
  <c r="E6" i="24"/>
  <c r="G6" i="24"/>
  <c r="I14" i="24"/>
  <c r="L14" i="24"/>
  <c r="M14" i="24"/>
  <c r="G14" i="24"/>
  <c r="E14" i="24"/>
  <c r="I77" i="24"/>
  <c r="I78" i="24" l="1"/>
  <c r="I79" i="24"/>
  <c r="K79" i="24"/>
  <c r="K78" i="24"/>
  <c r="J78" i="24"/>
  <c r="I83" i="24" l="1"/>
  <c r="I82" i="24"/>
  <c r="I81" i="24"/>
</calcChain>
</file>

<file path=xl/sharedStrings.xml><?xml version="1.0" encoding="utf-8"?>
<sst xmlns="http://schemas.openxmlformats.org/spreadsheetml/2006/main" count="1704" uniqueCount="521">
  <si>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</si>
  <si>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</si>
  <si>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</si>
  <si>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</si>
  <si>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</si>
  <si>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</si>
  <si>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</si>
  <si>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</si>
  <si>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</si>
  <si>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</si>
  <si>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</si>
  <si>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</si>
  <si>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</si>
  <si>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Biberach (08426)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</si>
  <si>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</si>
  <si>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</si>
  <si>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</si>
  <si>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</si>
  <si>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</si>
  <si>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</si>
  <si>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</si>
  <si>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</si>
  <si>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</si>
  <si>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</si>
  <si>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</si>
  <si>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</si>
  <si>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</si>
  <si>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</si>
  <si>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</si>
  <si>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</si>
  <si>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</si>
  <si>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</si>
  <si>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</si>
  <si>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</si>
  <si>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</si>
  <si>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</si>
  <si>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</si>
  <si>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</si>
  <si>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</si>
  <si>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</si>
  <si>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</si>
  <si>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</si>
  <si>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</si>
  <si>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</si>
  <si>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</si>
  <si>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</si>
  <si>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</si>
  <si>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</si>
  <si>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</si>
  <si>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</si>
  <si>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</si>
  <si>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</si>
  <si>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</si>
  <si>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</si>
  <si>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</si>
  <si>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</si>
  <si>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</si>
  <si>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</si>
  <si>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</si>
  <si>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</si>
  <si>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</si>
  <si>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</si>
  <si>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</si>
  <si>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</si>
  <si>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</si>
  <si>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</si>
  <si>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</si>
  <si>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</si>
  <si>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</si>
  <si>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</si>
  <si>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</si>
  <si>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</si>
  <si>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</si>
  <si>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</si>
  <si>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</si>
  <si>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</si>
  <si>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</si>
  <si>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</si>
  <si>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</si>
  <si>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</si>
  <si>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</si>
  <si>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</si>
  <si>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</si>
  <si>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</si>
  <si>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</si>
  <si>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</si>
  <si>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</si>
  <si>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</si>
  <si>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</si>
  <si>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</si>
  <si>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</si>
  <si>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</si>
  <si>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Biberach (08426);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</si>
  <si>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</si>
  <si>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</si>
  <si>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</si>
  <si>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</si>
  <si>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</si>
  <si>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</si>
  <si>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</si>
  <si>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</si>
  <si>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</si>
  <si>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</si>
  <si>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</si>
  <si>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</si>
  <si>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</si>
  <si>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</si>
  <si>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</si>
  <si>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</si>
  <si>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</si>
  <si>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</si>
  <si>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</si>
  <si>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</si>
  <si>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</si>
  <si>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</si>
  <si>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</si>
  <si>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</si>
  <si>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</si>
  <si>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</si>
  <si>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</si>
  <si>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</si>
  <si>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</si>
  <si>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</si>
  <si>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</si>
  <si>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</si>
  <si>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</si>
  <si>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</si>
  <si>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</si>
  <si>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</si>
  <si>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</si>
  <si>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</si>
  <si>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</si>
  <si>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</si>
  <si>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</si>
  <si>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</si>
  <si>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</si>
  <si>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</si>
  <si>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</si>
  <si>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</si>
  <si>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</si>
  <si>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</si>
  <si>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</si>
  <si>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</si>
  <si>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</si>
  <si>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</si>
  <si>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</si>
  <si>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</si>
  <si>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</si>
  <si>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</si>
  <si>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</si>
  <si>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</si>
  <si>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</si>
  <si>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</si>
  <si>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</si>
  <si>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</si>
  <si>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</si>
  <si>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</si>
  <si>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</si>
  <si>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</si>
  <si>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</si>
  <si>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</si>
  <si>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</si>
  <si>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</si>
  <si>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</si>
  <si>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</si>
  <si>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</si>
  <si>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</si>
  <si>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</si>
  <si>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</si>
  <si>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</si>
  <si>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</si>
  <si>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</si>
  <si>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</si>
  <si>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</si>
  <si>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</si>
  <si>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</si>
  <si>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</si>
  <si>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</si>
  <si>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</si>
  <si>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</si>
  <si>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</si>
  <si>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</si>
  <si>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</si>
  <si>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Biberach (08426)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</si>
  <si>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</si>
  <si>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</si>
  <si>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</si>
  <si>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</si>
  <si>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</si>
  <si>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</si>
  <si>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</si>
  <si>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</si>
  <si>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</si>
  <si>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</si>
  <si>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</si>
  <si>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</si>
  <si>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</si>
  <si>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</si>
  <si>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</si>
  <si>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</si>
  <si>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</si>
  <si>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</si>
  <si>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</si>
  <si>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</si>
  <si>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</si>
  <si>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</si>
  <si>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</si>
  <si>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</si>
  <si>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</si>
  <si>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</si>
  <si>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</si>
  <si>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</si>
  <si>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</si>
  <si>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</si>
  <si>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</si>
  <si>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</si>
  <si>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</si>
  <si>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</si>
  <si>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</si>
  <si>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</si>
  <si>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</si>
  <si>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</si>
  <si>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</si>
  <si>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</si>
  <si>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</si>
  <si>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</si>
  <si>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</si>
  <si>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</si>
  <si>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</si>
  <si>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</si>
  <si>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</si>
  <si>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</si>
  <si>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</si>
  <si>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</si>
  <si>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</si>
  <si>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</si>
  <si>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</si>
  <si>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</si>
  <si>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</si>
  <si>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</si>
  <si>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</si>
  <si>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</si>
  <si>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</si>
  <si>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</si>
  <si>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</si>
  <si>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</si>
  <si>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</si>
  <si>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</si>
  <si>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</si>
  <si>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</si>
  <si>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</si>
  <si>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</si>
  <si>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</si>
  <si>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</si>
  <si>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</si>
  <si>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</si>
  <si>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</si>
  <si>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</si>
  <si>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</si>
  <si>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</si>
  <si>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</si>
  <si>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</si>
  <si>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</si>
  <si>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</si>
  <si>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</si>
  <si>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</si>
  <si>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</si>
  <si>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</si>
  <si>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</si>
  <si>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</si>
  <si>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</si>
  <si>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</si>
  <si>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</si>
  <si>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</si>
  <si>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</si>
  <si>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</si>
  <si>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</si>
  <si>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</si>
  <si>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</si>
  <si>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</si>
  <si>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</si>
  <si>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</si>
  <si>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</si>
  <si>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</si>
  <si>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</si>
  <si>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</si>
  <si>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</si>
  <si>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</si>
  <si>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</si>
  <si>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</si>
  <si>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</si>
  <si>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</si>
  <si>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</si>
  <si>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</si>
  <si>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</si>
  <si>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</si>
  <si>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</si>
  <si>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</si>
  <si>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</si>
  <si>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</si>
  <si>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</si>
  <si>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</si>
  <si>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</si>
  <si>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</si>
  <si>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</si>
  <si>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</si>
  <si>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</si>
  <si>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</si>
  <si>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</si>
  <si>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</si>
  <si>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</si>
  <si>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</si>
  <si>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</si>
  <si>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</si>
  <si>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</si>
  <si>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</si>
  <si>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</si>
  <si>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</si>
  <si>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</si>
  <si>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</si>
  <si>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</si>
  <si>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</si>
  <si>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</si>
  <si>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</si>
  <si>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</si>
  <si>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</si>
  <si>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</si>
  <si>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</si>
  <si>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</si>
  <si>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</si>
  <si>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</si>
  <si>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</si>
  <si>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</si>
  <si>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</si>
  <si>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</si>
  <si>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</si>
  <si>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</si>
  <si>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</si>
  <si>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</si>
  <si>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</si>
  <si>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</si>
  <si>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</si>
  <si>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</si>
  <si>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</si>
  <si>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</si>
  <si>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</si>
  <si>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</si>
  <si>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</si>
  <si>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</si>
  <si>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</si>
  <si>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</si>
  <si>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</si>
  <si>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</si>
  <si>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</si>
  <si>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</si>
  <si>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</si>
  <si>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</si>
  <si>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</si>
  <si>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</si>
  <si>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</si>
  <si>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</si>
  <si>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</si>
  <si>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</si>
  <si>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</si>
  <si>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</si>
  <si>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</si>
  <si>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</si>
  <si>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</si>
  <si>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</si>
  <si>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</si>
  <si>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</si>
  <si>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</si>
  <si>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</si>
  <si>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Biberach (08426);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</si>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</sst>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{8F5F5207-37E1-4612-9A38-C89844FC5362}</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9861-4FF9-A75B-D0F111296FC6}"/>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{672A21AE-3BDD-403E-A121-603C9AF51C20}</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9861-4FF9-A75B-D0F111296FC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{37A5E182-3072-42F2-942C-E80DF16C219C}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861-4FF9-A75B-D0F111296FC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{DDD085D9-F89B-46A4-82D5-9A730BDC7F4B}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861-4FF9-A75B-D0F111296FC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1.0918618206161055</c:v>
                </c:pt>
                <c:pt idx="1">
                  <c:v>0.77822269034374059</c:v>
                </c:pt>
                <c:pt idx="2">
                  <c:v>1.1186464311118853</c:v>
                </c:pt>
                <c:pt idx="3">
                  <c:v>1.0875687030768</c:v>
                </c:pt>
              </c:numCache>
            </c:numRef>
          </c:val>
          <c:extLst>
            <c:ext xmlns:c16="http://schemas.microsoft.com/office/drawing/2014/chart" uri="{C3380CC4-5D6E-409C-BE32-E72D297353CC}">
              <c16:uniqueId val="{00000004-9861-4FF9-A75B-D0F111296FC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{D138ED5D-D7EE-4FC2-BA35-D937F25DC782}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861-4FF9-A75B-D0F111296FC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{FB267DEB-E232-41B4-A160-6F8AA4C18BF1}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861-4FF9-A75B-D0F111296FC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{779050A4-2C32-44A6-AFA3-C8360269B0F2}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861-4FF9-A75B-D0F111296FC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{1DD28895-082C-41DE-ABFA-5CF4432F03D7}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861-4FF9-A75B-D0F111296F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861-4FF9-A75B-D0F111296FC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861-4FF9-A75B-D0F111296FC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{4FCAC7AB-9C62-4F89-91B4-6F4134D8E8F8}</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DCBF-4782-AE12-FCEAEC6CE0F8}"/>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{B171121D-A5B2-45D8-ADBA-9EEA132DB83D}</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DCBF-4782-AE12-FCEAEC6CE0F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{23C7706A-5E3B-4A45-BBDA-8000DC3C41E8}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CBF-4782-AE12-FCEAEC6CE0F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{99F6BFFA-A546-4523-86B0-86C445C9145F}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CBF-4782-AE12-FCEAEC6CE0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-1.5510831944622485</c:v>
                </c:pt>
                <c:pt idx="1">
                  <c:v>-2.6975865719528453</c:v>
                </c:pt>
                <c:pt idx="2">
                  <c:v>-2.7637010795899166</c:v>
                </c:pt>
                <c:pt idx="3">
                  <c:v>-2.8655893304673015</c:v>
                </c:pt>
              </c:numCache>
            </c:numRef>
          </c:val>
          <c:extLst>
            <c:ext xmlns:c16="http://schemas.microsoft.com/office/drawing/2014/chart" uri="{C3380CC4-5D6E-409C-BE32-E72D297353CC}">
              <c16:uniqueId val="{00000004-DCBF-4782-AE12-FCEAEC6CE0F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{81A9D07A-7486-4D24-B4C1-5C8EB9E38A0F}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CBF-4782-AE12-FCEAEC6CE0F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{B2506EBA-74CB-4C06-86DD-C579CAFC1384}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CBF-4782-AE12-FCEAEC6CE0F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{1ED152B5-5B5F-4305-B973-DF801505662E}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CBF-4782-AE12-FCEAEC6CE0F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{670E204E-4796-402F-87F5-2DB53D2BFFDF}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CBF-4782-AE12-FCEAEC6CE0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CBF-4782-AE12-FCEAEC6CE0F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CBF-4782-AE12-FCEAEC6CE0F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{267D767E-4CAC-4963-8BFB-2EFFC995A46D}</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885E-460C-8EA0-F09FC496EB94}"/>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{D301E154-1D14-4CCF-B14E-807C1AE2F64D}</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885E-460C-8EA0-F09FC496EB94}"/>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{B38029E9-2021-47A3-AF29-8E47B7484FF6}</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885E-460C-8EA0-F09FC496EB94}"/>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{AFC6EED0-3064-4BDB-836F-4C3EACD79056}</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885E-460C-8EA0-F09FC496EB94}"/>
                </c:ext>
              </c:extLst>
            </c:dLbl>
            <c:dLbl>
              <c:idx val="4"/>
              <c:tx>
                <c:strRef>
                  <c:f>Daten_Diagramme!$D$18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{57C41D68-1862-4EDC-B257-F5764AE2EB26}</c15:txfldGUID>
                      <c15:f>Daten_Diagramme!$D$18</c15:f>
                      <c15:dlblFieldTableCache>
                        <c:ptCount val="1"/>
                        <c:pt idx="0">
                          <c:v>3.4</c:v>
                        </c:pt>
                      </c15:dlblFieldTableCache>
                    </c15:dlblFTEntry>
                  </c15:dlblFieldTable>
                  <c15:showDataLabelsRange val="0"/>
                </c:ext>
                <c:ext xmlns:c16="http://schemas.microsoft.com/office/drawing/2014/chart" uri="{C3380CC4-5D6E-409C-BE32-E72D297353CC}">
                  <c16:uniqueId val="{00000004-885E-460C-8EA0-F09FC496EB94}"/>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{7AE568E5-24A0-44CD-8122-9565AB93EE25}</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885E-460C-8EA0-F09FC496EB94}"/>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{D6F545BA-ED1C-41FB-BCAE-F3B193B6C276}</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885E-460C-8EA0-F09FC496EB94}"/>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{10056314-9BE4-4108-8B02-DFC0AEB3258F}</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885E-460C-8EA0-F09FC496EB94}"/>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{FB4DF292-7998-4837-A345-11CBF905EBBB}</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885E-460C-8EA0-F09FC496EB94}"/>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{A484EEDA-0AEC-4C0D-A167-DFD7FE8A9665}</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885E-460C-8EA0-F09FC496EB94}"/>
                </c:ext>
              </c:extLst>
            </c:dLbl>
            <c:dLbl>
              <c:idx val="10"/>
              <c:tx>
                <c:strRef>
                  <c:f>Daten_Diagramme!$D$24</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{A23E3ABA-C738-4F80-84AC-FE5F02F256BB}</c15:txfldGUID>
                      <c15:f>Daten_Diagramme!$D$24</c15:f>
                      <c15:dlblFieldTableCache>
                        <c:ptCount val="1"/>
                        <c:pt idx="0">
                          <c:v>8.0</c:v>
                        </c:pt>
                      </c15:dlblFieldTableCache>
                    </c15:dlblFTEntry>
                  </c15:dlblFieldTable>
                  <c15:showDataLabelsRange val="0"/>
                </c:ext>
                <c:ext xmlns:c16="http://schemas.microsoft.com/office/drawing/2014/chart" uri="{C3380CC4-5D6E-409C-BE32-E72D297353CC}">
                  <c16:uniqueId val="{0000000A-885E-460C-8EA0-F09FC496EB94}"/>
                </c:ext>
              </c:extLst>
            </c:dLbl>
            <c:dLbl>
              <c:idx val="11"/>
              <c:tx>
                <c:strRef>
                  <c:f>Daten_Diagramme!$D$25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{FCE6DBB6-399E-401F-A173-C6AF5D0ABA9D}</c15:txfldGUID>
                      <c15:f>Daten_Diagramme!$D$25</c15:f>
                      <c15:dlblFieldTableCache>
                        <c:ptCount val="1"/>
                        <c:pt idx="0">
                          <c:v>7.5</c:v>
                        </c:pt>
                      </c15:dlblFieldTableCache>
                    </c15:dlblFTEntry>
                  </c15:dlblFieldTable>
                  <c15:showDataLabelsRange val="0"/>
                </c:ext>
                <c:ext xmlns:c16="http://schemas.microsoft.com/office/drawing/2014/chart" uri="{C3380CC4-5D6E-409C-BE32-E72D297353CC}">
                  <c16:uniqueId val="{0000000B-885E-460C-8EA0-F09FC496EB94}"/>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{C012865A-1380-4B70-A629-85ED4EA43B76}</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885E-460C-8EA0-F09FC496EB94}"/>
                </c:ext>
              </c:extLst>
            </c:dLbl>
            <c:dLbl>
              <c:idx val="13"/>
              <c:tx>
                <c:strRef>
                  <c:f>Daten_Diagramme!$D$27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{577DAEB7-BC1C-4A86-B13D-0253EF5536AF}</c15:txfldGUID>
                      <c15:f>Daten_Diagramme!$D$27</c15:f>
                      <c15:dlblFieldTableCache>
                        <c:ptCount val="1"/>
                        <c:pt idx="0">
                          <c:v>-6.8</c:v>
                        </c:pt>
                      </c15:dlblFieldTableCache>
                    </c15:dlblFTEntry>
                  </c15:dlblFieldTable>
                  <c15:showDataLabelsRange val="0"/>
                </c:ext>
                <c:ext xmlns:c16="http://schemas.microsoft.com/office/drawing/2014/chart" uri="{C3380CC4-5D6E-409C-BE32-E72D297353CC}">
                  <c16:uniqueId val="{0000000D-885E-460C-8EA0-F09FC496EB94}"/>
                </c:ext>
              </c:extLst>
            </c:dLbl>
            <c:dLbl>
              <c:idx val="14"/>
              <c:tx>
                <c:strRef>
                  <c:f>Daten_Diagramme!$D$28</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{6C65B7E6-66D2-44BF-A8BE-5A446EE9E986}</c15:txfldGUID>
                      <c15:f>Daten_Diagramme!$D$28</c15:f>
                      <c15:dlblFieldTableCache>
                        <c:ptCount val="1"/>
                        <c:pt idx="0">
                          <c:v>9.0</c:v>
                        </c:pt>
                      </c15:dlblFieldTableCache>
                    </c15:dlblFTEntry>
                  </c15:dlblFieldTable>
                  <c15:showDataLabelsRange val="0"/>
                </c:ext>
                <c:ext xmlns:c16="http://schemas.microsoft.com/office/drawing/2014/chart" uri="{C3380CC4-5D6E-409C-BE32-E72D297353CC}">
                  <c16:uniqueId val="{0000000E-885E-460C-8EA0-F09FC496EB94}"/>
                </c:ext>
              </c:extLst>
            </c:dLbl>
            <c:dLbl>
              <c:idx val="15"/>
              <c:tx>
                <c:strRef>
                  <c:f>Daten_Diagramme!$D$29</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{A56B1FA6-3642-4787-9F4C-0CC8938DA3D3}</c15:txfldGUID>
                      <c15:f>Daten_Diagramme!$D$29</c15:f>
                      <c15:dlblFieldTableCache>
                        <c:ptCount val="1"/>
                        <c:pt idx="0">
                          <c:v>-12.7</c:v>
                        </c:pt>
                      </c15:dlblFieldTableCache>
                    </c15:dlblFTEntry>
                  </c15:dlblFieldTable>
                  <c15:showDataLabelsRange val="0"/>
                </c:ext>
                <c:ext xmlns:c16="http://schemas.microsoft.com/office/drawing/2014/chart" uri="{C3380CC4-5D6E-409C-BE32-E72D297353CC}">
                  <c16:uniqueId val="{0000000F-885E-460C-8EA0-F09FC496EB94}"/>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{3189370E-6A7F-4A89-B067-255BAF590C3E}</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885E-460C-8EA0-F09FC496EB94}"/>
                </c:ext>
              </c:extLst>
            </c:dLbl>
            <c:dLbl>
              <c:idx val="17"/>
              <c:tx>
                <c:strRef>
                  <c:f>Daten_Diagramme!$D$31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{CBB5D8D6-F9BC-455E-9363-9B8A74DC869F}</c15:txfldGUID>
                      <c15:f>Daten_Diagramme!$D$31</c15:f>
                      <c15:dlblFieldTableCache>
                        <c:ptCount val="1"/>
                        <c:pt idx="0">
                          <c:v>3.8</c:v>
                        </c:pt>
                      </c15:dlblFieldTableCache>
                    </c15:dlblFTEntry>
                  </c15:dlblFieldTable>
                  <c15:showDataLabelsRange val="0"/>
                </c:ext>
                <c:ext xmlns:c16="http://schemas.microsoft.com/office/drawing/2014/chart" uri="{C3380CC4-5D6E-409C-BE32-E72D297353CC}">
                  <c16:uniqueId val="{00000011-885E-460C-8EA0-F09FC496EB94}"/>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{53A9037B-96CF-4BB9-8377-70431A59B3B1}</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885E-460C-8EA0-F09FC496EB94}"/>
                </c:ext>
              </c:extLst>
            </c:dLbl>
            <c:dLbl>
              <c:idx val="19"/>
              <c:tx>
                <c:strRef>
                  <c:f>Daten_Diagramme!$D$33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{B4F58758-A26F-48B2-A63F-FD3BF5F1D8B8}</c15:txfldGUID>
                      <c15:f>Daten_Diagramme!$D$33</c15:f>
                      <c15:dlblFieldTableCache>
                        <c:ptCount val="1"/>
                        <c:pt idx="0">
                          <c:v>0.2</c:v>
                        </c:pt>
                      </c15:dlblFieldTableCache>
                    </c15:dlblFTEntry>
                  </c15:dlblFieldTable>
                  <c15:showDataLabelsRange val="0"/>
                </c:ext>
                <c:ext xmlns:c16="http://schemas.microsoft.com/office/drawing/2014/chart" uri="{C3380CC4-5D6E-409C-BE32-E72D297353CC}">
                  <c16:uniqueId val="{00000013-885E-460C-8EA0-F09FC496EB94}"/>
                </c:ext>
              </c:extLst>
            </c:dLbl>
            <c:dLbl>
              <c:idx val="20"/>
              <c:tx>
                <c:strRef>
                  <c:f>Daten_Diagramme!$D$34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{150F4AC6-7156-4484-85B3-F60B83A2DF7C}</c15:txfldGUID>
                      <c15:f>Daten_Diagramme!$D$34</c15:f>
                      <c15:dlblFieldTableCache>
                        <c:ptCount val="1"/>
                        <c:pt idx="0">
                          <c:v>4.7</c:v>
                        </c:pt>
                      </c15:dlblFieldTableCache>
                    </c15:dlblFTEntry>
                  </c15:dlblFieldTable>
                  <c15:showDataLabelsRange val="0"/>
                </c:ext>
                <c:ext xmlns:c16="http://schemas.microsoft.com/office/drawing/2014/chart" uri="{C3380CC4-5D6E-409C-BE32-E72D297353CC}">
                  <c16:uniqueId val="{00000014-885E-460C-8EA0-F09FC496EB9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{AE0A19BF-4EF9-45E4-94D5-0408D2E754A2}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85E-460C-8EA0-F09FC496EB9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{80E22CBB-8A0A-464E-9559-F35756B8105F}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85E-460C-8EA0-F09FC496EB94}"/>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{8F486344-E04F-4E99-9B27-2AD76C48CCC7}</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885E-460C-8EA0-F09FC496EB94}"/>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{703A04DA-E218-4466-A84A-B0B4D7D888B6}</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885E-460C-8EA0-F09FC496EB94}"/>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{F266B1E5-FBE3-4D66-80AA-2FA938122427}</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885E-460C-8EA0-F09FC496EB9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{67A38711-9C8C-4B34-8157-47DE79108CED}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85E-460C-8EA0-F09FC496EB9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{5F96432D-BE77-490C-82BE-D7E2CEDDC56A}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85E-460C-8EA0-F09FC496EB9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{D9E51AA3-33F5-4B24-8E51-1EE6355A3172}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85E-460C-8EA0-F09FC496EB9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{3F6F92D9-9B72-4A72-B0BF-2A9AA892A918}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85E-460C-8EA0-F09FC496EB9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{35659D75-7236-4D8B-8D27-49B99A8DCEE8}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85E-460C-8EA0-F09FC496EB94}"/>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{DB596826-A81E-4FB2-9738-BAA7D47DA3A8}</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885E-460C-8EA0-F09FC496EB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1.0918618206161055</c:v>
                </c:pt>
                <c:pt idx="1">
                  <c:v>-0.16181229773462782</c:v>
                </c:pt>
                <c:pt idx="2">
                  <c:v>2.3759608665269041</c:v>
                </c:pt>
                <c:pt idx="3">
                  <c:v>0.80413131685724826</c:v>
                </c:pt>
                <c:pt idx="4">
                  <c:v>3.3875754784566574</c:v>
                </c:pt>
                <c:pt idx="5">
                  <c:v>-0.23098022231846399</c:v>
                </c:pt>
                <c:pt idx="6">
                  <c:v>1.8832391713747645</c:v>
                </c:pt>
                <c:pt idx="7">
                  <c:v>1.3488880787458986</c:v>
                </c:pt>
                <c:pt idx="8">
                  <c:v>1.6614869710733924</c:v>
                </c:pt>
                <c:pt idx="9">
                  <c:v>2.4704336399474376</c:v>
                </c:pt>
                <c:pt idx="10">
                  <c:v>8.0155642023346303</c:v>
                </c:pt>
                <c:pt idx="11">
                  <c:v>7.4853801169590639</c:v>
                </c:pt>
                <c:pt idx="12">
                  <c:v>0.7869589657110736</c:v>
                </c:pt>
                <c:pt idx="13">
                  <c:v>-6.8399876199319101</c:v>
                </c:pt>
                <c:pt idx="14">
                  <c:v>9.0241343126967468</c:v>
                </c:pt>
                <c:pt idx="15">
                  <c:v>-12.701100762066046</c:v>
                </c:pt>
                <c:pt idx="16">
                  <c:v>1.9663586827765933</c:v>
                </c:pt>
                <c:pt idx="17">
                  <c:v>3.8243626062322944</c:v>
                </c:pt>
                <c:pt idx="18">
                  <c:v>0.80695220360024833</c:v>
                </c:pt>
                <c:pt idx="19">
                  <c:v>0.23466309084813947</c:v>
                </c:pt>
                <c:pt idx="20">
                  <c:v>4.6883324453915822</c:v>
                </c:pt>
                <c:pt idx="21">
                  <c:v>0</c:v>
                </c:pt>
                <c:pt idx="23">
                  <c:v>-0.16181229773462782</c:v>
                </c:pt>
                <c:pt idx="24">
                  <c:v>0.91421125635744604</c:v>
                </c:pt>
                <c:pt idx="25">
                  <c:v>1.3345473465140478</c:v>
                </c:pt>
              </c:numCache>
            </c:numRef>
          </c:val>
          <c:extLst>
            <c:ext xmlns:c16="http://schemas.microsoft.com/office/drawing/2014/chart" uri="{C3380CC4-5D6E-409C-BE32-E72D297353CC}">
              <c16:uniqueId val="{00000020-885E-460C-8EA0-F09FC496EB9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{0A4DF89A-A899-4620-86BF-33C7EEA8D674}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85E-460C-8EA0-F09FC496EB9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{8830E110-6102-4F08-BD3D-46C3EC488B42}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85E-460C-8EA0-F09FC496EB9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{D5458A98-F153-47BD-B8B5-C80F553D3473}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85E-460C-8EA0-F09FC496EB9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{E7C2FD07-836A-497D-B0B2-833D912774EE}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85E-460C-8EA0-F09FC496EB9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{8CD169DC-B75A-4C6D-AE15-32989C7B6DB3}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85E-460C-8EA0-F09FC496EB9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{903B261A-FD9F-4C71-B35A-BD19834509B2}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85E-460C-8EA0-F09FC496EB9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{3BCC1217-DFFF-4103-906D-5DDB3B9E9EF6}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85E-460C-8EA0-F09FC496EB9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{E449B450-A142-48D0-84DD-9D7F1961599E}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85E-460C-8EA0-F09FC496EB9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{6316C784-0865-4A62-8FAD-D77CCCE731E5}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85E-460C-8EA0-F09FC496EB9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{9816991B-4FF3-4799-A076-FB3BA8E8BA6C}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85E-460C-8EA0-F09FC496EB9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{D12425F9-41F7-47A8-B8FD-46093DF092FE}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85E-460C-8EA0-F09FC496EB9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{1F200B84-B0D0-4EAE-AEF6-ED0785AAE20D}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85E-460C-8EA0-F09FC496EB9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{83F13565-22BD-442E-9B7B-433488E070E9}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85E-460C-8EA0-F09FC496EB9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{E4DD5DCD-8F04-49E0-A289-41E68C204832}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85E-460C-8EA0-F09FC496EB9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{81E30261-C064-456A-80E7-DE29BB2A74E3}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85E-460C-8EA0-F09FC496EB9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{85486D71-1EB1-4256-AC91-BBDC5D698391}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85E-460C-8EA0-F09FC496EB9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{65CA2ED2-B933-4149-8104-83F437001914}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85E-460C-8EA0-F09FC496EB9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{B58D791C-016E-456B-8763-A9B911D5C1D0}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85E-460C-8EA0-F09FC496EB9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{AB505394-81C2-4124-ADFE-E83C90FDC7CD}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85E-460C-8EA0-F09FC496EB9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{FEDBCAF9-D5A5-4189-8459-CB3889D058DA}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85E-460C-8EA0-F09FC496EB9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{9351CD88-F2BE-4D12-A444-2746BC5B1384}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85E-460C-8EA0-F09FC496EB9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{E4210F3F-DABA-4040-A145-FED961A98C6A}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85E-460C-8EA0-F09FC496EB9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{4692E616-7EF8-4649-85E2-148BD096E656}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85E-460C-8EA0-F09FC496EB9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{B09796F2-0AB1-4EDF-9497-63C58E512291}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85E-460C-8EA0-F09FC496EB9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{8B8C0FD3-B8DD-4880-BF5D-DD9EBE69C009}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85E-460C-8EA0-F09FC496EB9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{4845CB80-4440-4A28-9286-ED02E048FA9D}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85E-460C-8EA0-F09FC496EB9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{E1094884-4955-4838-BA48-E4A0C335CB63}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85E-460C-8EA0-F09FC496EB9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{30D65C9B-14C6-4906-B679-40D77ABA4100}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85E-460C-8EA0-F09FC496EB9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{83EA5605-A5BA-4564-83DA-26FBEFFCB98C}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85E-460C-8EA0-F09FC496EB9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{09B4EDCF-7B5C-4CC9-B0F2-E9EE0C9D9DA6}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85E-460C-8EA0-F09FC496EB9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{ECD332C1-D474-4C87-A75B-2616F9D5DBE9}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85E-460C-8EA0-F09FC496EB9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{068FD128-8F10-47D1-8051-393A4255A246}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85E-460C-8EA0-F09FC496EB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85E-460C-8EA0-F09FC496EB9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85E-460C-8EA0-F09FC496EB9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{B8575F4F-2F57-473C-AA18-2F13A29CA345}</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8784-41DB-B3B6-B0920BE347A9}"/>
                </c:ext>
              </c:extLst>
            </c:dLbl>
            <c:dLbl>
              <c:idx val="1"/>
              <c:tx>
                <c:strRef>
                  <c:f>Daten_Diagramme!$E$15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{C74FFF77-75DA-4098-BDE7-9321A097CF23}</c15:txfldGUID>
                      <c15:f>Daten_Diagramme!$E$15</c15:f>
                      <c15:dlblFieldTableCache>
                        <c:ptCount val="1"/>
                        <c:pt idx="0">
                          <c:v>2.4</c:v>
                        </c:pt>
                      </c15:dlblFieldTableCache>
                    </c15:dlblFTEntry>
                  </c15:dlblFieldTable>
                  <c15:showDataLabelsRange val="0"/>
                </c:ext>
                <c:ext xmlns:c16="http://schemas.microsoft.com/office/drawing/2014/chart" uri="{C3380CC4-5D6E-409C-BE32-E72D297353CC}">
                  <c16:uniqueId val="{00000001-8784-41DB-B3B6-B0920BE347A9}"/>
                </c:ext>
              </c:extLst>
            </c:dLbl>
            <c:dLbl>
              <c:idx val="2"/>
              <c:tx>
                <c:strRef>
                  <c:f>Daten_Diagramme!$E$16</c:f>
                  <c:strCache>
                    <c:ptCount val="1"/>
                    <c:pt idx="0">
                      <c:v>23.3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{839C50F7-DFD0-4339-99E3-7684EB81E7C7}</c15:txfldGUID>
                      <c15:f>Daten_Diagramme!$E$16</c15:f>
                      <c15:dlblFieldTableCache>
                        <c:ptCount val="1"/>
                        <c:pt idx="0">
                          <c:v>23.3</c:v>
                        </c:pt>
                      </c15:dlblFieldTableCache>
                    </c15:dlblFTEntry>
                  </c15:dlblFieldTable>
                  <c15:showDataLabelsRange val="0"/>
                </c:ext>
                <c:ext xmlns:c16="http://schemas.microsoft.com/office/drawing/2014/chart" uri="{C3380CC4-5D6E-409C-BE32-E72D297353CC}">
                  <c16:uniqueId val="{00000002-8784-41DB-B3B6-B0920BE347A9}"/>
                </c:ext>
              </c:extLst>
            </c:dLbl>
            <c:dLbl>
              <c:idx val="3"/>
              <c:tx>
                <c:strRef>
                  <c:f>Daten_Diagramme!$E$17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{B96CBBE0-691C-4842-B365-AEB374702275}</c15:txfldGUID>
                      <c15:f>Daten_Diagramme!$E$17</c15:f>
                      <c15:dlblFieldTableCache>
                        <c:ptCount val="1"/>
                        <c:pt idx="0">
                          <c:v>-7.9</c:v>
                        </c:pt>
                      </c15:dlblFieldTableCache>
                    </c15:dlblFTEntry>
                  </c15:dlblFieldTable>
                  <c15:showDataLabelsRange val="0"/>
                </c:ext>
                <c:ext xmlns:c16="http://schemas.microsoft.com/office/drawing/2014/chart" uri="{C3380CC4-5D6E-409C-BE32-E72D297353CC}">
                  <c16:uniqueId val="{00000003-8784-41DB-B3B6-B0920BE347A9}"/>
                </c:ext>
              </c:extLst>
            </c:dLbl>
            <c:dLbl>
              <c:idx val="4"/>
              <c:tx>
                <c:strRef>
                  <c:f>Daten_Diagramme!$E$18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{B01E8DE7-F2D6-4D8B-99C9-F3CAC3682A51}</c15:txfldGUID>
                      <c15:f>Daten_Diagramme!$E$18</c15:f>
                      <c15:dlblFieldTableCache>
                        <c:ptCount val="1"/>
                        <c:pt idx="0">
                          <c:v>-1.0</c:v>
                        </c:pt>
                      </c15:dlblFieldTableCache>
                    </c15:dlblFTEntry>
                  </c15:dlblFieldTable>
                  <c15:showDataLabelsRange val="0"/>
                </c:ext>
                <c:ext xmlns:c16="http://schemas.microsoft.com/office/drawing/2014/chart" uri="{C3380CC4-5D6E-409C-BE32-E72D297353CC}">
                  <c16:uniqueId val="{00000004-8784-41DB-B3B6-B0920BE347A9}"/>
                </c:ext>
              </c:extLst>
            </c:dLbl>
            <c:dLbl>
              <c:idx val="5"/>
              <c:tx>
                <c:strRef>
                  <c:f>Daten_Diagramme!$E$19</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{29BBA3F7-049B-4C72-952F-E872A0F1098B}</c15:txfldGUID>
                      <c15:f>Daten_Diagramme!$E$19</c15:f>
                      <c15:dlblFieldTableCache>
                        <c:ptCount val="1"/>
                        <c:pt idx="0">
                          <c:v>-9.0</c:v>
                        </c:pt>
                      </c15:dlblFieldTableCache>
                    </c15:dlblFTEntry>
                  </c15:dlblFieldTable>
                  <c15:showDataLabelsRange val="0"/>
                </c:ext>
                <c:ext xmlns:c16="http://schemas.microsoft.com/office/drawing/2014/chart" uri="{C3380CC4-5D6E-409C-BE32-E72D297353CC}">
                  <c16:uniqueId val="{00000005-8784-41DB-B3B6-B0920BE347A9}"/>
                </c:ext>
              </c:extLst>
            </c:dLbl>
            <c:dLbl>
              <c:idx val="6"/>
              <c:tx>
                <c:strRef>
                  <c:f>Daten_Diagramme!$E$20</c:f>
                  <c:strCache>
                    <c:ptCount val="1"/>
                    <c:pt idx="0">
                      <c:v>-19.8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{E066EE0F-9182-493D-88E8-DF482D2FB08E}</c15:txfldGUID>
                      <c15:f>Daten_Diagramme!$E$20</c15:f>
                      <c15:dlblFieldTableCache>
                        <c:ptCount val="1"/>
                        <c:pt idx="0">
                          <c:v>-19.8</c:v>
                        </c:pt>
                      </c15:dlblFieldTableCache>
                    </c15:dlblFTEntry>
                  </c15:dlblFieldTable>
                  <c15:showDataLabelsRange val="0"/>
                </c:ext>
                <c:ext xmlns:c16="http://schemas.microsoft.com/office/drawing/2014/chart" uri="{C3380CC4-5D6E-409C-BE32-E72D297353CC}">
                  <c16:uniqueId val="{00000006-8784-41DB-B3B6-B0920BE347A9}"/>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{FEA223E0-4908-4364-A8A9-3F51C576FE84}</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8784-41DB-B3B6-B0920BE347A9}"/>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{F8AF0A82-22C1-4F0F-9E77-61AF736B9495}</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8784-41DB-B3B6-B0920BE347A9}"/>
                </c:ext>
              </c:extLst>
            </c:dLbl>
            <c:dLbl>
              <c:idx val="9"/>
              <c:tx>
                <c:strRef>
                  <c:f>Daten_Diagramme!$E$23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{539D3400-F67D-4A57-8A35-478B3B894A5A}</c15:txfldGUID>
                      <c15:f>Daten_Diagramme!$E$23</c15:f>
                      <c15:dlblFieldTableCache>
                        <c:ptCount val="1"/>
                        <c:pt idx="0">
                          <c:v>2.9</c:v>
                        </c:pt>
                      </c15:dlblFieldTableCache>
                    </c15:dlblFTEntry>
                  </c15:dlblFieldTable>
                  <c15:showDataLabelsRange val="0"/>
                </c:ext>
                <c:ext xmlns:c16="http://schemas.microsoft.com/office/drawing/2014/chart" uri="{C3380CC4-5D6E-409C-BE32-E72D297353CC}">
                  <c16:uniqueId val="{00000009-8784-41DB-B3B6-B0920BE347A9}"/>
                </c:ext>
              </c:extLst>
            </c:dLbl>
            <c:dLbl>
              <c:idx val="10"/>
              <c:tx>
                <c:strRef>
                  <c:f>Daten_Diagramme!$E$24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{C5E7D3CE-3E81-40D7-ACFD-02D435EC46FF}</c15:txfldGUID>
                      <c15:f>Daten_Diagramme!$E$24</c15:f>
                      <c15:dlblFieldTableCache>
                        <c:ptCount val="1"/>
                        <c:pt idx="0">
                          <c:v>-5.0</c:v>
                        </c:pt>
                      </c15:dlblFieldTableCache>
                    </c15:dlblFTEntry>
                  </c15:dlblFieldTable>
                  <c15:showDataLabelsRange val="0"/>
                </c:ext>
                <c:ext xmlns:c16="http://schemas.microsoft.com/office/drawing/2014/chart" uri="{C3380CC4-5D6E-409C-BE32-E72D297353CC}">
                  <c16:uniqueId val="{0000000A-8784-41DB-B3B6-B0920BE347A9}"/>
                </c:ext>
              </c:extLst>
            </c:dLbl>
            <c:dLbl>
              <c:idx val="11"/>
              <c:tx>
                <c:strRef>
                  <c:f>Daten_Diagramme!$E$25</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{052CD4CA-538B-4AC3-B59C-C22F98ECF78E}</c15:txfldGUID>
                      <c15:f>Daten_Diagramme!$E$25</c15:f>
                      <c15:dlblFieldTableCache>
                        <c:ptCount val="1"/>
                        <c:pt idx="0">
                          <c:v>-10.2</c:v>
                        </c:pt>
                      </c15:dlblFieldTableCache>
                    </c15:dlblFTEntry>
                  </c15:dlblFieldTable>
                  <c15:showDataLabelsRange val="0"/>
                </c:ext>
                <c:ext xmlns:c16="http://schemas.microsoft.com/office/drawing/2014/chart" uri="{C3380CC4-5D6E-409C-BE32-E72D297353CC}">
                  <c16:uniqueId val="{0000000B-8784-41DB-B3B6-B0920BE347A9}"/>
                </c:ext>
              </c:extLst>
            </c:dLbl>
            <c:dLbl>
              <c:idx val="12"/>
              <c:tx>
                <c:strRef>
                  <c:f>Daten_Diagramme!$E$26</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{5F3B96DD-B7AB-44BD-8E86-D64833C3C7DF}</c15:txfldGUID>
                      <c15:f>Daten_Diagramme!$E$26</c15:f>
                      <c15:dlblFieldTableCache>
                        <c:ptCount val="1"/>
                        <c:pt idx="0">
                          <c:v>-9.7</c:v>
                        </c:pt>
                      </c15:dlblFieldTableCache>
                    </c15:dlblFTEntry>
                  </c15:dlblFieldTable>
                  <c15:showDataLabelsRange val="0"/>
                </c:ext>
                <c:ext xmlns:c16="http://schemas.microsoft.com/office/drawing/2014/chart" uri="{C3380CC4-5D6E-409C-BE32-E72D297353CC}">
                  <c16:uniqueId val="{0000000C-8784-41DB-B3B6-B0920BE347A9}"/>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{CAD62958-57B4-41C9-8DBC-B06E93F7969C}</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8784-41DB-B3B6-B0920BE347A9}"/>
                </c:ext>
              </c:extLst>
            </c:dLbl>
            <c:dLbl>
              <c:idx val="14"/>
              <c:tx>
                <c:strRef>
                  <c:f>Daten_Diagramme!$E$28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{7D5DCD42-9D94-4DED-B7AF-BEA9DE790155}</c15:txfldGUID>
                      <c15:f>Daten_Diagramme!$E$28</c15:f>
                      <c15:dlblFieldTableCache>
                        <c:ptCount val="1"/>
                        <c:pt idx="0">
                          <c:v>-2.5</c:v>
                        </c:pt>
                      </c15:dlblFieldTableCache>
                    </c15:dlblFTEntry>
                  </c15:dlblFieldTable>
                  <c15:showDataLabelsRange val="0"/>
                </c:ext>
                <c:ext xmlns:c16="http://schemas.microsoft.com/office/drawing/2014/chart" uri="{C3380CC4-5D6E-409C-BE32-E72D297353CC}">
                  <c16:uniqueId val="{0000000E-8784-41DB-B3B6-B0920BE347A9}"/>
                </c:ext>
              </c:extLst>
            </c:dLbl>
            <c:dLbl>
              <c:idx val="15"/>
              <c:tx>
                <c:strRef>
                  <c:f>Daten_Diagramme!$E$29</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{3702CC39-C0B9-4BB1-AF21-34DD80B4E941}</c15:txfldGUID>
                      <c15:f>Daten_Diagramme!$E$29</c15:f>
                      <c15:dlblFieldTableCache>
                        <c:ptCount val="1"/>
                        <c:pt idx="0">
                          <c:v>-11.8</c:v>
                        </c:pt>
                      </c15:dlblFieldTableCache>
                    </c15:dlblFTEntry>
                  </c15:dlblFieldTable>
                  <c15:showDataLabelsRange val="0"/>
                </c:ext>
                <c:ext xmlns:c16="http://schemas.microsoft.com/office/drawing/2014/chart" uri="{C3380CC4-5D6E-409C-BE32-E72D297353CC}">
                  <c16:uniqueId val="{0000000F-8784-41DB-B3B6-B0920BE347A9}"/>
                </c:ext>
              </c:extLst>
            </c:dLbl>
            <c:dLbl>
              <c:idx val="16"/>
              <c:tx>
                <c:strRef>
                  <c:f>Daten_Diagramme!$E$30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{091EBB4A-F8EF-4BA9-99B1-2BD1D89B723A}</c15:txfldGUID>
                      <c15:f>Daten_Diagramme!$E$30</c15:f>
                      <c15:dlblFieldTableCache>
                        <c:ptCount val="1"/>
                        <c:pt idx="0">
                          <c:v>4.9</c:v>
                        </c:pt>
                      </c15:dlblFieldTableCache>
                    </c15:dlblFTEntry>
                  </c15:dlblFieldTable>
                  <c15:showDataLabelsRange val="0"/>
                </c:ext>
                <c:ext xmlns:c16="http://schemas.microsoft.com/office/drawing/2014/chart" uri="{C3380CC4-5D6E-409C-BE32-E72D297353CC}">
                  <c16:uniqueId val="{00000010-8784-41DB-B3B6-B0920BE347A9}"/>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{7AAF2E82-0515-427B-A0A4-08F3203EB39E}</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8784-41DB-B3B6-B0920BE347A9}"/>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{AAB5B2D5-B21C-46B4-B317-B75A1EEA0966}</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8784-41DB-B3B6-B0920BE347A9}"/>
                </c:ext>
              </c:extLst>
            </c:dLbl>
            <c:dLbl>
              <c:idx val="19"/>
              <c:tx>
                <c:strRef>
                  <c:f>Daten_Diagramme!$E$33</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{A6291CC1-02E9-4FC9-8CAE-65D659ED104F}</c15:txfldGUID>
                      <c15:f>Daten_Diagramme!$E$33</c15:f>
                      <c15:dlblFieldTableCache>
                        <c:ptCount val="1"/>
                        <c:pt idx="0">
                          <c:v>-9.3</c:v>
                        </c:pt>
                      </c15:dlblFieldTableCache>
                    </c15:dlblFTEntry>
                  </c15:dlblFieldTable>
                  <c15:showDataLabelsRange val="0"/>
                </c:ext>
                <c:ext xmlns:c16="http://schemas.microsoft.com/office/drawing/2014/chart" uri="{C3380CC4-5D6E-409C-BE32-E72D297353CC}">
                  <c16:uniqueId val="{00000013-8784-41DB-B3B6-B0920BE347A9}"/>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{D34E52FC-4F78-434C-9521-0BA6D5C32396}</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8784-41DB-B3B6-B0920BE347A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{B9710494-366A-4389-A38A-2CAB05579AFC}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784-41DB-B3B6-B0920BE347A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{F627DC7F-20FB-4B34-9B3D-D34DA30D8D54}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784-41DB-B3B6-B0920BE347A9}"/>
                </c:ext>
              </c:extLst>
            </c:dLbl>
            <c:dLbl>
              <c:idx val="23"/>
              <c:tx>
                <c:strRef>
                  <c:f>Daten_Diagramme!$E$37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{B650B68F-D220-495C-AEA9-6E18B996D2C6}</c15:txfldGUID>
                      <c15:f>Daten_Diagramme!$E$37</c15:f>
                      <c15:dlblFieldTableCache>
                        <c:ptCount val="1"/>
                        <c:pt idx="0">
                          <c:v>2.4</c:v>
                        </c:pt>
                      </c15:dlblFieldTableCache>
                    </c15:dlblFTEntry>
                  </c15:dlblFieldTable>
                  <c15:showDataLabelsRange val="0"/>
                </c:ext>
                <c:ext xmlns:c16="http://schemas.microsoft.com/office/drawing/2014/chart" uri="{C3380CC4-5D6E-409C-BE32-E72D297353CC}">
                  <c16:uniqueId val="{00000017-8784-41DB-B3B6-B0920BE347A9}"/>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{5CA80597-93A6-46DC-8EB4-5AD78D53C81F}</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8784-41DB-B3B6-B0920BE347A9}"/>
                </c:ext>
              </c:extLst>
            </c:dLbl>
            <c:dLbl>
              <c:idx val="25"/>
              <c:tx>
                <c:strRef>
                  <c:f>Daten_Diagramme!$E$39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{F59F4E9C-C6B8-4D24-A431-BBC499E64890}</c15:txfldGUID>
                      <c15:f>Daten_Diagramme!$E$39</c15:f>
                      <c15:dlblFieldTableCache>
                        <c:ptCount val="1"/>
                        <c:pt idx="0">
                          <c:v>-1.4</c:v>
                        </c:pt>
                      </c15:dlblFieldTableCache>
                    </c15:dlblFTEntry>
                  </c15:dlblFieldTable>
                  <c15:showDataLabelsRange val="0"/>
                </c:ext>
                <c:ext xmlns:c16="http://schemas.microsoft.com/office/drawing/2014/chart" uri="{C3380CC4-5D6E-409C-BE32-E72D297353CC}">
                  <c16:uniqueId val="{00000019-8784-41DB-B3B6-B0920BE347A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{E9D51BF9-779E-4FBE-B684-0210001C54A9}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784-41DB-B3B6-B0920BE347A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{E2C2A124-0B63-4A0B-8F46-B75ECF4FF677}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784-41DB-B3B6-B0920BE347A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{26619093-7719-4B10-A043-21061CE1205B}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784-41DB-B3B6-B0920BE347A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{5B5B27BB-4C1E-46C3-B2AA-6F924CD17963}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784-41DB-B3B6-B0920BE347A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{5625644E-3EDC-42FE-B541-D6B7B14F8AF2}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784-41DB-B3B6-B0920BE347A9}"/>
                </c:ext>
              </c:extLst>
            </c:dLbl>
            <c:dLbl>
              <c:idx val="31"/>
              <c:tx>
                <c:strRef>
                  <c:f>Daten_Diagramme!$E$45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{6786C9B1-9039-4DFF-860C-7E76701DE623}</c15:txfldGUID>
                      <c15:f>Daten_Diagramme!$E$45</c15:f>
                      <c15:dlblFieldTableCache>
                        <c:ptCount val="1"/>
                        <c:pt idx="0">
                          <c:v>-1.4</c:v>
                        </c:pt>
                      </c15:dlblFieldTableCache>
                    </c15:dlblFTEntry>
                  </c15:dlblFieldTable>
                  <c15:showDataLabelsRange val="0"/>
                </c:ext>
                <c:ext xmlns:c16="http://schemas.microsoft.com/office/drawing/2014/chart" uri="{C3380CC4-5D6E-409C-BE32-E72D297353CC}">
                  <c16:uniqueId val="{0000001F-8784-41DB-B3B6-B0920BE347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-1.5510831944622485</c:v>
                </c:pt>
                <c:pt idx="1">
                  <c:v>2.443991853360489</c:v>
                </c:pt>
                <c:pt idx="2">
                  <c:v>23.348017621145374</c:v>
                </c:pt>
                <c:pt idx="3">
                  <c:v>-7.9223671651288576</c:v>
                </c:pt>
                <c:pt idx="4">
                  <c:v>-0.99108027750247774</c:v>
                </c:pt>
                <c:pt idx="5">
                  <c:v>-9.0322580645161299</c:v>
                </c:pt>
                <c:pt idx="6">
                  <c:v>-19.813519813519815</c:v>
                </c:pt>
                <c:pt idx="7">
                  <c:v>3.9823008849557522</c:v>
                </c:pt>
                <c:pt idx="8">
                  <c:v>0.82799145299145294</c:v>
                </c:pt>
                <c:pt idx="9">
                  <c:v>2.8922631959508314</c:v>
                </c:pt>
                <c:pt idx="10">
                  <c:v>-5.0237341772151902</c:v>
                </c:pt>
                <c:pt idx="11">
                  <c:v>-10.196078431372548</c:v>
                </c:pt>
                <c:pt idx="12">
                  <c:v>-9.7472924187725631</c:v>
                </c:pt>
                <c:pt idx="13">
                  <c:v>0.52790346907993968</c:v>
                </c:pt>
                <c:pt idx="14">
                  <c:v>-2.526002971768202</c:v>
                </c:pt>
                <c:pt idx="15">
                  <c:v>-11.764705882352942</c:v>
                </c:pt>
                <c:pt idx="16">
                  <c:v>4.8653344917463075</c:v>
                </c:pt>
                <c:pt idx="17">
                  <c:v>0.54844606946983543</c:v>
                </c:pt>
                <c:pt idx="18">
                  <c:v>-2.67591674925669</c:v>
                </c:pt>
                <c:pt idx="19">
                  <c:v>-9.2783505154639183</c:v>
                </c:pt>
                <c:pt idx="20">
                  <c:v>-2.3820430600091616</c:v>
                </c:pt>
                <c:pt idx="21">
                  <c:v>0</c:v>
                </c:pt>
                <c:pt idx="23">
                  <c:v>2.443991853360489</c:v>
                </c:pt>
                <c:pt idx="24">
                  <c:v>-3.004655099449852</c:v>
                </c:pt>
                <c:pt idx="25">
                  <c:v>-1.3903017972193965</c:v>
                </c:pt>
              </c:numCache>
            </c:numRef>
          </c:val>
          <c:extLst>
            <c:ext xmlns:c16="http://schemas.microsoft.com/office/drawing/2014/chart" uri="{C3380CC4-5D6E-409C-BE32-E72D297353CC}">
              <c16:uniqueId val="{00000020-8784-41DB-B3B6-B0920BE347A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{7D871500-3471-42AF-A3A9-15E85E3BC196}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784-41DB-B3B6-B0920BE347A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{925DCB1C-E66B-4D9E-946A-755C9FA816DC}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784-41DB-B3B6-B0920BE347A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{8C0A739C-BC56-43EF-A45F-D0C11EC50AFC}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784-41DB-B3B6-B0920BE347A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{773B9C38-EACC-48ED-AFC4-8B87AF5B6D6C}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784-41DB-B3B6-B0920BE347A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{1589994B-FF2B-4292-9A49-127508E29AAB}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784-41DB-B3B6-B0920BE347A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{75C46BC1-DC8C-4264-8FEF-F7858B3CAF72}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784-41DB-B3B6-B0920BE347A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{7375FCF4-036D-42C7-A1F3-F7EBF32A663C}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784-41DB-B3B6-B0920BE347A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{54ED5F60-5CE2-43BF-AE9F-6F02B9C60A76}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784-41DB-B3B6-B0920BE347A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{E552386A-0614-4F22-A53F-85183A6B2866}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784-41DB-B3B6-B0920BE347A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{B537ECB0-611F-49BB-B6B8-5CEDDC621262}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784-41DB-B3B6-B0920BE347A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{CA563FF8-01D6-4A40-AA5B-896D2720F978}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784-41DB-B3B6-B0920BE347A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{3962E270-DFE6-4AFC-8AC0-0C884AEEE1F0}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784-41DB-B3B6-B0920BE347A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{C0544FCA-F92D-4B4B-8790-273C2848A120}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784-41DB-B3B6-B0920BE347A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{C76EC6C9-1609-4200-AE5C-514D7F454AE7}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784-41DB-B3B6-B0920BE347A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{311C3D12-B724-46B7-9D8A-C19A22EC01F0}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784-41DB-B3B6-B0920BE347A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{7DD2A57F-2588-4E3A-900D-50475232AB35}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784-41DB-B3B6-B0920BE347A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{11C56231-6DF1-4245-B428-F232FAA7A93D}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784-41DB-B3B6-B0920BE347A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{1DAB64F7-8F53-4D46-B7D6-80D807704441}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784-41DB-B3B6-B0920BE347A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{8F5D0FC3-4AE8-456E-9F63-BABC7E2051B0}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784-41DB-B3B6-B0920BE347A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{BD36D2F5-8BA0-41EA-AB9D-533D7B61B01E}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784-41DB-B3B6-B0920BE347A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{B0DE2CA0-AC3E-4849-B115-ABF43D874D41}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784-41DB-B3B6-B0920BE347A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{BF3D21F3-7950-4CAB-8B0D-BE25501F9018}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784-41DB-B3B6-B0920BE347A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{8319A133-0240-4F6D-B194-340D593E9079}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784-41DB-B3B6-B0920BE347A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{3B59DFD2-935F-4829-A9B4-950D539DAF1A}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784-41DB-B3B6-B0920BE347A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{3FADBA3D-D8AF-4B10-9156-C852BB992F32}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784-41DB-B3B6-B0920BE347A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{2D2442E8-1716-482D-88E6-2D1774B88A81}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784-41DB-B3B6-B0920BE347A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{17FD5470-6BB2-4C4F-A8D5-5538A78FDF28}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784-41DB-B3B6-B0920BE347A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{42DC56C4-4C1C-4A0A-A0EA-DA53C5C11A0F}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784-41DB-B3B6-B0920BE347A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{CF7D2C78-6BC9-4BE3-B442-6AFF12052FC5}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784-41DB-B3B6-B0920BE347A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{B4DE0970-87DE-46C5-9EE1-FEAE1B7D2C3E}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784-41DB-B3B6-B0920BE347A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{7A4430E0-2161-4C79-9B21-393074CCD0F0}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784-41DB-B3B6-B0920BE347A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{43B1757C-828A-49D3-813D-75E7ECB628E1}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784-41DB-B3B6-B0920BE347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784-41DB-B3B6-B0920BE347A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784-41DB-B3B6-B0920BE347A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{313B3B4C-3CDE-427E-8F17-3180E1DF64A9}</c15:txfldGUID>
                      <c15:f>Diagramm!$I$46</c15:f>
                      <c15:dlblFieldTableCache>
                        <c:ptCount val="1"/>
                      </c15:dlblFieldTableCache>
                    </c15:dlblFTEntry>
                  </c15:dlblFieldTable>
                  <c15:showDataLabelsRange val="0"/>
                </c:ext>
                <c:ext xmlns:c16="http://schemas.microsoft.com/office/drawing/2014/chart" uri="{C3380CC4-5D6E-409C-BE32-E72D297353CC}">
                  <c16:uniqueId val="{00000000-2DE5-420E-8A29-3C14391FBFC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{31845938-D615-417B-9548-6CD80126417F}</c15:txfldGUID>
                      <c15:f>Diagramm!$I$47</c15:f>
                      <c15:dlblFieldTableCache>
                        <c:ptCount val="1"/>
                      </c15:dlblFieldTableCache>
                    </c15:dlblFTEntry>
                  </c15:dlblFieldTable>
                  <c15:showDataLabelsRange val="0"/>
                </c:ext>
                <c:ext xmlns:c16="http://schemas.microsoft.com/office/drawing/2014/chart" uri="{C3380CC4-5D6E-409C-BE32-E72D297353CC}">
                  <c16:uniqueId val="{00000001-2DE5-420E-8A29-3C14391FBFC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{C77262A3-1344-41F0-A75D-6FCDE648C35A}</c15:txfldGUID>
                      <c15:f>Diagramm!$I$48</c15:f>
                      <c15:dlblFieldTableCache>
                        <c:ptCount val="1"/>
                      </c15:dlblFieldTableCache>
                    </c15:dlblFTEntry>
                  </c15:dlblFieldTable>
                  <c15:showDataLabelsRange val="0"/>
                </c:ext>
                <c:ext xmlns:c16="http://schemas.microsoft.com/office/drawing/2014/chart" uri="{C3380CC4-5D6E-409C-BE32-E72D297353CC}">
                  <c16:uniqueId val="{00000002-2DE5-420E-8A29-3C14391FBFC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{2DA99A5E-B2BE-45CB-838F-ECE5083F5C75}</c15:txfldGUID>
                      <c15:f>Diagramm!$I$49</c15:f>
                      <c15:dlblFieldTableCache>
                        <c:ptCount val="1"/>
                      </c15:dlblFieldTableCache>
                    </c15:dlblFTEntry>
                  </c15:dlblFieldTable>
                  <c15:showDataLabelsRange val="0"/>
                </c:ext>
                <c:ext xmlns:c16="http://schemas.microsoft.com/office/drawing/2014/chart" uri="{C3380CC4-5D6E-409C-BE32-E72D297353CC}">
                  <c16:uniqueId val="{00000003-2DE5-420E-8A29-3C14391FBFC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{F74F2173-0084-42DD-BBC6-14221BBFAC5D}</c15:txfldGUID>
                      <c15:f>Diagramm!$I$50</c15:f>
                      <c15:dlblFieldTableCache>
                        <c:ptCount val="1"/>
                      </c15:dlblFieldTableCache>
                    </c15:dlblFTEntry>
                  </c15:dlblFieldTable>
                  <c15:showDataLabelsRange val="0"/>
                </c:ext>
                <c:ext xmlns:c16="http://schemas.microsoft.com/office/drawing/2014/chart" uri="{C3380CC4-5D6E-409C-BE32-E72D297353CC}">
                  <c16:uniqueId val="{00000004-2DE5-420E-8A29-3C14391FBFC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{387D60BD-ACA3-4C3E-93FC-EA41D31ACD1B}</c15:txfldGUID>
                      <c15:f>Diagramm!$I$51</c15:f>
                      <c15:dlblFieldTableCache>
                        <c:ptCount val="1"/>
                      </c15:dlblFieldTableCache>
                    </c15:dlblFTEntry>
                  </c15:dlblFieldTable>
                  <c15:showDataLabelsRange val="0"/>
                </c:ext>
                <c:ext xmlns:c16="http://schemas.microsoft.com/office/drawing/2014/chart" uri="{C3380CC4-5D6E-409C-BE32-E72D297353CC}">
                  <c16:uniqueId val="{00000005-2DE5-420E-8A29-3C14391FBFC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{1ED12967-8BB7-4D65-92E9-B6C00B545729}</c15:txfldGUID>
                      <c15:f>Diagramm!$I$52</c15:f>
                      <c15:dlblFieldTableCache>
                        <c:ptCount val="1"/>
                      </c15:dlblFieldTableCache>
                    </c15:dlblFTEntry>
                  </c15:dlblFieldTable>
                  <c15:showDataLabelsRange val="0"/>
                </c:ext>
                <c:ext xmlns:c16="http://schemas.microsoft.com/office/drawing/2014/chart" uri="{C3380CC4-5D6E-409C-BE32-E72D297353CC}">
                  <c16:uniqueId val="{00000006-2DE5-420E-8A29-3C14391FBFC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{14E2965A-10E8-4F2E-9FCC-6B233315EB51}</c15:txfldGUID>
                      <c15:f>Diagramm!$I$53</c15:f>
                      <c15:dlblFieldTableCache>
                        <c:ptCount val="1"/>
                      </c15:dlblFieldTableCache>
                    </c15:dlblFTEntry>
                  </c15:dlblFieldTable>
                  <c15:showDataLabelsRange val="0"/>
                </c:ext>
                <c:ext xmlns:c16="http://schemas.microsoft.com/office/drawing/2014/chart" uri="{C3380CC4-5D6E-409C-BE32-E72D297353CC}">
                  <c16:uniqueId val="{00000007-2DE5-420E-8A29-3C14391FBFC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{89B1DC37-4618-4DB6-BBF1-87659C6EDACC}</c15:txfldGUID>
                      <c15:f>Diagramm!$I$54</c15:f>
                      <c15:dlblFieldTableCache>
                        <c:ptCount val="1"/>
                      </c15:dlblFieldTableCache>
                    </c15:dlblFTEntry>
                  </c15:dlblFieldTable>
                  <c15:showDataLabelsRange val="0"/>
                </c:ext>
                <c:ext xmlns:c16="http://schemas.microsoft.com/office/drawing/2014/chart" uri="{C3380CC4-5D6E-409C-BE32-E72D297353CC}">
                  <c16:uniqueId val="{00000008-2DE5-420E-8A29-3C14391FBFC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{85AF4A39-73B4-40DC-9B2A-9131EA8B8807}</c15:txfldGUID>
                      <c15:f>Diagramm!$I$55</c15:f>
                      <c15:dlblFieldTableCache>
                        <c:ptCount val="1"/>
                      </c15:dlblFieldTableCache>
                    </c15:dlblFTEntry>
                  </c15:dlblFieldTable>
                  <c15:showDataLabelsRange val="0"/>
                </c:ext>
                <c:ext xmlns:c16="http://schemas.microsoft.com/office/drawing/2014/chart" uri="{C3380CC4-5D6E-409C-BE32-E72D297353CC}">
                  <c16:uniqueId val="{00000009-2DE5-420E-8A29-3C14391FBFC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{183C1C20-3078-4CB0-A08E-F4988ED1C8F8}</c15:txfldGUID>
                      <c15:f>Diagramm!$I$56</c15:f>
                      <c15:dlblFieldTableCache>
                        <c:ptCount val="1"/>
                      </c15:dlblFieldTableCache>
                    </c15:dlblFTEntry>
                  </c15:dlblFieldTable>
                  <c15:showDataLabelsRange val="0"/>
                </c:ext>
                <c:ext xmlns:c16="http://schemas.microsoft.com/office/drawing/2014/chart" uri="{C3380CC4-5D6E-409C-BE32-E72D297353CC}">
                  <c16:uniqueId val="{0000000A-2DE5-420E-8A29-3C14391FBFC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{1BF18390-964F-4164-8357-021062C524D5}</c15:txfldGUID>
                      <c15:f>Diagramm!$I$57</c15:f>
                      <c15:dlblFieldTableCache>
                        <c:ptCount val="1"/>
                      </c15:dlblFieldTableCache>
                    </c15:dlblFTEntry>
                  </c15:dlblFieldTable>
                  <c15:showDataLabelsRange val="0"/>
                </c:ext>
                <c:ext xmlns:c16="http://schemas.microsoft.com/office/drawing/2014/chart" uri="{C3380CC4-5D6E-409C-BE32-E72D297353CC}">
                  <c16:uniqueId val="{0000000B-2DE5-420E-8A29-3C14391FBFC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{66CD31C1-D8A1-4FF8-8B25-BA9861D5E9D6}</c15:txfldGUID>
                      <c15:f>Diagramm!$I$58</c15:f>
                      <c15:dlblFieldTableCache>
                        <c:ptCount val="1"/>
                      </c15:dlblFieldTableCache>
                    </c15:dlblFTEntry>
                  </c15:dlblFieldTable>
                  <c15:showDataLabelsRange val="0"/>
                </c:ext>
                <c:ext xmlns:c16="http://schemas.microsoft.com/office/drawing/2014/chart" uri="{C3380CC4-5D6E-409C-BE32-E72D297353CC}">
                  <c16:uniqueId val="{0000000C-2DE5-420E-8A29-3C14391FBFC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{665AF818-87D3-4E80-BFC5-D267F1539BAE}</c15:txfldGUID>
                      <c15:f>Diagramm!$I$59</c15:f>
                      <c15:dlblFieldTableCache>
                        <c:ptCount val="1"/>
                      </c15:dlblFieldTableCache>
                    </c15:dlblFTEntry>
                  </c15:dlblFieldTable>
                  <c15:showDataLabelsRange val="0"/>
                </c:ext>
                <c:ext xmlns:c16="http://schemas.microsoft.com/office/drawing/2014/chart" uri="{C3380CC4-5D6E-409C-BE32-E72D297353CC}">
                  <c16:uniqueId val="{0000000D-2DE5-420E-8A29-3C14391FBFC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{1BF43549-61C9-47E9-8B04-2B14CA76CB1D}</c15:txfldGUID>
                      <c15:f>Diagramm!$I$60</c15:f>
                      <c15:dlblFieldTableCache>
                        <c:ptCount val="1"/>
                      </c15:dlblFieldTableCache>
                    </c15:dlblFTEntry>
                  </c15:dlblFieldTable>
                  <c15:showDataLabelsRange val="0"/>
                </c:ext>
                <c:ext xmlns:c16="http://schemas.microsoft.com/office/drawing/2014/chart" uri="{C3380CC4-5D6E-409C-BE32-E72D297353CC}">
                  <c16:uniqueId val="{0000000E-2DE5-420E-8A29-3C14391FBFC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{CB61E58E-9518-4C9D-914F-6B6ACE319E53}</c15:txfldGUID>
                      <c15:f>Diagramm!$I$61</c15:f>
                      <c15:dlblFieldTableCache>
                        <c:ptCount val="1"/>
                      </c15:dlblFieldTableCache>
                    </c15:dlblFTEntry>
                  </c15:dlblFieldTable>
                  <c15:showDataLabelsRange val="0"/>
                </c:ext>
                <c:ext xmlns:c16="http://schemas.microsoft.com/office/drawing/2014/chart" uri="{C3380CC4-5D6E-409C-BE32-E72D297353CC}">
                  <c16:uniqueId val="{0000000F-2DE5-420E-8A29-3C14391FBFC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{0E89A92D-7C0F-45DE-A665-21ABD73543D5}</c15:txfldGUID>
                      <c15:f>Diagramm!$I$62</c15:f>
                      <c15:dlblFieldTableCache>
                        <c:ptCount val="1"/>
                      </c15:dlblFieldTableCache>
                    </c15:dlblFTEntry>
                  </c15:dlblFieldTable>
                  <c15:showDataLabelsRange val="0"/>
                </c:ext>
                <c:ext xmlns:c16="http://schemas.microsoft.com/office/drawing/2014/chart" uri="{C3380CC4-5D6E-409C-BE32-E72D297353CC}">
                  <c16:uniqueId val="{00000010-2DE5-420E-8A29-3C14391FBFC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{28A27E27-586F-4135-B69F-FE8153D0F540}</c15:txfldGUID>
                      <c15:f>Diagramm!$I$63</c15:f>
                      <c15:dlblFieldTableCache>
                        <c:ptCount val="1"/>
                      </c15:dlblFieldTableCache>
                    </c15:dlblFTEntry>
                  </c15:dlblFieldTable>
                  <c15:showDataLabelsRange val="0"/>
                </c:ext>
                <c:ext xmlns:c16="http://schemas.microsoft.com/office/drawing/2014/chart" uri="{C3380CC4-5D6E-409C-BE32-E72D297353CC}">
                  <c16:uniqueId val="{00000011-2DE5-420E-8A29-3C14391FBFC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{18AB08C3-D7A3-4849-8A7B-4BE920EE358A}</c15:txfldGUID>
                      <c15:f>Diagramm!$I$64</c15:f>
                      <c15:dlblFieldTableCache>
                        <c:ptCount val="1"/>
                      </c15:dlblFieldTableCache>
                    </c15:dlblFTEntry>
                  </c15:dlblFieldTable>
                  <c15:showDataLabelsRange val="0"/>
                </c:ext>
                <c:ext xmlns:c16="http://schemas.microsoft.com/office/drawing/2014/chart" uri="{C3380CC4-5D6E-409C-BE32-E72D297353CC}">
                  <c16:uniqueId val="{00000012-2DE5-420E-8A29-3C14391FBFC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{245544A9-CC0B-4259-AF85-7BC3EA6EA872}</c15:txfldGUID>
                      <c15:f>Diagramm!$I$65</c15:f>
                      <c15:dlblFieldTableCache>
                        <c:ptCount val="1"/>
                      </c15:dlblFieldTableCache>
                    </c15:dlblFTEntry>
                  </c15:dlblFieldTable>
                  <c15:showDataLabelsRange val="0"/>
                </c:ext>
                <c:ext xmlns:c16="http://schemas.microsoft.com/office/drawing/2014/chart" uri="{C3380CC4-5D6E-409C-BE32-E72D297353CC}">
                  <c16:uniqueId val="{00000013-2DE5-420E-8A29-3C14391FBFC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{23005C0F-77AA-40FB-ABA6-4F8A7269C771}</c15:txfldGUID>
                      <c15:f>Diagramm!$I$66</c15:f>
                      <c15:dlblFieldTableCache>
                        <c:ptCount val="1"/>
                      </c15:dlblFieldTableCache>
                    </c15:dlblFTEntry>
                  </c15:dlblFieldTable>
                  <c15:showDataLabelsRange val="0"/>
                </c:ext>
                <c:ext xmlns:c16="http://schemas.microsoft.com/office/drawing/2014/chart" uri="{C3380CC4-5D6E-409C-BE32-E72D297353CC}">
                  <c16:uniqueId val="{00000014-2DE5-420E-8A29-3C14391FBFC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{08DAFDCA-FB53-4039-8C5E-463FF1584E8F}</c15:txfldGUID>
                      <c15:f>Diagramm!$I$67</c15:f>
                      <c15:dlblFieldTableCache>
                        <c:ptCount val="1"/>
                      </c15:dlblFieldTableCache>
                    </c15:dlblFTEntry>
                  </c15:dlblFieldTable>
                  <c15:showDataLabelsRange val="0"/>
                </c:ext>
                <c:ext xmlns:c16="http://schemas.microsoft.com/office/drawing/2014/chart" uri="{C3380CC4-5D6E-409C-BE32-E72D297353CC}">
                  <c16:uniqueId val="{00000015-2DE5-420E-8A29-3C14391FBF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DE5-420E-8A29-3C14391FBFC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{C411C966-EB74-4CBB-B062-08CC2B7F75F8}</c15:txfldGUID>
                      <c15:f>Diagramm!$K$46</c15:f>
                      <c15:dlblFieldTableCache>
                        <c:ptCount val="1"/>
                      </c15:dlblFieldTableCache>
                    </c15:dlblFTEntry>
                  </c15:dlblFieldTable>
                  <c15:showDataLabelsRange val="0"/>
                </c:ext>
                <c:ext xmlns:c16="http://schemas.microsoft.com/office/drawing/2014/chart" uri="{C3380CC4-5D6E-409C-BE32-E72D297353CC}">
                  <c16:uniqueId val="{00000017-2DE5-420E-8A29-3C14391FBFC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{693E0A32-24C0-47C7-932D-545098D25FBB}</c15:txfldGUID>
                      <c15:f>Diagramm!$K$47</c15:f>
                      <c15:dlblFieldTableCache>
                        <c:ptCount val="1"/>
                      </c15:dlblFieldTableCache>
                    </c15:dlblFTEntry>
                  </c15:dlblFieldTable>
                  <c15:showDataLabelsRange val="0"/>
                </c:ext>
                <c:ext xmlns:c16="http://schemas.microsoft.com/office/drawing/2014/chart" uri="{C3380CC4-5D6E-409C-BE32-E72D297353CC}">
                  <c16:uniqueId val="{00000018-2DE5-420E-8A29-3C14391FBFC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{B9ED0BD4-57E4-4922-B243-81CC747A3383}</c15:txfldGUID>
                      <c15:f>Diagramm!$K$48</c15:f>
                      <c15:dlblFieldTableCache>
                        <c:ptCount val="1"/>
                      </c15:dlblFieldTableCache>
                    </c15:dlblFTEntry>
                  </c15:dlblFieldTable>
                  <c15:showDataLabelsRange val="0"/>
                </c:ext>
                <c:ext xmlns:c16="http://schemas.microsoft.com/office/drawing/2014/chart" uri="{C3380CC4-5D6E-409C-BE32-E72D297353CC}">
                  <c16:uniqueId val="{00000019-2DE5-420E-8A29-3C14391FBFC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{E7DCA95E-06F2-4F1E-A79A-E1CDBFF1F608}</c15:txfldGUID>
                      <c15:f>Diagramm!$K$49</c15:f>
                      <c15:dlblFieldTableCache>
                        <c:ptCount val="1"/>
                      </c15:dlblFieldTableCache>
                    </c15:dlblFTEntry>
                  </c15:dlblFieldTable>
                  <c15:showDataLabelsRange val="0"/>
                </c:ext>
                <c:ext xmlns:c16="http://schemas.microsoft.com/office/drawing/2014/chart" uri="{C3380CC4-5D6E-409C-BE32-E72D297353CC}">
                  <c16:uniqueId val="{0000001A-2DE5-420E-8A29-3C14391FBFC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{F6EA3963-F1A4-4504-B72C-8E262518FDC1}</c15:txfldGUID>
                      <c15:f>Diagramm!$K$50</c15:f>
                      <c15:dlblFieldTableCache>
                        <c:ptCount val="1"/>
                      </c15:dlblFieldTableCache>
                    </c15:dlblFTEntry>
                  </c15:dlblFieldTable>
                  <c15:showDataLabelsRange val="0"/>
                </c:ext>
                <c:ext xmlns:c16="http://schemas.microsoft.com/office/drawing/2014/chart" uri="{C3380CC4-5D6E-409C-BE32-E72D297353CC}">
                  <c16:uniqueId val="{0000001B-2DE5-420E-8A29-3C14391FBFC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{0487D852-12CA-41E6-9828-37619B98C29A}</c15:txfldGUID>
                      <c15:f>Diagramm!$K$51</c15:f>
                      <c15:dlblFieldTableCache>
                        <c:ptCount val="1"/>
                      </c15:dlblFieldTableCache>
                    </c15:dlblFTEntry>
                  </c15:dlblFieldTable>
                  <c15:showDataLabelsRange val="0"/>
                </c:ext>
                <c:ext xmlns:c16="http://schemas.microsoft.com/office/drawing/2014/chart" uri="{C3380CC4-5D6E-409C-BE32-E72D297353CC}">
                  <c16:uniqueId val="{0000001C-2DE5-420E-8A29-3C14391FBFC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{8EA72157-C97F-4A7F-9164-0C0357AAD8C6}</c15:txfldGUID>
                      <c15:f>Diagramm!$K$52</c15:f>
                      <c15:dlblFieldTableCache>
                        <c:ptCount val="1"/>
                      </c15:dlblFieldTableCache>
                    </c15:dlblFTEntry>
                  </c15:dlblFieldTable>
                  <c15:showDataLabelsRange val="0"/>
                </c:ext>
                <c:ext xmlns:c16="http://schemas.microsoft.com/office/drawing/2014/chart" uri="{C3380CC4-5D6E-409C-BE32-E72D297353CC}">
                  <c16:uniqueId val="{0000001D-2DE5-420E-8A29-3C14391FBFC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{B48A4EB4-698B-4A04-B688-00C514582178}</c15:txfldGUID>
                      <c15:f>Diagramm!$K$53</c15:f>
                      <c15:dlblFieldTableCache>
                        <c:ptCount val="1"/>
                      </c15:dlblFieldTableCache>
                    </c15:dlblFTEntry>
                  </c15:dlblFieldTable>
                  <c15:showDataLabelsRange val="0"/>
                </c:ext>
                <c:ext xmlns:c16="http://schemas.microsoft.com/office/drawing/2014/chart" uri="{C3380CC4-5D6E-409C-BE32-E72D297353CC}">
                  <c16:uniqueId val="{0000001E-2DE5-420E-8A29-3C14391FBFC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{8BEF1178-C7A1-41F5-BF60-547759E97CA6}</c15:txfldGUID>
                      <c15:f>Diagramm!$K$54</c15:f>
                      <c15:dlblFieldTableCache>
                        <c:ptCount val="1"/>
                      </c15:dlblFieldTableCache>
                    </c15:dlblFTEntry>
                  </c15:dlblFieldTable>
                  <c15:showDataLabelsRange val="0"/>
                </c:ext>
                <c:ext xmlns:c16="http://schemas.microsoft.com/office/drawing/2014/chart" uri="{C3380CC4-5D6E-409C-BE32-E72D297353CC}">
                  <c16:uniqueId val="{0000001F-2DE5-420E-8A29-3C14391FBFC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{CCC3C2D9-B17E-4550-ABAF-9D06C744AF34}</c15:txfldGUID>
                      <c15:f>Diagramm!$K$55</c15:f>
                      <c15:dlblFieldTableCache>
                        <c:ptCount val="1"/>
                      </c15:dlblFieldTableCache>
                    </c15:dlblFTEntry>
                  </c15:dlblFieldTable>
                  <c15:showDataLabelsRange val="0"/>
                </c:ext>
                <c:ext xmlns:c16="http://schemas.microsoft.com/office/drawing/2014/chart" uri="{C3380CC4-5D6E-409C-BE32-E72D297353CC}">
                  <c16:uniqueId val="{00000020-2DE5-420E-8A29-3C14391FBFC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{17AC595E-81B4-430F-886B-A38BC6D17860}</c15:txfldGUID>
                      <c15:f>Diagramm!$K$56</c15:f>
                      <c15:dlblFieldTableCache>
                        <c:ptCount val="1"/>
                      </c15:dlblFieldTableCache>
                    </c15:dlblFTEntry>
                  </c15:dlblFieldTable>
                  <c15:showDataLabelsRange val="0"/>
                </c:ext>
                <c:ext xmlns:c16="http://schemas.microsoft.com/office/drawing/2014/chart" uri="{C3380CC4-5D6E-409C-BE32-E72D297353CC}">
                  <c16:uniqueId val="{00000021-2DE5-420E-8A29-3C14391FBFC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{2DA5AEC7-CB46-4CA4-8C17-5AAA3FDA2B8D}</c15:txfldGUID>
                      <c15:f>Diagramm!$K$57</c15:f>
                      <c15:dlblFieldTableCache>
                        <c:ptCount val="1"/>
                      </c15:dlblFieldTableCache>
                    </c15:dlblFTEntry>
                  </c15:dlblFieldTable>
                  <c15:showDataLabelsRange val="0"/>
                </c:ext>
                <c:ext xmlns:c16="http://schemas.microsoft.com/office/drawing/2014/chart" uri="{C3380CC4-5D6E-409C-BE32-E72D297353CC}">
                  <c16:uniqueId val="{00000022-2DE5-420E-8A29-3C14391FBFC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{9D9A3639-8B1C-4660-AA6C-5D36265ED00A}</c15:txfldGUID>
                      <c15:f>Diagramm!$K$58</c15:f>
                      <c15:dlblFieldTableCache>
                        <c:ptCount val="1"/>
                      </c15:dlblFieldTableCache>
                    </c15:dlblFTEntry>
                  </c15:dlblFieldTable>
                  <c15:showDataLabelsRange val="0"/>
                </c:ext>
                <c:ext xmlns:c16="http://schemas.microsoft.com/office/drawing/2014/chart" uri="{C3380CC4-5D6E-409C-BE32-E72D297353CC}">
                  <c16:uniqueId val="{00000023-2DE5-420E-8A29-3C14391FBFC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{B922D2B1-F937-4ECF-8559-03EB58901228}</c15:txfldGUID>
                      <c15:f>Diagramm!$K$59</c15:f>
                      <c15:dlblFieldTableCache>
                        <c:ptCount val="1"/>
                      </c15:dlblFieldTableCache>
                    </c15:dlblFTEntry>
                  </c15:dlblFieldTable>
                  <c15:showDataLabelsRange val="0"/>
                </c:ext>
                <c:ext xmlns:c16="http://schemas.microsoft.com/office/drawing/2014/chart" uri="{C3380CC4-5D6E-409C-BE32-E72D297353CC}">
                  <c16:uniqueId val="{00000024-2DE5-420E-8A29-3C14391FBFC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{CEDD0378-242A-43F7-8FB8-2A77934F6F97}</c15:txfldGUID>
                      <c15:f>Diagramm!$K$60</c15:f>
                      <c15:dlblFieldTableCache>
                        <c:ptCount val="1"/>
                      </c15:dlblFieldTableCache>
                    </c15:dlblFTEntry>
                  </c15:dlblFieldTable>
                  <c15:showDataLabelsRange val="0"/>
                </c:ext>
                <c:ext xmlns:c16="http://schemas.microsoft.com/office/drawing/2014/chart" uri="{C3380CC4-5D6E-409C-BE32-E72D297353CC}">
                  <c16:uniqueId val="{00000025-2DE5-420E-8A29-3C14391FBFC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{8D3D5E14-8699-4843-AFA4-345B568DBCB6}</c15:txfldGUID>
                      <c15:f>Diagramm!$K$61</c15:f>
                      <c15:dlblFieldTableCache>
                        <c:ptCount val="1"/>
                      </c15:dlblFieldTableCache>
                    </c15:dlblFTEntry>
                  </c15:dlblFieldTable>
                  <c15:showDataLabelsRange val="0"/>
                </c:ext>
                <c:ext xmlns:c16="http://schemas.microsoft.com/office/drawing/2014/chart" uri="{C3380CC4-5D6E-409C-BE32-E72D297353CC}">
                  <c16:uniqueId val="{00000026-2DE5-420E-8A29-3C14391FBFC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{E266A9E1-13E7-4C8D-B59F-A9E6D143B160}</c15:txfldGUID>
                      <c15:f>Diagramm!$K$62</c15:f>
                      <c15:dlblFieldTableCache>
                        <c:ptCount val="1"/>
                      </c15:dlblFieldTableCache>
                    </c15:dlblFTEntry>
                  </c15:dlblFieldTable>
                  <c15:showDataLabelsRange val="0"/>
                </c:ext>
                <c:ext xmlns:c16="http://schemas.microsoft.com/office/drawing/2014/chart" uri="{C3380CC4-5D6E-409C-BE32-E72D297353CC}">
                  <c16:uniqueId val="{00000027-2DE5-420E-8A29-3C14391FBFC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{558A9CDA-55ED-4D46-A203-1DC69B34E9E5}</c15:txfldGUID>
                      <c15:f>Diagramm!$K$63</c15:f>
                      <c15:dlblFieldTableCache>
                        <c:ptCount val="1"/>
                      </c15:dlblFieldTableCache>
                    </c15:dlblFTEntry>
                  </c15:dlblFieldTable>
                  <c15:showDataLabelsRange val="0"/>
                </c:ext>
                <c:ext xmlns:c16="http://schemas.microsoft.com/office/drawing/2014/chart" uri="{C3380CC4-5D6E-409C-BE32-E72D297353CC}">
                  <c16:uniqueId val="{00000028-2DE5-420E-8A29-3C14391FBFC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{5063ABED-9628-4134-897D-C29F31447B66}</c15:txfldGUID>
                      <c15:f>Diagramm!$K$64</c15:f>
                      <c15:dlblFieldTableCache>
                        <c:ptCount val="1"/>
                      </c15:dlblFieldTableCache>
                    </c15:dlblFTEntry>
                  </c15:dlblFieldTable>
                  <c15:showDataLabelsRange val="0"/>
                </c:ext>
                <c:ext xmlns:c16="http://schemas.microsoft.com/office/drawing/2014/chart" uri="{C3380CC4-5D6E-409C-BE32-E72D297353CC}">
                  <c16:uniqueId val="{00000029-2DE5-420E-8A29-3C14391FBFC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{5F017747-1131-43C6-A486-4A4967792A27}</c15:txfldGUID>
                      <c15:f>Diagramm!$K$65</c15:f>
                      <c15:dlblFieldTableCache>
                        <c:ptCount val="1"/>
                      </c15:dlblFieldTableCache>
                    </c15:dlblFTEntry>
                  </c15:dlblFieldTable>
                  <c15:showDataLabelsRange val="0"/>
                </c:ext>
                <c:ext xmlns:c16="http://schemas.microsoft.com/office/drawing/2014/chart" uri="{C3380CC4-5D6E-409C-BE32-E72D297353CC}">
                  <c16:uniqueId val="{0000002A-2DE5-420E-8A29-3C14391FBFC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{AC954A8C-7867-4BFD-A0C2-4CA200801496}</c15:txfldGUID>
                      <c15:f>Diagramm!$K$66</c15:f>
                      <c15:dlblFieldTableCache>
                        <c:ptCount val="1"/>
                      </c15:dlblFieldTableCache>
                    </c15:dlblFTEntry>
                  </c15:dlblFieldTable>
                  <c15:showDataLabelsRange val="0"/>
                </c:ext>
                <c:ext xmlns:c16="http://schemas.microsoft.com/office/drawing/2014/chart" uri="{C3380CC4-5D6E-409C-BE32-E72D297353CC}">
                  <c16:uniqueId val="{0000002B-2DE5-420E-8A29-3C14391FBFC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{257C2C17-A033-4397-B802-440A84D27DCC}</c15:txfldGUID>
                      <c15:f>Diagramm!$K$67</c15:f>
                      <c15:dlblFieldTableCache>
                        <c:ptCount val="1"/>
                      </c15:dlblFieldTableCache>
                    </c15:dlblFTEntry>
                  </c15:dlblFieldTable>
                  <c15:showDataLabelsRange val="0"/>
                </c:ext>
                <c:ext xmlns:c16="http://schemas.microsoft.com/office/drawing/2014/chart" uri="{C3380CC4-5D6E-409C-BE32-E72D297353CC}">
                  <c16:uniqueId val="{0000002C-2DE5-420E-8A29-3C14391FBFC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DE5-420E-8A29-3C14391FBFC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{5802959B-DDFC-4C71-8B55-9AA17D5B787C}</c15:txfldGUID>
                      <c15:f>Diagramm!$J$46</c15:f>
                      <c15:dlblFieldTableCache>
                        <c:ptCount val="1"/>
                      </c15:dlblFieldTableCache>
                    </c15:dlblFTEntry>
                  </c15:dlblFieldTable>
                  <c15:showDataLabelsRange val="0"/>
                </c:ext>
                <c:ext xmlns:c16="http://schemas.microsoft.com/office/drawing/2014/chart" uri="{C3380CC4-5D6E-409C-BE32-E72D297353CC}">
                  <c16:uniqueId val="{0000002E-2DE5-420E-8A29-3C14391FBFC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{7EA0F267-3EB2-4B7A-A874-17EAF478E7B5}</c15:txfldGUID>
                      <c15:f>Diagramm!$J$47</c15:f>
                      <c15:dlblFieldTableCache>
                        <c:ptCount val="1"/>
                      </c15:dlblFieldTableCache>
                    </c15:dlblFTEntry>
                  </c15:dlblFieldTable>
                  <c15:showDataLabelsRange val="0"/>
                </c:ext>
                <c:ext xmlns:c16="http://schemas.microsoft.com/office/drawing/2014/chart" uri="{C3380CC4-5D6E-409C-BE32-E72D297353CC}">
                  <c16:uniqueId val="{0000002F-2DE5-420E-8A29-3C14391FBFC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{77D3B6BD-6998-4C61-8E83-0460C4020737}</c15:txfldGUID>
                      <c15:f>Diagramm!$J$48</c15:f>
                      <c15:dlblFieldTableCache>
                        <c:ptCount val="1"/>
                      </c15:dlblFieldTableCache>
                    </c15:dlblFTEntry>
                  </c15:dlblFieldTable>
                  <c15:showDataLabelsRange val="0"/>
                </c:ext>
                <c:ext xmlns:c16="http://schemas.microsoft.com/office/drawing/2014/chart" uri="{C3380CC4-5D6E-409C-BE32-E72D297353CC}">
                  <c16:uniqueId val="{00000030-2DE5-420E-8A29-3C14391FBFC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{330A0979-335B-4800-BC63-CBCB47248319}</c15:txfldGUID>
                      <c15:f>Diagramm!$J$49</c15:f>
                      <c15:dlblFieldTableCache>
                        <c:ptCount val="1"/>
                      </c15:dlblFieldTableCache>
                    </c15:dlblFTEntry>
                  </c15:dlblFieldTable>
                  <c15:showDataLabelsRange val="0"/>
                </c:ext>
                <c:ext xmlns:c16="http://schemas.microsoft.com/office/drawing/2014/chart" uri="{C3380CC4-5D6E-409C-BE32-E72D297353CC}">
                  <c16:uniqueId val="{00000031-2DE5-420E-8A29-3C14391FBFC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{742F4EB1-B1AF-49D3-B941-6CC2B1CCDD07}</c15:txfldGUID>
                      <c15:f>Diagramm!$J$50</c15:f>
                      <c15:dlblFieldTableCache>
                        <c:ptCount val="1"/>
                      </c15:dlblFieldTableCache>
                    </c15:dlblFTEntry>
                  </c15:dlblFieldTable>
                  <c15:showDataLabelsRange val="0"/>
                </c:ext>
                <c:ext xmlns:c16="http://schemas.microsoft.com/office/drawing/2014/chart" uri="{C3380CC4-5D6E-409C-BE32-E72D297353CC}">
                  <c16:uniqueId val="{00000032-2DE5-420E-8A29-3C14391FBFC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{6A103763-9526-4856-9612-7DF0815A27B6}</c15:txfldGUID>
                      <c15:f>Diagramm!$J$51</c15:f>
                      <c15:dlblFieldTableCache>
                        <c:ptCount val="1"/>
                      </c15:dlblFieldTableCache>
                    </c15:dlblFTEntry>
                  </c15:dlblFieldTable>
                  <c15:showDataLabelsRange val="0"/>
                </c:ext>
                <c:ext xmlns:c16="http://schemas.microsoft.com/office/drawing/2014/chart" uri="{C3380CC4-5D6E-409C-BE32-E72D297353CC}">
                  <c16:uniqueId val="{00000033-2DE5-420E-8A29-3C14391FBFC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{6E3E4C33-967E-4BD3-B849-9D9823F7ADB3}</c15:txfldGUID>
                      <c15:f>Diagramm!$J$52</c15:f>
                      <c15:dlblFieldTableCache>
                        <c:ptCount val="1"/>
                      </c15:dlblFieldTableCache>
                    </c15:dlblFTEntry>
                  </c15:dlblFieldTable>
                  <c15:showDataLabelsRange val="0"/>
                </c:ext>
                <c:ext xmlns:c16="http://schemas.microsoft.com/office/drawing/2014/chart" uri="{C3380CC4-5D6E-409C-BE32-E72D297353CC}">
                  <c16:uniqueId val="{00000034-2DE5-420E-8A29-3C14391FBFC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{DBE6D8D0-38E3-4893-82B7-CD1A087464D2}</c15:txfldGUID>
                      <c15:f>Diagramm!$J$53</c15:f>
                      <c15:dlblFieldTableCache>
                        <c:ptCount val="1"/>
                      </c15:dlblFieldTableCache>
                    </c15:dlblFTEntry>
                  </c15:dlblFieldTable>
                  <c15:showDataLabelsRange val="0"/>
                </c:ext>
                <c:ext xmlns:c16="http://schemas.microsoft.com/office/drawing/2014/chart" uri="{C3380CC4-5D6E-409C-BE32-E72D297353CC}">
                  <c16:uniqueId val="{00000035-2DE5-420E-8A29-3C14391FBFC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{88960D02-8A01-437D-84A0-EAAD1E13CABE}</c15:txfldGUID>
                      <c15:f>Diagramm!$J$54</c15:f>
                      <c15:dlblFieldTableCache>
                        <c:ptCount val="1"/>
                      </c15:dlblFieldTableCache>
                    </c15:dlblFTEntry>
                  </c15:dlblFieldTable>
                  <c15:showDataLabelsRange val="0"/>
                </c:ext>
                <c:ext xmlns:c16="http://schemas.microsoft.com/office/drawing/2014/chart" uri="{C3380CC4-5D6E-409C-BE32-E72D297353CC}">
                  <c16:uniqueId val="{00000036-2DE5-420E-8A29-3C14391FBFC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{9C602696-B9E4-42DD-85F2-8E84F02D0A75}</c15:txfldGUID>
                      <c15:f>Diagramm!$J$55</c15:f>
                      <c15:dlblFieldTableCache>
                        <c:ptCount val="1"/>
                      </c15:dlblFieldTableCache>
                    </c15:dlblFTEntry>
                  </c15:dlblFieldTable>
                  <c15:showDataLabelsRange val="0"/>
                </c:ext>
                <c:ext xmlns:c16="http://schemas.microsoft.com/office/drawing/2014/chart" uri="{C3380CC4-5D6E-409C-BE32-E72D297353CC}">
                  <c16:uniqueId val="{00000037-2DE5-420E-8A29-3C14391FBFC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{B4695F60-73AF-4B18-A8B0-E4A73EC2E0FF}</c15:txfldGUID>
                      <c15:f>Diagramm!$J$56</c15:f>
                      <c15:dlblFieldTableCache>
                        <c:ptCount val="1"/>
                      </c15:dlblFieldTableCache>
                    </c15:dlblFTEntry>
                  </c15:dlblFieldTable>
                  <c15:showDataLabelsRange val="0"/>
                </c:ext>
                <c:ext xmlns:c16="http://schemas.microsoft.com/office/drawing/2014/chart" uri="{C3380CC4-5D6E-409C-BE32-E72D297353CC}">
                  <c16:uniqueId val="{00000038-2DE5-420E-8A29-3C14391FBFC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{57883300-D889-4C5C-8826-FAA1F72D9331}</c15:txfldGUID>
                      <c15:f>Diagramm!$J$57</c15:f>
                      <c15:dlblFieldTableCache>
                        <c:ptCount val="1"/>
                      </c15:dlblFieldTableCache>
                    </c15:dlblFTEntry>
                  </c15:dlblFieldTable>
                  <c15:showDataLabelsRange val="0"/>
                </c:ext>
                <c:ext xmlns:c16="http://schemas.microsoft.com/office/drawing/2014/chart" uri="{C3380CC4-5D6E-409C-BE32-E72D297353CC}">
                  <c16:uniqueId val="{00000039-2DE5-420E-8A29-3C14391FBFC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{9ADCD966-1EF2-4B05-824B-DFBF4A8BC0BC}</c15:txfldGUID>
                      <c15:f>Diagramm!$J$58</c15:f>
                      <c15:dlblFieldTableCache>
                        <c:ptCount val="1"/>
                      </c15:dlblFieldTableCache>
                    </c15:dlblFTEntry>
                  </c15:dlblFieldTable>
                  <c15:showDataLabelsRange val="0"/>
                </c:ext>
                <c:ext xmlns:c16="http://schemas.microsoft.com/office/drawing/2014/chart" uri="{C3380CC4-5D6E-409C-BE32-E72D297353CC}">
                  <c16:uniqueId val="{0000003A-2DE5-420E-8A29-3C14391FBFC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{0DF8CA69-5992-45D7-8C2F-90D2D75FA4F2}</c15:txfldGUID>
                      <c15:f>Diagramm!$J$59</c15:f>
                      <c15:dlblFieldTableCache>
                        <c:ptCount val="1"/>
                      </c15:dlblFieldTableCache>
                    </c15:dlblFTEntry>
                  </c15:dlblFieldTable>
                  <c15:showDataLabelsRange val="0"/>
                </c:ext>
                <c:ext xmlns:c16="http://schemas.microsoft.com/office/drawing/2014/chart" uri="{C3380CC4-5D6E-409C-BE32-E72D297353CC}">
                  <c16:uniqueId val="{0000003B-2DE5-420E-8A29-3C14391FBFC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{DD4DBA31-8F5B-4DBF-BB67-A46BC02B7465}</c15:txfldGUID>
                      <c15:f>Diagramm!$J$60</c15:f>
                      <c15:dlblFieldTableCache>
                        <c:ptCount val="1"/>
                      </c15:dlblFieldTableCache>
                    </c15:dlblFTEntry>
                  </c15:dlblFieldTable>
                  <c15:showDataLabelsRange val="0"/>
                </c:ext>
                <c:ext xmlns:c16="http://schemas.microsoft.com/office/drawing/2014/chart" uri="{C3380CC4-5D6E-409C-BE32-E72D297353CC}">
                  <c16:uniqueId val="{0000003C-2DE5-420E-8A29-3C14391FBFC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{A87AF0E8-6456-4CBD-9404-F1D4FDAABCE3}</c15:txfldGUID>
                      <c15:f>Diagramm!$J$61</c15:f>
                      <c15:dlblFieldTableCache>
                        <c:ptCount val="1"/>
                      </c15:dlblFieldTableCache>
                    </c15:dlblFTEntry>
                  </c15:dlblFieldTable>
                  <c15:showDataLabelsRange val="0"/>
                </c:ext>
                <c:ext xmlns:c16="http://schemas.microsoft.com/office/drawing/2014/chart" uri="{C3380CC4-5D6E-409C-BE32-E72D297353CC}">
                  <c16:uniqueId val="{0000003D-2DE5-420E-8A29-3C14391FBFC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{F910718F-890A-45CF-94E3-E88317C6E0DA}</c15:txfldGUID>
                      <c15:f>Diagramm!$J$62</c15:f>
                      <c15:dlblFieldTableCache>
                        <c:ptCount val="1"/>
                      </c15:dlblFieldTableCache>
                    </c15:dlblFTEntry>
                  </c15:dlblFieldTable>
                  <c15:showDataLabelsRange val="0"/>
                </c:ext>
                <c:ext xmlns:c16="http://schemas.microsoft.com/office/drawing/2014/chart" uri="{C3380CC4-5D6E-409C-BE32-E72D297353CC}">
                  <c16:uniqueId val="{0000003E-2DE5-420E-8A29-3C14391FBFC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{AF74A455-F958-4F24-A3B8-E9394D7BA49C}</c15:txfldGUID>
                      <c15:f>Diagramm!$J$63</c15:f>
                      <c15:dlblFieldTableCache>
                        <c:ptCount val="1"/>
                      </c15:dlblFieldTableCache>
                    </c15:dlblFTEntry>
                  </c15:dlblFieldTable>
                  <c15:showDataLabelsRange val="0"/>
                </c:ext>
                <c:ext xmlns:c16="http://schemas.microsoft.com/office/drawing/2014/chart" uri="{C3380CC4-5D6E-409C-BE32-E72D297353CC}">
                  <c16:uniqueId val="{0000003F-2DE5-420E-8A29-3C14391FBFC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{FE56FDC2-C25E-4098-8972-67DBF2F25E37}</c15:txfldGUID>
                      <c15:f>Diagramm!$J$64</c15:f>
                      <c15:dlblFieldTableCache>
                        <c:ptCount val="1"/>
                      </c15:dlblFieldTableCache>
                    </c15:dlblFTEntry>
                  </c15:dlblFieldTable>
                  <c15:showDataLabelsRange val="0"/>
                </c:ext>
                <c:ext xmlns:c16="http://schemas.microsoft.com/office/drawing/2014/chart" uri="{C3380CC4-5D6E-409C-BE32-E72D297353CC}">
                  <c16:uniqueId val="{00000040-2DE5-420E-8A29-3C14391FBFC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{106F62D6-789C-44D7-94B8-4215BB499A7F}</c15:txfldGUID>
                      <c15:f>Diagramm!$J$65</c15:f>
                      <c15:dlblFieldTableCache>
                        <c:ptCount val="1"/>
                      </c15:dlblFieldTableCache>
                    </c15:dlblFTEntry>
                  </c15:dlblFieldTable>
                  <c15:showDataLabelsRange val="0"/>
                </c:ext>
                <c:ext xmlns:c16="http://schemas.microsoft.com/office/drawing/2014/chart" uri="{C3380CC4-5D6E-409C-BE32-E72D297353CC}">
                  <c16:uniqueId val="{00000041-2DE5-420E-8A29-3C14391FBFC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{AED30230-EC12-4BF1-9177-ECD62349957E}</c15:txfldGUID>
                      <c15:f>Diagramm!$J$66</c15:f>
                      <c15:dlblFieldTableCache>
                        <c:ptCount val="1"/>
                      </c15:dlblFieldTableCache>
                    </c15:dlblFTEntry>
                  </c15:dlblFieldTable>
                  <c15:showDataLabelsRange val="0"/>
                </c:ext>
                <c:ext xmlns:c16="http://schemas.microsoft.com/office/drawing/2014/chart" uri="{C3380CC4-5D6E-409C-BE32-E72D297353CC}">
                  <c16:uniqueId val="{00000042-2DE5-420E-8A29-3C14391FBFC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{4F1E0710-E723-4622-8AF7-69B3192F11C3}</c15:txfldGUID>
                      <c15:f>Diagramm!$J$67</c15:f>
                      <c15:dlblFieldTableCache>
                        <c:ptCount val="1"/>
                      </c15:dlblFieldTableCache>
                    </c15:dlblFTEntry>
                  </c15:dlblFieldTable>
                  <c15:showDataLabelsRange val="0"/>
                </c:ext>
                <c:ext xmlns:c16="http://schemas.microsoft.com/office/drawing/2014/chart" uri="{C3380CC4-5D6E-409C-BE32-E72D297353CC}">
                  <c16:uniqueId val="{00000043-2DE5-420E-8A29-3C14391FBF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DE5-420E-8A29-3C14391FBFC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4E-43D9-88D5-ACAEF232A3B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4E-43D9-88D5-ACAEF232A3B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4E-43D9-88D5-ACAEF232A3B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4E-43D9-88D5-ACAEF232A3B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4E-43D9-88D5-ACAEF232A3B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4E-43D9-88D5-ACAEF232A3B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4E-43D9-88D5-ACAEF232A3B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4E-43D9-88D5-ACAEF232A3B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4E-43D9-88D5-ACAEF232A3B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24E-43D9-88D5-ACAEF232A3B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24E-43D9-88D5-ACAEF232A3B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24E-43D9-88D5-ACAEF232A3B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24E-43D9-88D5-ACAEF232A3B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24E-43D9-88D5-ACAEF232A3B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24E-43D9-88D5-ACAEF232A3B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24E-43D9-88D5-ACAEF232A3B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4E-43D9-88D5-ACAEF232A3B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4E-43D9-88D5-ACAEF232A3B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4E-43D9-88D5-ACAEF232A3B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24E-43D9-88D5-ACAEF232A3B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24E-43D9-88D5-ACAEF232A3B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24E-43D9-88D5-ACAEF232A3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24E-43D9-88D5-ACAEF232A3B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24E-43D9-88D5-ACAEF232A3B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24E-43D9-88D5-ACAEF232A3B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24E-43D9-88D5-ACAEF232A3B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24E-43D9-88D5-ACAEF232A3B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24E-43D9-88D5-ACAEF232A3B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24E-43D9-88D5-ACAEF232A3B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24E-43D9-88D5-ACAEF232A3B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24E-43D9-88D5-ACAEF232A3B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24E-43D9-88D5-ACAEF232A3B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4E-43D9-88D5-ACAEF232A3B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4E-43D9-88D5-ACAEF232A3B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4E-43D9-88D5-ACAEF232A3B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24E-43D9-88D5-ACAEF232A3B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24E-43D9-88D5-ACAEF232A3B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24E-43D9-88D5-ACAEF232A3B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24E-43D9-88D5-ACAEF232A3B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24E-43D9-88D5-ACAEF232A3B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24E-43D9-88D5-ACAEF232A3B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24E-43D9-88D5-ACAEF232A3B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24E-43D9-88D5-ACAEF232A3B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24E-43D9-88D5-ACAEF232A3B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24E-43D9-88D5-ACAEF232A3B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24E-43D9-88D5-ACAEF232A3B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24E-43D9-88D5-ACAEF232A3B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24E-43D9-88D5-ACAEF232A3B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4E-43D9-88D5-ACAEF232A3B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4E-43D9-88D5-ACAEF232A3B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4E-43D9-88D5-ACAEF232A3B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24E-43D9-88D5-ACAEF232A3B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24E-43D9-88D5-ACAEF232A3B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24E-43D9-88D5-ACAEF232A3B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24E-43D9-88D5-ACAEF232A3B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24E-43D9-88D5-ACAEF232A3B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24E-43D9-88D5-ACAEF232A3B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24E-43D9-88D5-ACAEF232A3B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24E-43D9-88D5-ACAEF232A3B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24E-43D9-88D5-ACAEF232A3B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24E-43D9-88D5-ACAEF232A3B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24E-43D9-88D5-ACAEF232A3B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24E-43D9-88D5-ACAEF232A3B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24E-43D9-88D5-ACAEF232A3B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24E-43D9-88D5-ACAEF232A3B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24E-43D9-88D5-ACAEF232A3B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24E-43D9-88D5-ACAEF232A3B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24E-43D9-88D5-ACAEF232A3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24E-43D9-88D5-ACAEF232A3B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100.90167917499056</c:v>
                </c:pt>
                <c:pt idx="2">
                  <c:v>102.77792775768046</c:v>
                </c:pt>
                <c:pt idx="3">
                  <c:v>102.22450191674315</c:v>
                </c:pt>
                <c:pt idx="4">
                  <c:v>102.72393499271098</c:v>
                </c:pt>
                <c:pt idx="5">
                  <c:v>103.45283731979916</c:v>
                </c:pt>
                <c:pt idx="6">
                  <c:v>105.36958047621619</c:v>
                </c:pt>
                <c:pt idx="7">
                  <c:v>104.94438745208141</c:v>
                </c:pt>
                <c:pt idx="8">
                  <c:v>106.08768425031046</c:v>
                </c:pt>
                <c:pt idx="9">
                  <c:v>107.02040926515848</c:v>
                </c:pt>
                <c:pt idx="10">
                  <c:v>109.37044436045571</c:v>
                </c:pt>
                <c:pt idx="11">
                  <c:v>109.63365908968198</c:v>
                </c:pt>
                <c:pt idx="12">
                  <c:v>110.42330327736083</c:v>
                </c:pt>
                <c:pt idx="13">
                  <c:v>110.95513201231036</c:v>
                </c:pt>
                <c:pt idx="14">
                  <c:v>113.22417796015334</c:v>
                </c:pt>
                <c:pt idx="15">
                  <c:v>113.08109713298418</c:v>
                </c:pt>
                <c:pt idx="16">
                  <c:v>113.19853139679283</c:v>
                </c:pt>
                <c:pt idx="17">
                  <c:v>113.81809837481778</c:v>
                </c:pt>
                <c:pt idx="18">
                  <c:v>116.18433129960586</c:v>
                </c:pt>
                <c:pt idx="19">
                  <c:v>116.31121429728417</c:v>
                </c:pt>
                <c:pt idx="20">
                  <c:v>116.94967874304842</c:v>
                </c:pt>
                <c:pt idx="21">
                  <c:v>117.14405269693862</c:v>
                </c:pt>
                <c:pt idx="22">
                  <c:v>118.7732843798931</c:v>
                </c:pt>
                <c:pt idx="23">
                  <c:v>118.2752011230495</c:v>
                </c:pt>
                <c:pt idx="24">
                  <c:v>118.22660763457698</c:v>
                </c:pt>
              </c:numCache>
            </c:numRef>
          </c:val>
          <c:smooth val="0"/>
          <c:extLst>
            <c:ext xmlns:c16="http://schemas.microsoft.com/office/drawing/2014/chart" uri="{C3380CC4-5D6E-409C-BE32-E72D297353CC}">
              <c16:uniqueId val="{00000000-5A6A-48F0-9545-A5F8D94EE14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102.28225430833722</c:v>
                </c:pt>
                <c:pt idx="2">
                  <c:v>104.82068001863065</c:v>
                </c:pt>
                <c:pt idx="3">
                  <c:v>104.16860735910574</c:v>
                </c:pt>
                <c:pt idx="4">
                  <c:v>103.21378667908709</c:v>
                </c:pt>
                <c:pt idx="5">
                  <c:v>106.64881229622729</c:v>
                </c:pt>
                <c:pt idx="6">
                  <c:v>108.76804843968328</c:v>
                </c:pt>
                <c:pt idx="7">
                  <c:v>108.11597578015837</c:v>
                </c:pt>
                <c:pt idx="8">
                  <c:v>107.47554727526783</c:v>
                </c:pt>
                <c:pt idx="9">
                  <c:v>109.67629250116443</c:v>
                </c:pt>
                <c:pt idx="10">
                  <c:v>113.98462971588263</c:v>
                </c:pt>
                <c:pt idx="11">
                  <c:v>113.29762459245458</c:v>
                </c:pt>
                <c:pt idx="12">
                  <c:v>114.12435957149512</c:v>
                </c:pt>
                <c:pt idx="13">
                  <c:v>116.62785281788541</c:v>
                </c:pt>
                <c:pt idx="14">
                  <c:v>120.45877969259431</c:v>
                </c:pt>
                <c:pt idx="15">
                  <c:v>120.43549138332557</c:v>
                </c:pt>
                <c:pt idx="16">
                  <c:v>120.947834187238</c:v>
                </c:pt>
                <c:pt idx="17">
                  <c:v>123.12529110386585</c:v>
                </c:pt>
                <c:pt idx="18">
                  <c:v>127.04937121564974</c:v>
                </c:pt>
                <c:pt idx="19">
                  <c:v>126.17605961807172</c:v>
                </c:pt>
                <c:pt idx="20">
                  <c:v>127.16581276199348</c:v>
                </c:pt>
                <c:pt idx="21">
                  <c:v>128.38844899860271</c:v>
                </c:pt>
                <c:pt idx="22">
                  <c:v>130.891942244993</c:v>
                </c:pt>
                <c:pt idx="23">
                  <c:v>129.86725663716814</c:v>
                </c:pt>
                <c:pt idx="24">
                  <c:v>126.87470889613415</c:v>
                </c:pt>
              </c:numCache>
            </c:numRef>
          </c:val>
          <c:smooth val="0"/>
          <c:extLst>
            <c:ext xmlns:c16="http://schemas.microsoft.com/office/drawing/2014/chart" uri="{C3380CC4-5D6E-409C-BE32-E72D297353CC}">
              <c16:uniqueId val="{00000001-5A6A-48F0-9545-A5F8D94EE14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102.13207697835982</c:v>
                </c:pt>
                <c:pt idx="2">
                  <c:v>101.54116425776571</c:v>
                </c:pt>
                <c:pt idx="3">
                  <c:v>102.70701908488383</c:v>
                </c:pt>
                <c:pt idx="4">
                  <c:v>101.18182544118821</c:v>
                </c:pt>
                <c:pt idx="5">
                  <c:v>103.23404934919749</c:v>
                </c:pt>
                <c:pt idx="6">
                  <c:v>101.54116425776571</c:v>
                </c:pt>
                <c:pt idx="7">
                  <c:v>102.30775373313104</c:v>
                </c:pt>
                <c:pt idx="8">
                  <c:v>101.90848838137828</c:v>
                </c:pt>
                <c:pt idx="9">
                  <c:v>103.61734408688015</c:v>
                </c:pt>
                <c:pt idx="10">
                  <c:v>101.34951688892437</c:v>
                </c:pt>
                <c:pt idx="11">
                  <c:v>102.1720035135351</c:v>
                </c:pt>
                <c:pt idx="12">
                  <c:v>102.10812105725464</c:v>
                </c:pt>
                <c:pt idx="13">
                  <c:v>103.90481514014213</c:v>
                </c:pt>
                <c:pt idx="14">
                  <c:v>102.09215044318454</c:v>
                </c:pt>
                <c:pt idx="15">
                  <c:v>101.87654715323804</c:v>
                </c:pt>
                <c:pt idx="16">
                  <c:v>101.38944342409965</c:v>
                </c:pt>
                <c:pt idx="17">
                  <c:v>103.22606404216242</c:v>
                </c:pt>
                <c:pt idx="18">
                  <c:v>100.29545636029707</c:v>
                </c:pt>
                <c:pt idx="19">
                  <c:v>100.49508903617344</c:v>
                </c:pt>
                <c:pt idx="20">
                  <c:v>99.672602411562721</c:v>
                </c:pt>
                <c:pt idx="21">
                  <c:v>102.19595943464026</c:v>
                </c:pt>
                <c:pt idx="22">
                  <c:v>98.913998243232442</c:v>
                </c:pt>
                <c:pt idx="23">
                  <c:v>98.913998243232442</c:v>
                </c:pt>
                <c:pt idx="24">
                  <c:v>96.973568633713967</c:v>
                </c:pt>
              </c:numCache>
            </c:numRef>
          </c:val>
          <c:smooth val="0"/>
          <c:extLst>
            <c:ext xmlns:c16="http://schemas.microsoft.com/office/drawing/2014/chart" uri="{C3380CC4-5D6E-409C-BE32-E72D297353CC}">
              <c16:uniqueId val="{00000002-5A6A-48F0-9545-A5F8D94EE14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A6A-48F0-9545-A5F8D94EE14A}"/>
                </c:ext>
              </c:extLst>
            </c:dLbl>
            <c:dLbl>
              <c:idx val="1"/>
              <c:delete val="1"/>
              <c:extLst>
                <c:ext xmlns:c15="http://schemas.microsoft.com/office/drawing/2012/chart" uri="{CE6537A1-D6FC-4f65-9D91-7224C49458BB}"/>
                <c:ext xmlns:c16="http://schemas.microsoft.com/office/drawing/2014/chart" uri="{C3380CC4-5D6E-409C-BE32-E72D297353CC}">
                  <c16:uniqueId val="{00000004-5A6A-48F0-9545-A5F8D94EE14A}"/>
                </c:ext>
              </c:extLst>
            </c:dLbl>
            <c:dLbl>
              <c:idx val="2"/>
              <c:delete val="1"/>
              <c:extLst>
                <c:ext xmlns:c15="http://schemas.microsoft.com/office/drawing/2012/chart" uri="{CE6537A1-D6FC-4f65-9D91-7224C49458BB}"/>
                <c:ext xmlns:c16="http://schemas.microsoft.com/office/drawing/2014/chart" uri="{C3380CC4-5D6E-409C-BE32-E72D297353CC}">
                  <c16:uniqueId val="{00000005-5A6A-48F0-9545-A5F8D94EE14A}"/>
                </c:ext>
              </c:extLst>
            </c:dLbl>
            <c:dLbl>
              <c:idx val="3"/>
              <c:delete val="1"/>
              <c:extLst>
                <c:ext xmlns:c15="http://schemas.microsoft.com/office/drawing/2012/chart" uri="{CE6537A1-D6FC-4f65-9D91-7224C49458BB}"/>
                <c:ext xmlns:c16="http://schemas.microsoft.com/office/drawing/2014/chart" uri="{C3380CC4-5D6E-409C-BE32-E72D297353CC}">
                  <c16:uniqueId val="{00000006-5A6A-48F0-9545-A5F8D94EE14A}"/>
                </c:ext>
              </c:extLst>
            </c:dLbl>
            <c:dLbl>
              <c:idx val="4"/>
              <c:delete val="1"/>
              <c:extLst>
                <c:ext xmlns:c15="http://schemas.microsoft.com/office/drawing/2012/chart" uri="{CE6537A1-D6FC-4f65-9D91-7224C49458BB}"/>
                <c:ext xmlns:c16="http://schemas.microsoft.com/office/drawing/2014/chart" uri="{C3380CC4-5D6E-409C-BE32-E72D297353CC}">
                  <c16:uniqueId val="{00000007-5A6A-48F0-9545-A5F8D94EE14A}"/>
                </c:ext>
              </c:extLst>
            </c:dLbl>
            <c:dLbl>
              <c:idx val="5"/>
              <c:delete val="1"/>
              <c:extLst>
                <c:ext xmlns:c15="http://schemas.microsoft.com/office/drawing/2012/chart" uri="{CE6537A1-D6FC-4f65-9D91-7224C49458BB}"/>
                <c:ext xmlns:c16="http://schemas.microsoft.com/office/drawing/2014/chart" uri="{C3380CC4-5D6E-409C-BE32-E72D297353CC}">
                  <c16:uniqueId val="{00000008-5A6A-48F0-9545-A5F8D94EE14A}"/>
                </c:ext>
              </c:extLst>
            </c:dLbl>
            <c:dLbl>
              <c:idx val="6"/>
              <c:delete val="1"/>
              <c:extLst>
                <c:ext xmlns:c15="http://schemas.microsoft.com/office/drawing/2012/chart" uri="{CE6537A1-D6FC-4f65-9D91-7224C49458BB}"/>
                <c:ext xmlns:c16="http://schemas.microsoft.com/office/drawing/2014/chart" uri="{C3380CC4-5D6E-409C-BE32-E72D297353CC}">
                  <c16:uniqueId val="{00000009-5A6A-48F0-9545-A5F8D94EE14A}"/>
                </c:ext>
              </c:extLst>
            </c:dLbl>
            <c:dLbl>
              <c:idx val="7"/>
              <c:delete val="1"/>
              <c:extLst>
                <c:ext xmlns:c15="http://schemas.microsoft.com/office/drawing/2012/chart" uri="{CE6537A1-D6FC-4f65-9D91-7224C49458BB}"/>
                <c:ext xmlns:c16="http://schemas.microsoft.com/office/drawing/2014/chart" uri="{C3380CC4-5D6E-409C-BE32-E72D297353CC}">
                  <c16:uniqueId val="{0000000A-5A6A-48F0-9545-A5F8D94EE14A}"/>
                </c:ext>
              </c:extLst>
            </c:dLbl>
            <c:dLbl>
              <c:idx val="8"/>
              <c:delete val="1"/>
              <c:extLst>
                <c:ext xmlns:c15="http://schemas.microsoft.com/office/drawing/2012/chart" uri="{CE6537A1-D6FC-4f65-9D91-7224C49458BB}"/>
                <c:ext xmlns:c16="http://schemas.microsoft.com/office/drawing/2014/chart" uri="{C3380CC4-5D6E-409C-BE32-E72D297353CC}">
                  <c16:uniqueId val="{0000000B-5A6A-48F0-9545-A5F8D94EE14A}"/>
                </c:ext>
              </c:extLst>
            </c:dLbl>
            <c:dLbl>
              <c:idx val="9"/>
              <c:delete val="1"/>
              <c:extLst>
                <c:ext xmlns:c15="http://schemas.microsoft.com/office/drawing/2012/chart" uri="{CE6537A1-D6FC-4f65-9D91-7224C49458BB}"/>
                <c:ext xmlns:c16="http://schemas.microsoft.com/office/drawing/2014/chart" uri="{C3380CC4-5D6E-409C-BE32-E72D297353CC}">
                  <c16:uniqueId val="{0000000C-5A6A-48F0-9545-A5F8D94EE14A}"/>
                </c:ext>
              </c:extLst>
            </c:dLbl>
            <c:dLbl>
              <c:idx val="10"/>
              <c:delete val="1"/>
              <c:extLst>
                <c:ext xmlns:c15="http://schemas.microsoft.com/office/drawing/2012/chart" uri="{CE6537A1-D6FC-4f65-9D91-7224C49458BB}"/>
                <c:ext xmlns:c16="http://schemas.microsoft.com/office/drawing/2014/chart" uri="{C3380CC4-5D6E-409C-BE32-E72D297353CC}">
                  <c16:uniqueId val="{0000000D-5A6A-48F0-9545-A5F8D94EE14A}"/>
                </c:ext>
              </c:extLst>
            </c:dLbl>
            <c:dLbl>
              <c:idx val="11"/>
              <c:delete val="1"/>
              <c:extLst>
                <c:ext xmlns:c15="http://schemas.microsoft.com/office/drawing/2012/chart" uri="{CE6537A1-D6FC-4f65-9D91-7224C49458BB}"/>
                <c:ext xmlns:c16="http://schemas.microsoft.com/office/drawing/2014/chart" uri="{C3380CC4-5D6E-409C-BE32-E72D297353CC}">
                  <c16:uniqueId val="{0000000E-5A6A-48F0-9545-A5F8D94EE14A}"/>
                </c:ext>
              </c:extLst>
            </c:dLbl>
            <c:dLbl>
              <c:idx val="12"/>
              <c:delete val="1"/>
              <c:extLst>
                <c:ext xmlns:c15="http://schemas.microsoft.com/office/drawing/2012/chart" uri="{CE6537A1-D6FC-4f65-9D91-7224C49458BB}"/>
                <c:ext xmlns:c16="http://schemas.microsoft.com/office/drawing/2014/chart" uri="{C3380CC4-5D6E-409C-BE32-E72D297353CC}">
                  <c16:uniqueId val="{0000000F-5A6A-48F0-9545-A5F8D94EE14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A6A-48F0-9545-A5F8D94EE14A}"/>
                </c:ext>
              </c:extLst>
            </c:dLbl>
            <c:dLbl>
              <c:idx val="14"/>
              <c:delete val="1"/>
              <c:extLst>
                <c:ext xmlns:c15="http://schemas.microsoft.com/office/drawing/2012/chart" uri="{CE6537A1-D6FC-4f65-9D91-7224C49458BB}"/>
                <c:ext xmlns:c16="http://schemas.microsoft.com/office/drawing/2014/chart" uri="{C3380CC4-5D6E-409C-BE32-E72D297353CC}">
                  <c16:uniqueId val="{00000011-5A6A-48F0-9545-A5F8D94EE14A}"/>
                </c:ext>
              </c:extLst>
            </c:dLbl>
            <c:dLbl>
              <c:idx val="15"/>
              <c:delete val="1"/>
              <c:extLst>
                <c:ext xmlns:c15="http://schemas.microsoft.com/office/drawing/2012/chart" uri="{CE6537A1-D6FC-4f65-9D91-7224C49458BB}"/>
                <c:ext xmlns:c16="http://schemas.microsoft.com/office/drawing/2014/chart" uri="{C3380CC4-5D6E-409C-BE32-E72D297353CC}">
                  <c16:uniqueId val="{00000012-5A6A-48F0-9545-A5F8D94EE14A}"/>
                </c:ext>
              </c:extLst>
            </c:dLbl>
            <c:dLbl>
              <c:idx val="16"/>
              <c:delete val="1"/>
              <c:extLst>
                <c:ext xmlns:c15="http://schemas.microsoft.com/office/drawing/2012/chart" uri="{CE6537A1-D6FC-4f65-9D91-7224C49458BB}"/>
                <c:ext xmlns:c16="http://schemas.microsoft.com/office/drawing/2014/chart" uri="{C3380CC4-5D6E-409C-BE32-E72D297353CC}">
                  <c16:uniqueId val="{00000013-5A6A-48F0-9545-A5F8D94EE14A}"/>
                </c:ext>
              </c:extLst>
            </c:dLbl>
            <c:dLbl>
              <c:idx val="17"/>
              <c:delete val="1"/>
              <c:extLst>
                <c:ext xmlns:c15="http://schemas.microsoft.com/office/drawing/2012/chart" uri="{CE6537A1-D6FC-4f65-9D91-7224C49458BB}"/>
                <c:ext xmlns:c16="http://schemas.microsoft.com/office/drawing/2014/chart" uri="{C3380CC4-5D6E-409C-BE32-E72D297353CC}">
                  <c16:uniqueId val="{00000014-5A6A-48F0-9545-A5F8D94EE14A}"/>
                </c:ext>
              </c:extLst>
            </c:dLbl>
            <c:dLbl>
              <c:idx val="18"/>
              <c:delete val="1"/>
              <c:extLst>
                <c:ext xmlns:c15="http://schemas.microsoft.com/office/drawing/2012/chart" uri="{CE6537A1-D6FC-4f65-9D91-7224C49458BB}"/>
                <c:ext xmlns:c16="http://schemas.microsoft.com/office/drawing/2014/chart" uri="{C3380CC4-5D6E-409C-BE32-E72D297353CC}">
                  <c16:uniqueId val="{00000015-5A6A-48F0-9545-A5F8D94EE14A}"/>
                </c:ext>
              </c:extLst>
            </c:dLbl>
            <c:dLbl>
              <c:idx val="19"/>
              <c:delete val="1"/>
              <c:extLst>
                <c:ext xmlns:c15="http://schemas.microsoft.com/office/drawing/2012/chart" uri="{CE6537A1-D6FC-4f65-9D91-7224C49458BB}"/>
                <c:ext xmlns:c16="http://schemas.microsoft.com/office/drawing/2014/chart" uri="{C3380CC4-5D6E-409C-BE32-E72D297353CC}">
                  <c16:uniqueId val="{00000016-5A6A-48F0-9545-A5F8D94EE14A}"/>
                </c:ext>
              </c:extLst>
            </c:dLbl>
            <c:dLbl>
              <c:idx val="20"/>
              <c:delete val="1"/>
              <c:extLst>
                <c:ext xmlns:c15="http://schemas.microsoft.com/office/drawing/2012/chart" uri="{CE6537A1-D6FC-4f65-9D91-7224C49458BB}"/>
                <c:ext xmlns:c16="http://schemas.microsoft.com/office/drawing/2014/chart" uri="{C3380CC4-5D6E-409C-BE32-E72D297353CC}">
                  <c16:uniqueId val="{00000017-5A6A-48F0-9545-A5F8D94EE14A}"/>
                </c:ext>
              </c:extLst>
            </c:dLbl>
            <c:dLbl>
              <c:idx val="21"/>
              <c:delete val="1"/>
              <c:extLst>
                <c:ext xmlns:c15="http://schemas.microsoft.com/office/drawing/2012/chart" uri="{CE6537A1-D6FC-4f65-9D91-7224C49458BB}"/>
                <c:ext xmlns:c16="http://schemas.microsoft.com/office/drawing/2014/chart" uri="{C3380CC4-5D6E-409C-BE32-E72D297353CC}">
                  <c16:uniqueId val="{00000018-5A6A-48F0-9545-A5F8D94EE14A}"/>
                </c:ext>
              </c:extLst>
            </c:dLbl>
            <c:dLbl>
              <c:idx val="22"/>
              <c:delete val="1"/>
              <c:extLst>
                <c:ext xmlns:c15="http://schemas.microsoft.com/office/drawing/2012/chart" uri="{CE6537A1-D6FC-4f65-9D91-7224C49458BB}"/>
                <c:ext xmlns:c16="http://schemas.microsoft.com/office/drawing/2014/chart" uri="{C3380CC4-5D6E-409C-BE32-E72D297353CC}">
                  <c16:uniqueId val="{00000019-5A6A-48F0-9545-A5F8D94EE14A}"/>
                </c:ext>
              </c:extLst>
            </c:dLbl>
            <c:dLbl>
              <c:idx val="23"/>
              <c:delete val="1"/>
              <c:extLst>
                <c:ext xmlns:c15="http://schemas.microsoft.com/office/drawing/2012/chart" uri="{CE6537A1-D6FC-4f65-9D91-7224C49458BB}"/>
                <c:ext xmlns:c16="http://schemas.microsoft.com/office/drawing/2014/chart" uri="{C3380CC4-5D6E-409C-BE32-E72D297353CC}">
                  <c16:uniqueId val="{0000001A-5A6A-48F0-9545-A5F8D94EE14A}"/>
                </c:ext>
              </c:extLst>
            </c:dLbl>
            <c:dLbl>
              <c:idx val="24"/>
              <c:delete val="1"/>
              <c:extLst>
                <c:ext xmlns:c15="http://schemas.microsoft.com/office/drawing/2012/chart" uri="{CE6537A1-D6FC-4f65-9D91-7224C49458BB}"/>
                <c:ext xmlns:c16="http://schemas.microsoft.com/office/drawing/2014/chart" uri="{C3380CC4-5D6E-409C-BE32-E72D297353CC}">
                  <c16:uniqueId val="{0000001B-5A6A-48F0-9545-A5F8D94EE14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A6A-48F0-9545-A5F8D94EE14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Biberach (08426)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87587</v>
      </c>
      <c r="F11" s="238">
        <v>87623</v>
      </c>
      <c r="G11" s="238">
        <v>87992</v>
      </c>
      <c r="H11" s="238">
        <v>86785</v>
      </c>
      <c r="I11" s="265">
        <v>86641</v>
      </c>
      <c r="J11" s="263">
        <v>946</v>
      </c>
      <c r="K11" s="266">
        <v>1.0918618206161055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15.141516435087398</v>
      </c>
      <c r="E13" s="115">
        <v>13262</v>
      </c>
      <c r="F13" s="114">
        <v>13201</v>
      </c>
      <c r="G13" s="114">
        <v>13370</v>
      </c>
      <c r="H13" s="114">
        <v>13431</v>
      </c>
      <c r="I13" s="140">
        <v>13311</v>
      </c>
      <c r="J13" s="115">
        <v>-49</v>
      </c>
      <c r="K13" s="116">
        <v>-0.36811659529712271</v>
      </c>
    </row>
    <row r="14" spans="1:255" ht="14.1" customHeight="1" x14ac:dyDescent="0.2">
      <c r="A14" s="306" t="s">
        <v>230</v>
      </c>
      <c r="B14" s="307"/>
      <c r="C14" s="308"/>
      <c r="D14" s="113">
        <v>59.877607407491979</v>
      </c>
      <c r="E14" s="115">
        <v>52445</v>
      </c>
      <c r="F14" s="114">
        <v>52644</v>
      </c>
      <c r="G14" s="114">
        <v>52917</v>
      </c>
      <c r="H14" s="114">
        <v>51943</v>
      </c>
      <c r="I14" s="140">
        <v>52051</v>
      </c>
      <c r="J14" s="115">
        <v>394</v>
      </c>
      <c r="K14" s="116">
        <v>0.75694991450692595</v>
      </c>
    </row>
    <row r="15" spans="1:255" ht="14.1" customHeight="1" x14ac:dyDescent="0.2">
      <c r="A15" s="306" t="s">
        <v>231</v>
      </c>
      <c r="B15" s="307"/>
      <c r="C15" s="308"/>
      <c r="D15" s="113">
        <v>15.433797253017</v>
      </c>
      <c r="E15" s="115">
        <v>13518</v>
      </c>
      <c r="F15" s="114">
        <v>13413</v>
      </c>
      <c r="G15" s="114">
        <v>13353</v>
      </c>
      <c r="H15" s="114">
        <v>13101</v>
      </c>
      <c r="I15" s="140">
        <v>13061</v>
      </c>
      <c r="J15" s="115">
        <v>457</v>
      </c>
      <c r="K15" s="116">
        <v>3.4989663884848019</v>
      </c>
    </row>
    <row r="16" spans="1:255" ht="14.1" customHeight="1" x14ac:dyDescent="0.2">
      <c r="A16" s="306" t="s">
        <v>232</v>
      </c>
      <c r="B16" s="307"/>
      <c r="C16" s="308"/>
      <c r="D16" s="113">
        <v>9.4408987635151327</v>
      </c>
      <c r="E16" s="115">
        <v>8269</v>
      </c>
      <c r="F16" s="114">
        <v>8259</v>
      </c>
      <c r="G16" s="114">
        <v>8229</v>
      </c>
      <c r="H16" s="114">
        <v>8200</v>
      </c>
      <c r="I16" s="140">
        <v>8098</v>
      </c>
      <c r="J16" s="115">
        <v>171</v>
      </c>
      <c r="K16" s="116">
        <v>2.1116325018523092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0.5754278602989028</v>
      </c>
      <c r="E18" s="115">
        <v>504</v>
      </c>
      <c r="F18" s="114">
        <v>538</v>
      </c>
      <c r="G18" s="114">
        <v>562</v>
      </c>
      <c r="H18" s="114">
        <v>556</v>
      </c>
      <c r="I18" s="140">
        <v>543</v>
      </c>
      <c r="J18" s="115">
        <v>-39</v>
      </c>
      <c r="K18" s="116">
        <v>-7.1823204419889501</v>
      </c>
    </row>
    <row r="19" spans="1:255" ht="14.1" customHeight="1" x14ac:dyDescent="0.2">
      <c r="A19" s="306" t="s">
        <v>235</v>
      </c>
      <c r="B19" s="307" t="s">
        <v>236</v>
      </c>
      <c r="C19" s="308"/>
      <c r="D19" s="113">
        <v>0.37905168575245185</v>
      </c>
      <c r="E19" s="115">
        <v>332</v>
      </c>
      <c r="F19" s="114">
        <v>327</v>
      </c>
      <c r="G19" s="114">
        <v>347</v>
      </c>
      <c r="H19" s="114">
        <v>339</v>
      </c>
      <c r="I19" s="140">
        <v>324</v>
      </c>
      <c r="J19" s="115">
        <v>8</v>
      </c>
      <c r="K19" s="116">
        <v>2.4691358024691357</v>
      </c>
    </row>
    <row r="20" spans="1:255" ht="14.1" customHeight="1" x14ac:dyDescent="0.2">
      <c r="A20" s="306">
        <v>12</v>
      </c>
      <c r="B20" s="307" t="s">
        <v>237</v>
      </c>
      <c r="C20" s="308"/>
      <c r="D20" s="113">
        <v>0.81290602486670394</v>
      </c>
      <c r="E20" s="115">
        <v>712</v>
      </c>
      <c r="F20" s="114">
        <v>655</v>
      </c>
      <c r="G20" s="114">
        <v>701</v>
      </c>
      <c r="H20" s="114">
        <v>678</v>
      </c>
      <c r="I20" s="140">
        <v>672</v>
      </c>
      <c r="J20" s="115">
        <v>40</v>
      </c>
      <c r="K20" s="116">
        <v>5.9523809523809526</v>
      </c>
    </row>
    <row r="21" spans="1:255" ht="14.1" customHeight="1" x14ac:dyDescent="0.2">
      <c r="A21" s="306">
        <v>21</v>
      </c>
      <c r="B21" s="307" t="s">
        <v>238</v>
      </c>
      <c r="C21" s="308"/>
      <c r="D21" s="113">
        <v>0.23405299873268864</v>
      </c>
      <c r="E21" s="115">
        <v>205</v>
      </c>
      <c r="F21" s="114">
        <v>198</v>
      </c>
      <c r="G21" s="114">
        <v>206</v>
      </c>
      <c r="H21" s="114">
        <v>203</v>
      </c>
      <c r="I21" s="140">
        <v>193</v>
      </c>
      <c r="J21" s="115">
        <v>12</v>
      </c>
      <c r="K21" s="116">
        <v>6.2176165803108807</v>
      </c>
    </row>
    <row r="22" spans="1:255" ht="14.1" customHeight="1" x14ac:dyDescent="0.2">
      <c r="A22" s="306">
        <v>22</v>
      </c>
      <c r="B22" s="307" t="s">
        <v>239</v>
      </c>
      <c r="C22" s="308"/>
      <c r="D22" s="113">
        <v>2.7743843264411385</v>
      </c>
      <c r="E22" s="115">
        <v>2430</v>
      </c>
      <c r="F22" s="114">
        <v>2427</v>
      </c>
      <c r="G22" s="114">
        <v>2449</v>
      </c>
      <c r="H22" s="114">
        <v>2432</v>
      </c>
      <c r="I22" s="140">
        <v>2450</v>
      </c>
      <c r="J22" s="115">
        <v>-20</v>
      </c>
      <c r="K22" s="116">
        <v>-0.81632653061224492</v>
      </c>
    </row>
    <row r="23" spans="1:255" ht="14.1" customHeight="1" x14ac:dyDescent="0.2">
      <c r="A23" s="306">
        <v>23</v>
      </c>
      <c r="B23" s="307" t="s">
        <v>240</v>
      </c>
      <c r="C23" s="308"/>
      <c r="D23" s="113">
        <v>0.41444506604861453</v>
      </c>
      <c r="E23" s="115">
        <v>363</v>
      </c>
      <c r="F23" s="114">
        <v>364</v>
      </c>
      <c r="G23" s="114">
        <v>376</v>
      </c>
      <c r="H23" s="114">
        <v>371</v>
      </c>
      <c r="I23" s="140">
        <v>371</v>
      </c>
      <c r="J23" s="115">
        <v>-8</v>
      </c>
      <c r="K23" s="116">
        <v>-2.1563342318059298</v>
      </c>
    </row>
    <row r="24" spans="1:255" ht="14.1" customHeight="1" x14ac:dyDescent="0.2">
      <c r="A24" s="306">
        <v>24</v>
      </c>
      <c r="B24" s="307" t="s">
        <v>241</v>
      </c>
      <c r="C24" s="308"/>
      <c r="D24" s="113">
        <v>8.9328324979734433</v>
      </c>
      <c r="E24" s="115">
        <v>7824</v>
      </c>
      <c r="F24" s="114">
        <v>7959</v>
      </c>
      <c r="G24" s="114">
        <v>8117</v>
      </c>
      <c r="H24" s="114">
        <v>8181</v>
      </c>
      <c r="I24" s="140">
        <v>8240</v>
      </c>
      <c r="J24" s="115">
        <v>-416</v>
      </c>
      <c r="K24" s="116">
        <v>-5.0485436893203888</v>
      </c>
    </row>
    <row r="25" spans="1:255" ht="14.1" customHeight="1" x14ac:dyDescent="0.2">
      <c r="A25" s="306">
        <v>25</v>
      </c>
      <c r="B25" s="307" t="s">
        <v>242</v>
      </c>
      <c r="C25" s="308"/>
      <c r="D25" s="113">
        <v>10.039161062714786</v>
      </c>
      <c r="E25" s="115">
        <v>8793</v>
      </c>
      <c r="F25" s="114">
        <v>8824</v>
      </c>
      <c r="G25" s="114">
        <v>8883</v>
      </c>
      <c r="H25" s="114">
        <v>8762</v>
      </c>
      <c r="I25" s="140">
        <v>8737</v>
      </c>
      <c r="J25" s="115">
        <v>56</v>
      </c>
      <c r="K25" s="116">
        <v>0.64095227194689253</v>
      </c>
    </row>
    <row r="26" spans="1:255" ht="14.1" customHeight="1" x14ac:dyDescent="0.2">
      <c r="A26" s="306">
        <v>26</v>
      </c>
      <c r="B26" s="307" t="s">
        <v>243</v>
      </c>
      <c r="C26" s="308"/>
      <c r="D26" s="113">
        <v>3.3829221231461291</v>
      </c>
      <c r="E26" s="115">
        <v>2963</v>
      </c>
      <c r="F26" s="114">
        <v>2975</v>
      </c>
      <c r="G26" s="114">
        <v>2999</v>
      </c>
      <c r="H26" s="114">
        <v>2931</v>
      </c>
      <c r="I26" s="140">
        <v>2902</v>
      </c>
      <c r="J26" s="115">
        <v>61</v>
      </c>
      <c r="K26" s="116">
        <v>2.1019986216402482</v>
      </c>
    </row>
    <row r="27" spans="1:255" ht="14.1" customHeight="1" x14ac:dyDescent="0.2">
      <c r="A27" s="306">
        <v>27</v>
      </c>
      <c r="B27" s="307" t="s">
        <v>244</v>
      </c>
      <c r="C27" s="308"/>
      <c r="D27" s="113">
        <v>5.8695925194378162</v>
      </c>
      <c r="E27" s="115">
        <v>5141</v>
      </c>
      <c r="F27" s="114">
        <v>5155</v>
      </c>
      <c r="G27" s="114">
        <v>5130</v>
      </c>
      <c r="H27" s="114">
        <v>5066</v>
      </c>
      <c r="I27" s="140">
        <v>5059</v>
      </c>
      <c r="J27" s="115">
        <v>82</v>
      </c>
      <c r="K27" s="116">
        <v>1.6208736904526586</v>
      </c>
    </row>
    <row r="28" spans="1:255" ht="14.1" customHeight="1" x14ac:dyDescent="0.2">
      <c r="A28" s="306">
        <v>28</v>
      </c>
      <c r="B28" s="307" t="s">
        <v>245</v>
      </c>
      <c r="C28" s="308"/>
      <c r="D28" s="113">
        <v>0.40873645632342698</v>
      </c>
      <c r="E28" s="115">
        <v>358</v>
      </c>
      <c r="F28" s="114">
        <v>359</v>
      </c>
      <c r="G28" s="114">
        <v>358</v>
      </c>
      <c r="H28" s="114">
        <v>360</v>
      </c>
      <c r="I28" s="140">
        <v>365</v>
      </c>
      <c r="J28" s="115">
        <v>-7</v>
      </c>
      <c r="K28" s="116">
        <v>-1.9178082191780821</v>
      </c>
    </row>
    <row r="29" spans="1:255" ht="14.1" customHeight="1" x14ac:dyDescent="0.2">
      <c r="A29" s="306">
        <v>29</v>
      </c>
      <c r="B29" s="307" t="s">
        <v>246</v>
      </c>
      <c r="C29" s="308"/>
      <c r="D29" s="113">
        <v>2.0882094374735978</v>
      </c>
      <c r="E29" s="115">
        <v>1829</v>
      </c>
      <c r="F29" s="114">
        <v>1828</v>
      </c>
      <c r="G29" s="114">
        <v>1823</v>
      </c>
      <c r="H29" s="114">
        <v>1811</v>
      </c>
      <c r="I29" s="140">
        <v>1805</v>
      </c>
      <c r="J29" s="115">
        <v>24</v>
      </c>
      <c r="K29" s="116">
        <v>1.3296398891966759</v>
      </c>
    </row>
    <row r="30" spans="1:255" ht="14.1" customHeight="1" x14ac:dyDescent="0.2">
      <c r="A30" s="306" t="s">
        <v>247</v>
      </c>
      <c r="B30" s="307" t="s">
        <v>248</v>
      </c>
      <c r="C30" s="308"/>
      <c r="D30" s="113">
        <v>1.0926279014008928</v>
      </c>
      <c r="E30" s="115">
        <v>957</v>
      </c>
      <c r="F30" s="114">
        <v>948</v>
      </c>
      <c r="G30" s="114">
        <v>953</v>
      </c>
      <c r="H30" s="114">
        <v>933</v>
      </c>
      <c r="I30" s="140">
        <v>917</v>
      </c>
      <c r="J30" s="115">
        <v>40</v>
      </c>
      <c r="K30" s="116">
        <v>4.3620501635768809</v>
      </c>
    </row>
    <row r="31" spans="1:255" ht="14.1" customHeight="1" x14ac:dyDescent="0.2">
      <c r="A31" s="306" t="s">
        <v>249</v>
      </c>
      <c r="B31" s="307" t="s">
        <v>250</v>
      </c>
      <c r="C31" s="308"/>
      <c r="D31" s="113">
        <v>0.9579047118864672</v>
      </c>
      <c r="E31" s="115">
        <v>839</v>
      </c>
      <c r="F31" s="114">
        <v>846</v>
      </c>
      <c r="G31" s="114">
        <v>835</v>
      </c>
      <c r="H31" s="114">
        <v>844</v>
      </c>
      <c r="I31" s="140">
        <v>854</v>
      </c>
      <c r="J31" s="115">
        <v>-15</v>
      </c>
      <c r="K31" s="116">
        <v>-1.7564402810304449</v>
      </c>
    </row>
    <row r="32" spans="1:255" ht="14.1" customHeight="1" x14ac:dyDescent="0.2">
      <c r="A32" s="306">
        <v>31</v>
      </c>
      <c r="B32" s="307" t="s">
        <v>251</v>
      </c>
      <c r="C32" s="308"/>
      <c r="D32" s="113">
        <v>0.74440270816445364</v>
      </c>
      <c r="E32" s="115">
        <v>652</v>
      </c>
      <c r="F32" s="114">
        <v>633</v>
      </c>
      <c r="G32" s="114">
        <v>616</v>
      </c>
      <c r="H32" s="114">
        <v>626</v>
      </c>
      <c r="I32" s="140">
        <v>610</v>
      </c>
      <c r="J32" s="115">
        <v>42</v>
      </c>
      <c r="K32" s="116">
        <v>6.8852459016393439</v>
      </c>
    </row>
    <row r="33" spans="1:11" ht="14.1" customHeight="1" x14ac:dyDescent="0.2">
      <c r="A33" s="306">
        <v>32</v>
      </c>
      <c r="B33" s="307" t="s">
        <v>252</v>
      </c>
      <c r="C33" s="308"/>
      <c r="D33" s="113">
        <v>2.3234041581513236</v>
      </c>
      <c r="E33" s="115">
        <v>2035</v>
      </c>
      <c r="F33" s="114">
        <v>2012</v>
      </c>
      <c r="G33" s="114">
        <v>2061</v>
      </c>
      <c r="H33" s="114">
        <v>2036</v>
      </c>
      <c r="I33" s="140">
        <v>2048</v>
      </c>
      <c r="J33" s="115">
        <v>-13</v>
      </c>
      <c r="K33" s="116">
        <v>-0.634765625</v>
      </c>
    </row>
    <row r="34" spans="1:11" ht="14.1" customHeight="1" x14ac:dyDescent="0.2">
      <c r="A34" s="306">
        <v>33</v>
      </c>
      <c r="B34" s="307" t="s">
        <v>253</v>
      </c>
      <c r="C34" s="308"/>
      <c r="D34" s="113">
        <v>1.239910032310731</v>
      </c>
      <c r="E34" s="115">
        <v>1086</v>
      </c>
      <c r="F34" s="114">
        <v>1093</v>
      </c>
      <c r="G34" s="114">
        <v>1144</v>
      </c>
      <c r="H34" s="114">
        <v>1127</v>
      </c>
      <c r="I34" s="140">
        <v>1116</v>
      </c>
      <c r="J34" s="115">
        <v>-30</v>
      </c>
      <c r="K34" s="116">
        <v>-2.6881720430107525</v>
      </c>
    </row>
    <row r="35" spans="1:11" ht="14.1" customHeight="1" x14ac:dyDescent="0.2">
      <c r="A35" s="306">
        <v>34</v>
      </c>
      <c r="B35" s="307" t="s">
        <v>254</v>
      </c>
      <c r="C35" s="308"/>
      <c r="D35" s="113">
        <v>1.6006941669425827</v>
      </c>
      <c r="E35" s="115">
        <v>1402</v>
      </c>
      <c r="F35" s="114">
        <v>1425</v>
      </c>
      <c r="G35" s="114">
        <v>1422</v>
      </c>
      <c r="H35" s="114">
        <v>1414</v>
      </c>
      <c r="I35" s="140">
        <v>1416</v>
      </c>
      <c r="J35" s="115">
        <v>-14</v>
      </c>
      <c r="K35" s="116">
        <v>-0.98870056497175141</v>
      </c>
    </row>
    <row r="36" spans="1:11" ht="14.1" customHeight="1" x14ac:dyDescent="0.2">
      <c r="A36" s="306">
        <v>41</v>
      </c>
      <c r="B36" s="307" t="s">
        <v>255</v>
      </c>
      <c r="C36" s="308"/>
      <c r="D36" s="113">
        <v>3.3338280795095163</v>
      </c>
      <c r="E36" s="115">
        <v>2920</v>
      </c>
      <c r="F36" s="114">
        <v>2960</v>
      </c>
      <c r="G36" s="114">
        <v>2985</v>
      </c>
      <c r="H36" s="114">
        <v>2987</v>
      </c>
      <c r="I36" s="140">
        <v>3009</v>
      </c>
      <c r="J36" s="115">
        <v>-89</v>
      </c>
      <c r="K36" s="116">
        <v>-2.9577932868062478</v>
      </c>
    </row>
    <row r="37" spans="1:11" ht="14.1" customHeight="1" x14ac:dyDescent="0.2">
      <c r="A37" s="306">
        <v>42</v>
      </c>
      <c r="B37" s="307" t="s">
        <v>256</v>
      </c>
      <c r="C37" s="308"/>
      <c r="D37" s="113">
        <v>6.6219872812175326E-2</v>
      </c>
      <c r="E37" s="115">
        <v>58</v>
      </c>
      <c r="F37" s="114">
        <v>58</v>
      </c>
      <c r="G37" s="114">
        <v>53</v>
      </c>
      <c r="H37" s="114">
        <v>51</v>
      </c>
      <c r="I37" s="140">
        <v>52</v>
      </c>
      <c r="J37" s="115">
        <v>6</v>
      </c>
      <c r="K37" s="116">
        <v>11.538461538461538</v>
      </c>
    </row>
    <row r="38" spans="1:11" ht="14.1" customHeight="1" x14ac:dyDescent="0.2">
      <c r="A38" s="306">
        <v>43</v>
      </c>
      <c r="B38" s="307" t="s">
        <v>257</v>
      </c>
      <c r="C38" s="308"/>
      <c r="D38" s="113">
        <v>1.7365590784020459</v>
      </c>
      <c r="E38" s="115">
        <v>1521</v>
      </c>
      <c r="F38" s="114">
        <v>1497</v>
      </c>
      <c r="G38" s="114">
        <v>1471</v>
      </c>
      <c r="H38" s="114">
        <v>1419</v>
      </c>
      <c r="I38" s="140">
        <v>1393</v>
      </c>
      <c r="J38" s="115">
        <v>128</v>
      </c>
      <c r="K38" s="116">
        <v>9.1888011486001435</v>
      </c>
    </row>
    <row r="39" spans="1:11" ht="14.1" customHeight="1" x14ac:dyDescent="0.2">
      <c r="A39" s="306">
        <v>51</v>
      </c>
      <c r="B39" s="307" t="s">
        <v>258</v>
      </c>
      <c r="C39" s="308"/>
      <c r="D39" s="113">
        <v>5.5008163311907019</v>
      </c>
      <c r="E39" s="115">
        <v>4818</v>
      </c>
      <c r="F39" s="114">
        <v>4794</v>
      </c>
      <c r="G39" s="114">
        <v>4751</v>
      </c>
      <c r="H39" s="114">
        <v>4648</v>
      </c>
      <c r="I39" s="140">
        <v>4636</v>
      </c>
      <c r="J39" s="115">
        <v>182</v>
      </c>
      <c r="K39" s="116">
        <v>3.9257981018119068</v>
      </c>
    </row>
    <row r="40" spans="1:11" ht="14.1" customHeight="1" x14ac:dyDescent="0.2">
      <c r="A40" s="306" t="s">
        <v>259</v>
      </c>
      <c r="B40" s="307" t="s">
        <v>260</v>
      </c>
      <c r="C40" s="308"/>
      <c r="D40" s="113">
        <v>4.8740109833651113</v>
      </c>
      <c r="E40" s="115">
        <v>4269</v>
      </c>
      <c r="F40" s="114">
        <v>4244</v>
      </c>
      <c r="G40" s="114">
        <v>4202</v>
      </c>
      <c r="H40" s="114">
        <v>4133</v>
      </c>
      <c r="I40" s="140">
        <v>4116</v>
      </c>
      <c r="J40" s="115">
        <v>153</v>
      </c>
      <c r="K40" s="116">
        <v>3.7172011661807578</v>
      </c>
    </row>
    <row r="41" spans="1:11" ht="14.1" customHeight="1" x14ac:dyDescent="0.2">
      <c r="A41" s="306"/>
      <c r="B41" s="307" t="s">
        <v>261</v>
      </c>
      <c r="C41" s="308"/>
      <c r="D41" s="113">
        <v>4.3819288250539463</v>
      </c>
      <c r="E41" s="115">
        <v>3838</v>
      </c>
      <c r="F41" s="114">
        <v>3810</v>
      </c>
      <c r="G41" s="114">
        <v>3774</v>
      </c>
      <c r="H41" s="114">
        <v>3690</v>
      </c>
      <c r="I41" s="140">
        <v>3676</v>
      </c>
      <c r="J41" s="115">
        <v>162</v>
      </c>
      <c r="K41" s="116">
        <v>4.4069640914037</v>
      </c>
    </row>
    <row r="42" spans="1:11" ht="14.1" customHeight="1" x14ac:dyDescent="0.2">
      <c r="A42" s="306">
        <v>52</v>
      </c>
      <c r="B42" s="307" t="s">
        <v>262</v>
      </c>
      <c r="C42" s="308"/>
      <c r="D42" s="113">
        <v>3.2698916505874158</v>
      </c>
      <c r="E42" s="115">
        <v>2864</v>
      </c>
      <c r="F42" s="114">
        <v>2850</v>
      </c>
      <c r="G42" s="114">
        <v>2919</v>
      </c>
      <c r="H42" s="114">
        <v>2869</v>
      </c>
      <c r="I42" s="140">
        <v>2858</v>
      </c>
      <c r="J42" s="115">
        <v>6</v>
      </c>
      <c r="K42" s="116">
        <v>0.2099370188943317</v>
      </c>
    </row>
    <row r="43" spans="1:11" ht="14.1" customHeight="1" x14ac:dyDescent="0.2">
      <c r="A43" s="306" t="s">
        <v>263</v>
      </c>
      <c r="B43" s="307" t="s">
        <v>264</v>
      </c>
      <c r="C43" s="308"/>
      <c r="D43" s="113">
        <v>2.5528902691038624</v>
      </c>
      <c r="E43" s="115">
        <v>2236</v>
      </c>
      <c r="F43" s="114">
        <v>2222</v>
      </c>
      <c r="G43" s="114">
        <v>2275</v>
      </c>
      <c r="H43" s="114">
        <v>2245</v>
      </c>
      <c r="I43" s="140">
        <v>2241</v>
      </c>
      <c r="J43" s="115">
        <v>-5</v>
      </c>
      <c r="K43" s="116">
        <v>-0.22311468094600626</v>
      </c>
    </row>
    <row r="44" spans="1:11" ht="14.1" customHeight="1" x14ac:dyDescent="0.2">
      <c r="A44" s="306">
        <v>53</v>
      </c>
      <c r="B44" s="307" t="s">
        <v>265</v>
      </c>
      <c r="C44" s="308"/>
      <c r="D44" s="113">
        <v>0.40074440270816447</v>
      </c>
      <c r="E44" s="115">
        <v>351</v>
      </c>
      <c r="F44" s="114">
        <v>353</v>
      </c>
      <c r="G44" s="114">
        <v>356</v>
      </c>
      <c r="H44" s="114">
        <v>357</v>
      </c>
      <c r="I44" s="140">
        <v>360</v>
      </c>
      <c r="J44" s="115">
        <v>-9</v>
      </c>
      <c r="K44" s="116">
        <v>-2.5</v>
      </c>
    </row>
    <row r="45" spans="1:11" ht="14.1" customHeight="1" x14ac:dyDescent="0.2">
      <c r="A45" s="306" t="s">
        <v>266</v>
      </c>
      <c r="B45" s="307" t="s">
        <v>267</v>
      </c>
      <c r="C45" s="308"/>
      <c r="D45" s="113">
        <v>0.34365830545628917</v>
      </c>
      <c r="E45" s="115">
        <v>301</v>
      </c>
      <c r="F45" s="114">
        <v>305</v>
      </c>
      <c r="G45" s="114">
        <v>308</v>
      </c>
      <c r="H45" s="114">
        <v>309</v>
      </c>
      <c r="I45" s="140">
        <v>312</v>
      </c>
      <c r="J45" s="115">
        <v>-11</v>
      </c>
      <c r="K45" s="116">
        <v>-3.5256410256410255</v>
      </c>
    </row>
    <row r="46" spans="1:11" ht="14.1" customHeight="1" x14ac:dyDescent="0.2">
      <c r="A46" s="306">
        <v>54</v>
      </c>
      <c r="B46" s="307" t="s">
        <v>268</v>
      </c>
      <c r="C46" s="308"/>
      <c r="D46" s="113">
        <v>2.2012399100323106</v>
      </c>
      <c r="E46" s="115">
        <v>1928</v>
      </c>
      <c r="F46" s="114">
        <v>1925</v>
      </c>
      <c r="G46" s="114">
        <v>1931</v>
      </c>
      <c r="H46" s="114">
        <v>1930</v>
      </c>
      <c r="I46" s="140">
        <v>1883</v>
      </c>
      <c r="J46" s="115">
        <v>45</v>
      </c>
      <c r="K46" s="116">
        <v>2.3898035050451409</v>
      </c>
    </row>
    <row r="47" spans="1:11" ht="14.1" customHeight="1" x14ac:dyDescent="0.2">
      <c r="A47" s="306">
        <v>61</v>
      </c>
      <c r="B47" s="307" t="s">
        <v>269</v>
      </c>
      <c r="C47" s="308"/>
      <c r="D47" s="113">
        <v>2.8988320184502268</v>
      </c>
      <c r="E47" s="115">
        <v>2539</v>
      </c>
      <c r="F47" s="114">
        <v>2543</v>
      </c>
      <c r="G47" s="114">
        <v>2541</v>
      </c>
      <c r="H47" s="114">
        <v>2529</v>
      </c>
      <c r="I47" s="140">
        <v>2543</v>
      </c>
      <c r="J47" s="115">
        <v>-4</v>
      </c>
      <c r="K47" s="116">
        <v>-0.15729453401494298</v>
      </c>
    </row>
    <row r="48" spans="1:11" ht="14.1" customHeight="1" x14ac:dyDescent="0.2">
      <c r="A48" s="306">
        <v>62</v>
      </c>
      <c r="B48" s="307" t="s">
        <v>270</v>
      </c>
      <c r="C48" s="308"/>
      <c r="D48" s="113">
        <v>4.7929487252674488</v>
      </c>
      <c r="E48" s="115">
        <v>4198</v>
      </c>
      <c r="F48" s="114">
        <v>4198</v>
      </c>
      <c r="G48" s="114">
        <v>4198</v>
      </c>
      <c r="H48" s="114">
        <v>4120</v>
      </c>
      <c r="I48" s="140">
        <v>4100</v>
      </c>
      <c r="J48" s="115">
        <v>98</v>
      </c>
      <c r="K48" s="116">
        <v>2.3902439024390243</v>
      </c>
    </row>
    <row r="49" spans="1:11" ht="14.1" customHeight="1" x14ac:dyDescent="0.2">
      <c r="A49" s="306">
        <v>63</v>
      </c>
      <c r="B49" s="307" t="s">
        <v>271</v>
      </c>
      <c r="C49" s="308"/>
      <c r="D49" s="113">
        <v>1.2912875198374187</v>
      </c>
      <c r="E49" s="115">
        <v>1131</v>
      </c>
      <c r="F49" s="114">
        <v>1120</v>
      </c>
      <c r="G49" s="114">
        <v>1108</v>
      </c>
      <c r="H49" s="114">
        <v>1089</v>
      </c>
      <c r="I49" s="140">
        <v>1057</v>
      </c>
      <c r="J49" s="115">
        <v>74</v>
      </c>
      <c r="K49" s="116">
        <v>7.0009460737937559</v>
      </c>
    </row>
    <row r="50" spans="1:11" ht="14.1" customHeight="1" x14ac:dyDescent="0.2">
      <c r="A50" s="306" t="s">
        <v>272</v>
      </c>
      <c r="B50" s="307" t="s">
        <v>273</v>
      </c>
      <c r="C50" s="308"/>
      <c r="D50" s="113">
        <v>0.21578544761208857</v>
      </c>
      <c r="E50" s="115">
        <v>189</v>
      </c>
      <c r="F50" s="114">
        <v>193</v>
      </c>
      <c r="G50" s="114">
        <v>183</v>
      </c>
      <c r="H50" s="114">
        <v>165</v>
      </c>
      <c r="I50" s="140">
        <v>156</v>
      </c>
      <c r="J50" s="115">
        <v>33</v>
      </c>
      <c r="K50" s="116">
        <v>21.153846153846153</v>
      </c>
    </row>
    <row r="51" spans="1:11" ht="14.1" customHeight="1" x14ac:dyDescent="0.2">
      <c r="A51" s="306" t="s">
        <v>274</v>
      </c>
      <c r="B51" s="307" t="s">
        <v>275</v>
      </c>
      <c r="C51" s="308"/>
      <c r="D51" s="113">
        <v>0.89853517074451683</v>
      </c>
      <c r="E51" s="115">
        <v>787</v>
      </c>
      <c r="F51" s="114">
        <v>768</v>
      </c>
      <c r="G51" s="114">
        <v>762</v>
      </c>
      <c r="H51" s="114">
        <v>767</v>
      </c>
      <c r="I51" s="140">
        <v>739</v>
      </c>
      <c r="J51" s="115">
        <v>48</v>
      </c>
      <c r="K51" s="116">
        <v>6.4952638700947229</v>
      </c>
    </row>
    <row r="52" spans="1:11" ht="14.1" customHeight="1" x14ac:dyDescent="0.2">
      <c r="A52" s="306">
        <v>71</v>
      </c>
      <c r="B52" s="307" t="s">
        <v>276</v>
      </c>
      <c r="C52" s="308"/>
      <c r="D52" s="113">
        <v>10.854350531471566</v>
      </c>
      <c r="E52" s="115">
        <v>9507</v>
      </c>
      <c r="F52" s="114">
        <v>9469</v>
      </c>
      <c r="G52" s="114">
        <v>9495</v>
      </c>
      <c r="H52" s="114">
        <v>9351</v>
      </c>
      <c r="I52" s="140">
        <v>9360</v>
      </c>
      <c r="J52" s="115">
        <v>147</v>
      </c>
      <c r="K52" s="116">
        <v>1.5705128205128205</v>
      </c>
    </row>
    <row r="53" spans="1:11" ht="14.1" customHeight="1" x14ac:dyDescent="0.2">
      <c r="A53" s="306" t="s">
        <v>277</v>
      </c>
      <c r="B53" s="307" t="s">
        <v>278</v>
      </c>
      <c r="C53" s="308"/>
      <c r="D53" s="113">
        <v>3.7094545994268557</v>
      </c>
      <c r="E53" s="115">
        <v>3249</v>
      </c>
      <c r="F53" s="114">
        <v>3224</v>
      </c>
      <c r="G53" s="114">
        <v>3236</v>
      </c>
      <c r="H53" s="114">
        <v>3139</v>
      </c>
      <c r="I53" s="140">
        <v>3144</v>
      </c>
      <c r="J53" s="115">
        <v>105</v>
      </c>
      <c r="K53" s="116">
        <v>3.3396946564885495</v>
      </c>
    </row>
    <row r="54" spans="1:11" ht="14.1" customHeight="1" x14ac:dyDescent="0.2">
      <c r="A54" s="306" t="s">
        <v>279</v>
      </c>
      <c r="B54" s="307" t="s">
        <v>280</v>
      </c>
      <c r="C54" s="308"/>
      <c r="D54" s="113">
        <v>6.2303766540696675</v>
      </c>
      <c r="E54" s="115">
        <v>5457</v>
      </c>
      <c r="F54" s="114">
        <v>5428</v>
      </c>
      <c r="G54" s="114">
        <v>5450</v>
      </c>
      <c r="H54" s="114">
        <v>5425</v>
      </c>
      <c r="I54" s="140">
        <v>5445</v>
      </c>
      <c r="J54" s="115">
        <v>12</v>
      </c>
      <c r="K54" s="116">
        <v>0.22038567493112948</v>
      </c>
    </row>
    <row r="55" spans="1:11" ht="14.1" customHeight="1" x14ac:dyDescent="0.2">
      <c r="A55" s="306">
        <v>72</v>
      </c>
      <c r="B55" s="307" t="s">
        <v>281</v>
      </c>
      <c r="C55" s="308"/>
      <c r="D55" s="113">
        <v>3.2550492653019285</v>
      </c>
      <c r="E55" s="115">
        <v>2851</v>
      </c>
      <c r="F55" s="114">
        <v>2850</v>
      </c>
      <c r="G55" s="114">
        <v>2850</v>
      </c>
      <c r="H55" s="114">
        <v>2789</v>
      </c>
      <c r="I55" s="140">
        <v>2792</v>
      </c>
      <c r="J55" s="115">
        <v>59</v>
      </c>
      <c r="K55" s="116">
        <v>2.1131805157593124</v>
      </c>
    </row>
    <row r="56" spans="1:11" ht="14.1" customHeight="1" x14ac:dyDescent="0.2">
      <c r="A56" s="306" t="s">
        <v>282</v>
      </c>
      <c r="B56" s="307" t="s">
        <v>283</v>
      </c>
      <c r="C56" s="308"/>
      <c r="D56" s="113">
        <v>1.8210465023348215</v>
      </c>
      <c r="E56" s="115">
        <v>1595</v>
      </c>
      <c r="F56" s="114">
        <v>1601</v>
      </c>
      <c r="G56" s="114">
        <v>1607</v>
      </c>
      <c r="H56" s="114">
        <v>1556</v>
      </c>
      <c r="I56" s="140">
        <v>1569</v>
      </c>
      <c r="J56" s="115">
        <v>26</v>
      </c>
      <c r="K56" s="116">
        <v>1.6571064372211599</v>
      </c>
    </row>
    <row r="57" spans="1:11" ht="14.1" customHeight="1" x14ac:dyDescent="0.2">
      <c r="A57" s="306" t="s">
        <v>284</v>
      </c>
      <c r="B57" s="307" t="s">
        <v>285</v>
      </c>
      <c r="C57" s="308"/>
      <c r="D57" s="113">
        <v>1.1120371744665305</v>
      </c>
      <c r="E57" s="115">
        <v>974</v>
      </c>
      <c r="F57" s="114">
        <v>967</v>
      </c>
      <c r="G57" s="114">
        <v>958</v>
      </c>
      <c r="H57" s="114">
        <v>955</v>
      </c>
      <c r="I57" s="140">
        <v>943</v>
      </c>
      <c r="J57" s="115">
        <v>31</v>
      </c>
      <c r="K57" s="116">
        <v>3.2873806998939554</v>
      </c>
    </row>
    <row r="58" spans="1:11" ht="14.1" customHeight="1" x14ac:dyDescent="0.2">
      <c r="A58" s="306">
        <v>73</v>
      </c>
      <c r="B58" s="307" t="s">
        <v>286</v>
      </c>
      <c r="C58" s="308"/>
      <c r="D58" s="113">
        <v>1.6463630447440831</v>
      </c>
      <c r="E58" s="115">
        <v>1442</v>
      </c>
      <c r="F58" s="114">
        <v>1437</v>
      </c>
      <c r="G58" s="114">
        <v>1431</v>
      </c>
      <c r="H58" s="114">
        <v>1381</v>
      </c>
      <c r="I58" s="140">
        <v>1373</v>
      </c>
      <c r="J58" s="115">
        <v>69</v>
      </c>
      <c r="K58" s="116">
        <v>5.025491624180626</v>
      </c>
    </row>
    <row r="59" spans="1:11" ht="14.1" customHeight="1" x14ac:dyDescent="0.2">
      <c r="A59" s="306" t="s">
        <v>287</v>
      </c>
      <c r="B59" s="307" t="s">
        <v>288</v>
      </c>
      <c r="C59" s="308"/>
      <c r="D59" s="113">
        <v>1.3175471245732815</v>
      </c>
      <c r="E59" s="115">
        <v>1154</v>
      </c>
      <c r="F59" s="114">
        <v>1144</v>
      </c>
      <c r="G59" s="114">
        <v>1142</v>
      </c>
      <c r="H59" s="114">
        <v>1089</v>
      </c>
      <c r="I59" s="140">
        <v>1083</v>
      </c>
      <c r="J59" s="115">
        <v>71</v>
      </c>
      <c r="K59" s="116">
        <v>6.5558633425669433</v>
      </c>
    </row>
    <row r="60" spans="1:11" ht="14.1" customHeight="1" x14ac:dyDescent="0.2">
      <c r="A60" s="306">
        <v>81</v>
      </c>
      <c r="B60" s="307" t="s">
        <v>289</v>
      </c>
      <c r="C60" s="308"/>
      <c r="D60" s="113">
        <v>9.3415689542968714</v>
      </c>
      <c r="E60" s="115">
        <v>8182</v>
      </c>
      <c r="F60" s="114">
        <v>8105</v>
      </c>
      <c r="G60" s="114">
        <v>8063</v>
      </c>
      <c r="H60" s="114">
        <v>7883</v>
      </c>
      <c r="I60" s="140">
        <v>7882</v>
      </c>
      <c r="J60" s="115">
        <v>300</v>
      </c>
      <c r="K60" s="116">
        <v>3.8061405734585132</v>
      </c>
    </row>
    <row r="61" spans="1:11" ht="14.1" customHeight="1" x14ac:dyDescent="0.2">
      <c r="A61" s="306" t="s">
        <v>290</v>
      </c>
      <c r="B61" s="307" t="s">
        <v>291</v>
      </c>
      <c r="C61" s="308"/>
      <c r="D61" s="113">
        <v>1.4910888602189822</v>
      </c>
      <c r="E61" s="115">
        <v>1306</v>
      </c>
      <c r="F61" s="114">
        <v>1302</v>
      </c>
      <c r="G61" s="114">
        <v>1305</v>
      </c>
      <c r="H61" s="114">
        <v>1238</v>
      </c>
      <c r="I61" s="140">
        <v>1259</v>
      </c>
      <c r="J61" s="115">
        <v>47</v>
      </c>
      <c r="K61" s="116">
        <v>3.7331215250198571</v>
      </c>
    </row>
    <row r="62" spans="1:11" ht="14.1" customHeight="1" x14ac:dyDescent="0.2">
      <c r="A62" s="306" t="s">
        <v>292</v>
      </c>
      <c r="B62" s="307" t="s">
        <v>293</v>
      </c>
      <c r="C62" s="308"/>
      <c r="D62" s="113">
        <v>2.0870677155285602</v>
      </c>
      <c r="E62" s="115">
        <v>1828</v>
      </c>
      <c r="F62" s="114">
        <v>1855</v>
      </c>
      <c r="G62" s="114">
        <v>1843</v>
      </c>
      <c r="H62" s="114">
        <v>1841</v>
      </c>
      <c r="I62" s="140">
        <v>1865</v>
      </c>
      <c r="J62" s="115">
        <v>-37</v>
      </c>
      <c r="K62" s="116">
        <v>-1.9839142091152815</v>
      </c>
    </row>
    <row r="63" spans="1:11" ht="14.1" customHeight="1" x14ac:dyDescent="0.2">
      <c r="A63" s="306"/>
      <c r="B63" s="307" t="s">
        <v>294</v>
      </c>
      <c r="C63" s="308"/>
      <c r="D63" s="113">
        <v>1.731992190621896</v>
      </c>
      <c r="E63" s="115">
        <v>1517</v>
      </c>
      <c r="F63" s="114">
        <v>1539</v>
      </c>
      <c r="G63" s="114">
        <v>1538</v>
      </c>
      <c r="H63" s="114">
        <v>1541</v>
      </c>
      <c r="I63" s="140">
        <v>1573</v>
      </c>
      <c r="J63" s="115">
        <v>-56</v>
      </c>
      <c r="K63" s="116">
        <v>-3.5600762873490148</v>
      </c>
    </row>
    <row r="64" spans="1:11" ht="14.1" customHeight="1" x14ac:dyDescent="0.2">
      <c r="A64" s="306" t="s">
        <v>295</v>
      </c>
      <c r="B64" s="307" t="s">
        <v>296</v>
      </c>
      <c r="C64" s="308"/>
      <c r="D64" s="113">
        <v>0.47723977302567733</v>
      </c>
      <c r="E64" s="115">
        <v>418</v>
      </c>
      <c r="F64" s="114">
        <v>416</v>
      </c>
      <c r="G64" s="114">
        <v>416</v>
      </c>
      <c r="H64" s="114">
        <v>424</v>
      </c>
      <c r="I64" s="140">
        <v>406</v>
      </c>
      <c r="J64" s="115">
        <v>12</v>
      </c>
      <c r="K64" s="116">
        <v>2.9556650246305418</v>
      </c>
    </row>
    <row r="65" spans="1:11" ht="14.1" customHeight="1" x14ac:dyDescent="0.2">
      <c r="A65" s="306" t="s">
        <v>297</v>
      </c>
      <c r="B65" s="307" t="s">
        <v>298</v>
      </c>
      <c r="C65" s="308"/>
      <c r="D65" s="113">
        <v>0.54688481167296521</v>
      </c>
      <c r="E65" s="115">
        <v>479</v>
      </c>
      <c r="F65" s="114">
        <v>472</v>
      </c>
      <c r="G65" s="114">
        <v>473</v>
      </c>
      <c r="H65" s="114">
        <v>479</v>
      </c>
      <c r="I65" s="140">
        <v>484</v>
      </c>
      <c r="J65" s="115">
        <v>-5</v>
      </c>
      <c r="K65" s="116">
        <v>-1.0330578512396693</v>
      </c>
    </row>
    <row r="66" spans="1:11" ht="14.1" customHeight="1" x14ac:dyDescent="0.2">
      <c r="A66" s="306">
        <v>82</v>
      </c>
      <c r="B66" s="307" t="s">
        <v>299</v>
      </c>
      <c r="C66" s="308"/>
      <c r="D66" s="113">
        <v>1.8895498190370716</v>
      </c>
      <c r="E66" s="115">
        <v>1655</v>
      </c>
      <c r="F66" s="114">
        <v>1678</v>
      </c>
      <c r="G66" s="114">
        <v>1677</v>
      </c>
      <c r="H66" s="114">
        <v>1629</v>
      </c>
      <c r="I66" s="140">
        <v>1667</v>
      </c>
      <c r="J66" s="115">
        <v>-12</v>
      </c>
      <c r="K66" s="116">
        <v>-0.71985602879424115</v>
      </c>
    </row>
    <row r="67" spans="1:11" ht="14.1" customHeight="1" x14ac:dyDescent="0.2">
      <c r="A67" s="306" t="s">
        <v>300</v>
      </c>
      <c r="B67" s="307" t="s">
        <v>301</v>
      </c>
      <c r="C67" s="308"/>
      <c r="D67" s="113">
        <v>1.2467603639809561</v>
      </c>
      <c r="E67" s="115">
        <v>1092</v>
      </c>
      <c r="F67" s="114">
        <v>1116</v>
      </c>
      <c r="G67" s="114">
        <v>1115</v>
      </c>
      <c r="H67" s="114">
        <v>1073</v>
      </c>
      <c r="I67" s="140">
        <v>1101</v>
      </c>
      <c r="J67" s="115">
        <v>-9</v>
      </c>
      <c r="K67" s="116">
        <v>-0.81743869209809261</v>
      </c>
    </row>
    <row r="68" spans="1:11" ht="14.1" customHeight="1" x14ac:dyDescent="0.2">
      <c r="A68" s="306" t="s">
        <v>302</v>
      </c>
      <c r="B68" s="307" t="s">
        <v>303</v>
      </c>
      <c r="C68" s="308"/>
      <c r="D68" s="113">
        <v>0.35279208101658921</v>
      </c>
      <c r="E68" s="115">
        <v>309</v>
      </c>
      <c r="F68" s="114">
        <v>313</v>
      </c>
      <c r="G68" s="114">
        <v>314</v>
      </c>
      <c r="H68" s="114">
        <v>317</v>
      </c>
      <c r="I68" s="140">
        <v>324</v>
      </c>
      <c r="J68" s="115">
        <v>-15</v>
      </c>
      <c r="K68" s="116">
        <v>-4.6296296296296298</v>
      </c>
    </row>
    <row r="69" spans="1:11" ht="14.1" customHeight="1" x14ac:dyDescent="0.2">
      <c r="A69" s="306">
        <v>83</v>
      </c>
      <c r="B69" s="307" t="s">
        <v>304</v>
      </c>
      <c r="C69" s="308"/>
      <c r="D69" s="113">
        <v>3.8841380570175938</v>
      </c>
      <c r="E69" s="115">
        <v>3402</v>
      </c>
      <c r="F69" s="114">
        <v>3406</v>
      </c>
      <c r="G69" s="114">
        <v>3373</v>
      </c>
      <c r="H69" s="114">
        <v>3269</v>
      </c>
      <c r="I69" s="140">
        <v>3238</v>
      </c>
      <c r="J69" s="115">
        <v>164</v>
      </c>
      <c r="K69" s="116">
        <v>5.0648548486720202</v>
      </c>
    </row>
    <row r="70" spans="1:11" ht="14.1" customHeight="1" x14ac:dyDescent="0.2">
      <c r="A70" s="306" t="s">
        <v>305</v>
      </c>
      <c r="B70" s="307" t="s">
        <v>306</v>
      </c>
      <c r="C70" s="308"/>
      <c r="D70" s="113">
        <v>3.2653247628072659</v>
      </c>
      <c r="E70" s="115">
        <v>2860</v>
      </c>
      <c r="F70" s="114">
        <v>2858</v>
      </c>
      <c r="G70" s="114">
        <v>2834</v>
      </c>
      <c r="H70" s="114">
        <v>2720</v>
      </c>
      <c r="I70" s="140">
        <v>2696</v>
      </c>
      <c r="J70" s="115">
        <v>164</v>
      </c>
      <c r="K70" s="116">
        <v>6.0830860534124627</v>
      </c>
    </row>
    <row r="71" spans="1:11" ht="14.1" customHeight="1" x14ac:dyDescent="0.2">
      <c r="A71" s="306"/>
      <c r="B71" s="307" t="s">
        <v>307</v>
      </c>
      <c r="C71" s="308"/>
      <c r="D71" s="113">
        <v>2.369073035952824</v>
      </c>
      <c r="E71" s="115">
        <v>2075</v>
      </c>
      <c r="F71" s="114">
        <v>2079</v>
      </c>
      <c r="G71" s="114">
        <v>2059</v>
      </c>
      <c r="H71" s="114">
        <v>1960</v>
      </c>
      <c r="I71" s="140">
        <v>1953</v>
      </c>
      <c r="J71" s="115">
        <v>122</v>
      </c>
      <c r="K71" s="116">
        <v>6.2467997951868917</v>
      </c>
    </row>
    <row r="72" spans="1:11" ht="14.1" customHeight="1" x14ac:dyDescent="0.2">
      <c r="A72" s="306">
        <v>84</v>
      </c>
      <c r="B72" s="307" t="s">
        <v>308</v>
      </c>
      <c r="C72" s="308"/>
      <c r="D72" s="113">
        <v>1.0983365111260803</v>
      </c>
      <c r="E72" s="115">
        <v>962</v>
      </c>
      <c r="F72" s="114">
        <v>950</v>
      </c>
      <c r="G72" s="114">
        <v>942</v>
      </c>
      <c r="H72" s="114">
        <v>963</v>
      </c>
      <c r="I72" s="140">
        <v>938</v>
      </c>
      <c r="J72" s="115">
        <v>24</v>
      </c>
      <c r="K72" s="116">
        <v>2.5586353944562901</v>
      </c>
    </row>
    <row r="73" spans="1:11" ht="14.1" customHeight="1" x14ac:dyDescent="0.2">
      <c r="A73" s="306" t="s">
        <v>309</v>
      </c>
      <c r="B73" s="307" t="s">
        <v>310</v>
      </c>
      <c r="C73" s="308"/>
      <c r="D73" s="113">
        <v>0.19523445260141345</v>
      </c>
      <c r="E73" s="115">
        <v>171</v>
      </c>
      <c r="F73" s="114">
        <v>169</v>
      </c>
      <c r="G73" s="114">
        <v>174</v>
      </c>
      <c r="H73" s="114">
        <v>192</v>
      </c>
      <c r="I73" s="140">
        <v>188</v>
      </c>
      <c r="J73" s="115">
        <v>-17</v>
      </c>
      <c r="K73" s="116">
        <v>-9.0425531914893611</v>
      </c>
    </row>
    <row r="74" spans="1:11" ht="14.1" customHeight="1" x14ac:dyDescent="0.2">
      <c r="A74" s="306" t="s">
        <v>311</v>
      </c>
      <c r="B74" s="307" t="s">
        <v>312</v>
      </c>
      <c r="C74" s="308"/>
      <c r="D74" s="113">
        <v>0.19523445260141345</v>
      </c>
      <c r="E74" s="115">
        <v>171</v>
      </c>
      <c r="F74" s="114">
        <v>173</v>
      </c>
      <c r="G74" s="114">
        <v>176</v>
      </c>
      <c r="H74" s="114">
        <v>177</v>
      </c>
      <c r="I74" s="140">
        <v>178</v>
      </c>
      <c r="J74" s="115">
        <v>-7</v>
      </c>
      <c r="K74" s="116">
        <v>-3.9325842696629212</v>
      </c>
    </row>
    <row r="75" spans="1:11" ht="14.1" customHeight="1" x14ac:dyDescent="0.2">
      <c r="A75" s="306" t="s">
        <v>313</v>
      </c>
      <c r="B75" s="307" t="s">
        <v>314</v>
      </c>
      <c r="C75" s="308"/>
      <c r="D75" s="113">
        <v>0.23519472067772615</v>
      </c>
      <c r="E75" s="115">
        <v>206</v>
      </c>
      <c r="F75" s="114">
        <v>198</v>
      </c>
      <c r="G75" s="114">
        <v>191</v>
      </c>
      <c r="H75" s="114">
        <v>197</v>
      </c>
      <c r="I75" s="140">
        <v>182</v>
      </c>
      <c r="J75" s="115">
        <v>24</v>
      </c>
      <c r="K75" s="116">
        <v>13.186813186813186</v>
      </c>
    </row>
    <row r="76" spans="1:11" ht="14.1" customHeight="1" x14ac:dyDescent="0.2">
      <c r="A76" s="306">
        <v>91</v>
      </c>
      <c r="B76" s="307" t="s">
        <v>315</v>
      </c>
      <c r="C76" s="308"/>
      <c r="D76" s="113">
        <v>3.4251658351125168E-2</v>
      </c>
      <c r="E76" s="115">
        <v>30</v>
      </c>
      <c r="F76" s="114">
        <v>37</v>
      </c>
      <c r="G76" s="114">
        <v>38</v>
      </c>
      <c r="H76" s="114">
        <v>37</v>
      </c>
      <c r="I76" s="140">
        <v>37</v>
      </c>
      <c r="J76" s="115">
        <v>-7</v>
      </c>
      <c r="K76" s="116">
        <v>-18.918918918918919</v>
      </c>
    </row>
    <row r="77" spans="1:11" ht="14.1" customHeight="1" x14ac:dyDescent="0.2">
      <c r="A77" s="306">
        <v>92</v>
      </c>
      <c r="B77" s="307" t="s">
        <v>316</v>
      </c>
      <c r="C77" s="308"/>
      <c r="D77" s="113">
        <v>0.74782787399956618</v>
      </c>
      <c r="E77" s="115">
        <v>655</v>
      </c>
      <c r="F77" s="114">
        <v>661</v>
      </c>
      <c r="G77" s="114">
        <v>662</v>
      </c>
      <c r="H77" s="114">
        <v>642</v>
      </c>
      <c r="I77" s="140">
        <v>644</v>
      </c>
      <c r="J77" s="115">
        <v>11</v>
      </c>
      <c r="K77" s="116">
        <v>1.7080745341614907</v>
      </c>
    </row>
    <row r="78" spans="1:11" ht="14.1" customHeight="1" x14ac:dyDescent="0.2">
      <c r="A78" s="306">
        <v>93</v>
      </c>
      <c r="B78" s="307" t="s">
        <v>317</v>
      </c>
      <c r="C78" s="308"/>
      <c r="D78" s="113">
        <v>0.11074702866863805</v>
      </c>
      <c r="E78" s="115">
        <v>97</v>
      </c>
      <c r="F78" s="114">
        <v>96</v>
      </c>
      <c r="G78" s="114">
        <v>94</v>
      </c>
      <c r="H78" s="114">
        <v>90</v>
      </c>
      <c r="I78" s="140">
        <v>91</v>
      </c>
      <c r="J78" s="115">
        <v>6</v>
      </c>
      <c r="K78" s="116">
        <v>6.5934065934065931</v>
      </c>
    </row>
    <row r="79" spans="1:11" ht="14.1" customHeight="1" x14ac:dyDescent="0.2">
      <c r="A79" s="306">
        <v>94</v>
      </c>
      <c r="B79" s="307" t="s">
        <v>318</v>
      </c>
      <c r="C79" s="308"/>
      <c r="D79" s="113">
        <v>8.33457019877379E-2</v>
      </c>
      <c r="E79" s="115">
        <v>73</v>
      </c>
      <c r="F79" s="114">
        <v>70</v>
      </c>
      <c r="G79" s="114">
        <v>70</v>
      </c>
      <c r="H79" s="114">
        <v>76</v>
      </c>
      <c r="I79" s="140">
        <v>70</v>
      </c>
      <c r="J79" s="115">
        <v>3</v>
      </c>
      <c r="K79" s="116">
        <v>4.2857142857142856</v>
      </c>
    </row>
    <row r="80" spans="1:11" ht="14.1" customHeight="1" x14ac:dyDescent="0.2">
      <c r="A80" s="306" t="s">
        <v>319</v>
      </c>
      <c r="B80" s="307" t="s">
        <v>320</v>
      </c>
      <c r="C80" s="308"/>
      <c r="D80" s="113">
        <v>1.4842385285487572E-2</v>
      </c>
      <c r="E80" s="115">
        <v>13</v>
      </c>
      <c r="F80" s="114">
        <v>15</v>
      </c>
      <c r="G80" s="114">
        <v>14</v>
      </c>
      <c r="H80" s="114">
        <v>12</v>
      </c>
      <c r="I80" s="140">
        <v>11</v>
      </c>
      <c r="J80" s="115">
        <v>2</v>
      </c>
      <c r="K80" s="116">
        <v>18.181818181818183</v>
      </c>
    </row>
    <row r="81" spans="1:11" ht="14.1" customHeight="1" x14ac:dyDescent="0.2">
      <c r="A81" s="310" t="s">
        <v>321</v>
      </c>
      <c r="B81" s="311" t="s">
        <v>224</v>
      </c>
      <c r="C81" s="312"/>
      <c r="D81" s="125">
        <v>0.10618014088848801</v>
      </c>
      <c r="E81" s="143">
        <v>93</v>
      </c>
      <c r="F81" s="144">
        <v>106</v>
      </c>
      <c r="G81" s="144">
        <v>123</v>
      </c>
      <c r="H81" s="144">
        <v>110</v>
      </c>
      <c r="I81" s="145">
        <v>120</v>
      </c>
      <c r="J81" s="143">
        <v>-27</v>
      </c>
      <c r="K81" s="146">
        <v>-22.5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23040</v>
      </c>
      <c r="E12" s="114">
        <v>23540</v>
      </c>
      <c r="F12" s="114">
        <v>23628</v>
      </c>
      <c r="G12" s="114">
        <v>23824</v>
      </c>
      <c r="H12" s="140">
        <v>23403</v>
      </c>
      <c r="I12" s="115">
        <v>-363</v>
      </c>
      <c r="J12" s="116">
        <v>-1.5510831944622485</v>
      </c>
      <c r="K12"/>
      <c r="L12"/>
      <c r="M12"/>
      <c r="N12"/>
      <c r="O12"/>
      <c r="P12"/>
    </row>
    <row r="13" spans="1:16" s="110" customFormat="1" ht="14.45" customHeight="1" x14ac:dyDescent="0.2">
      <c r="A13" s="120" t="s">
        <v>105</v>
      </c>
      <c r="B13" s="119" t="s">
        <v>106</v>
      </c>
      <c r="C13" s="113">
        <v>42.078993055555557</v>
      </c>
      <c r="D13" s="115">
        <v>9695</v>
      </c>
      <c r="E13" s="114">
        <v>9898</v>
      </c>
      <c r="F13" s="114">
        <v>9884</v>
      </c>
      <c r="G13" s="114">
        <v>9960</v>
      </c>
      <c r="H13" s="140">
        <v>9743</v>
      </c>
      <c r="I13" s="115">
        <v>-48</v>
      </c>
      <c r="J13" s="116">
        <v>-0.49266139792671659</v>
      </c>
      <c r="K13"/>
      <c r="L13"/>
      <c r="M13"/>
      <c r="N13"/>
      <c r="O13"/>
      <c r="P13"/>
    </row>
    <row r="14" spans="1:16" s="110" customFormat="1" ht="14.45" customHeight="1" x14ac:dyDescent="0.2">
      <c r="A14" s="120"/>
      <c r="B14" s="119" t="s">
        <v>107</v>
      </c>
      <c r="C14" s="113">
        <v>57.921006944444443</v>
      </c>
      <c r="D14" s="115">
        <v>13345</v>
      </c>
      <c r="E14" s="114">
        <v>13642</v>
      </c>
      <c r="F14" s="114">
        <v>13744</v>
      </c>
      <c r="G14" s="114">
        <v>13864</v>
      </c>
      <c r="H14" s="140">
        <v>13660</v>
      </c>
      <c r="I14" s="115">
        <v>-315</v>
      </c>
      <c r="J14" s="116">
        <v>-2.3060029282576866</v>
      </c>
      <c r="K14"/>
      <c r="L14"/>
      <c r="M14"/>
      <c r="N14"/>
      <c r="O14"/>
      <c r="P14"/>
    </row>
    <row r="15" spans="1:16" s="110" customFormat="1" ht="14.45" customHeight="1" x14ac:dyDescent="0.2">
      <c r="A15" s="118" t="s">
        <v>105</v>
      </c>
      <c r="B15" s="121" t="s">
        <v>108</v>
      </c>
      <c r="C15" s="113">
        <v>15.494791666666666</v>
      </c>
      <c r="D15" s="115">
        <v>3570</v>
      </c>
      <c r="E15" s="114">
        <v>3713</v>
      </c>
      <c r="F15" s="114">
        <v>3773</v>
      </c>
      <c r="G15" s="114">
        <v>3948</v>
      </c>
      <c r="H15" s="140">
        <v>3732</v>
      </c>
      <c r="I15" s="115">
        <v>-162</v>
      </c>
      <c r="J15" s="116">
        <v>-4.340836012861736</v>
      </c>
      <c r="K15"/>
      <c r="L15"/>
      <c r="M15"/>
      <c r="N15"/>
      <c r="O15"/>
      <c r="P15"/>
    </row>
    <row r="16" spans="1:16" s="110" customFormat="1" ht="14.45" customHeight="1" x14ac:dyDescent="0.2">
      <c r="A16" s="118"/>
      <c r="B16" s="121" t="s">
        <v>109</v>
      </c>
      <c r="C16" s="113">
        <v>52.092013888888886</v>
      </c>
      <c r="D16" s="115">
        <v>12002</v>
      </c>
      <c r="E16" s="114">
        <v>12259</v>
      </c>
      <c r="F16" s="114">
        <v>12293</v>
      </c>
      <c r="G16" s="114">
        <v>12338</v>
      </c>
      <c r="H16" s="140">
        <v>12275</v>
      </c>
      <c r="I16" s="115">
        <v>-273</v>
      </c>
      <c r="J16" s="116">
        <v>-2.2240325865580446</v>
      </c>
      <c r="K16"/>
      <c r="L16"/>
      <c r="M16"/>
      <c r="N16"/>
      <c r="O16"/>
      <c r="P16"/>
    </row>
    <row r="17" spans="1:16" s="110" customFormat="1" ht="14.45" customHeight="1" x14ac:dyDescent="0.2">
      <c r="A17" s="118"/>
      <c r="B17" s="121" t="s">
        <v>110</v>
      </c>
      <c r="C17" s="113">
        <v>17.391493055555557</v>
      </c>
      <c r="D17" s="115">
        <v>4007</v>
      </c>
      <c r="E17" s="114">
        <v>4039</v>
      </c>
      <c r="F17" s="114">
        <v>4056</v>
      </c>
      <c r="G17" s="114">
        <v>4062</v>
      </c>
      <c r="H17" s="140">
        <v>4005</v>
      </c>
      <c r="I17" s="115">
        <v>2</v>
      </c>
      <c r="J17" s="116">
        <v>4.9937578027465665E-2</v>
      </c>
      <c r="K17"/>
      <c r="L17"/>
      <c r="M17"/>
      <c r="N17"/>
      <c r="O17"/>
      <c r="P17"/>
    </row>
    <row r="18" spans="1:16" s="110" customFormat="1" ht="14.45" customHeight="1" x14ac:dyDescent="0.2">
      <c r="A18" s="120"/>
      <c r="B18" s="121" t="s">
        <v>111</v>
      </c>
      <c r="C18" s="113">
        <v>15.021701388888889</v>
      </c>
      <c r="D18" s="115">
        <v>3461</v>
      </c>
      <c r="E18" s="114">
        <v>3529</v>
      </c>
      <c r="F18" s="114">
        <v>3506</v>
      </c>
      <c r="G18" s="114">
        <v>3476</v>
      </c>
      <c r="H18" s="140">
        <v>3391</v>
      </c>
      <c r="I18" s="115">
        <v>70</v>
      </c>
      <c r="J18" s="116">
        <v>2.0642878207018578</v>
      </c>
      <c r="K18"/>
      <c r="L18"/>
      <c r="M18"/>
      <c r="N18"/>
      <c r="O18"/>
      <c r="P18"/>
    </row>
    <row r="19" spans="1:16" s="110" customFormat="1" ht="14.45" customHeight="1" x14ac:dyDescent="0.2">
      <c r="A19" s="120"/>
      <c r="B19" s="121" t="s">
        <v>112</v>
      </c>
      <c r="C19" s="113">
        <v>1.4149305555555556</v>
      </c>
      <c r="D19" s="115">
        <v>326</v>
      </c>
      <c r="E19" s="114">
        <v>344</v>
      </c>
      <c r="F19" s="114">
        <v>341</v>
      </c>
      <c r="G19" s="114">
        <v>289</v>
      </c>
      <c r="H19" s="140">
        <v>275</v>
      </c>
      <c r="I19" s="115">
        <v>51</v>
      </c>
      <c r="J19" s="116">
        <v>18.545454545454547</v>
      </c>
      <c r="K19"/>
      <c r="L19"/>
      <c r="M19"/>
      <c r="N19"/>
      <c r="O19"/>
      <c r="P19"/>
    </row>
    <row r="20" spans="1:16" s="110" customFormat="1" ht="14.45" customHeight="1" x14ac:dyDescent="0.2">
      <c r="A20" s="120" t="s">
        <v>113</v>
      </c>
      <c r="B20" s="119" t="s">
        <v>116</v>
      </c>
      <c r="C20" s="113">
        <v>86.8359375</v>
      </c>
      <c r="D20" s="115">
        <v>20007</v>
      </c>
      <c r="E20" s="114">
        <v>20501</v>
      </c>
      <c r="F20" s="114">
        <v>20553</v>
      </c>
      <c r="G20" s="114">
        <v>20789</v>
      </c>
      <c r="H20" s="140">
        <v>20406</v>
      </c>
      <c r="I20" s="115">
        <v>-399</v>
      </c>
      <c r="J20" s="116">
        <v>-1.9553072625698324</v>
      </c>
      <c r="K20"/>
      <c r="L20"/>
      <c r="M20"/>
      <c r="N20"/>
      <c r="O20"/>
      <c r="P20"/>
    </row>
    <row r="21" spans="1:16" s="110" customFormat="1" ht="14.45" customHeight="1" x14ac:dyDescent="0.2">
      <c r="A21" s="123"/>
      <c r="B21" s="124" t="s">
        <v>117</v>
      </c>
      <c r="C21" s="125">
        <v>13.111979166666666</v>
      </c>
      <c r="D21" s="143">
        <v>3021</v>
      </c>
      <c r="E21" s="144">
        <v>3028</v>
      </c>
      <c r="F21" s="144">
        <v>3062</v>
      </c>
      <c r="G21" s="144">
        <v>3017</v>
      </c>
      <c r="H21" s="145">
        <v>2979</v>
      </c>
      <c r="I21" s="143">
        <v>42</v>
      </c>
      <c r="J21" s="146">
        <v>1.4098690835850958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24004</v>
      </c>
      <c r="E56" s="114">
        <v>24492</v>
      </c>
      <c r="F56" s="114">
        <v>24560</v>
      </c>
      <c r="G56" s="114">
        <v>24631</v>
      </c>
      <c r="H56" s="140">
        <v>24196</v>
      </c>
      <c r="I56" s="115">
        <v>-192</v>
      </c>
      <c r="J56" s="116">
        <v>-0.79351959001487848</v>
      </c>
      <c r="K56"/>
      <c r="L56"/>
      <c r="M56"/>
      <c r="N56"/>
      <c r="O56"/>
      <c r="P56"/>
    </row>
    <row r="57" spans="1:16" s="110" customFormat="1" ht="14.45" customHeight="1" x14ac:dyDescent="0.2">
      <c r="A57" s="120" t="s">
        <v>105</v>
      </c>
      <c r="B57" s="119" t="s">
        <v>106</v>
      </c>
      <c r="C57" s="113">
        <v>41.484752541243125</v>
      </c>
      <c r="D57" s="115">
        <v>9958</v>
      </c>
      <c r="E57" s="114">
        <v>10101</v>
      </c>
      <c r="F57" s="114">
        <v>10078</v>
      </c>
      <c r="G57" s="114">
        <v>10112</v>
      </c>
      <c r="H57" s="140">
        <v>9898</v>
      </c>
      <c r="I57" s="115">
        <v>60</v>
      </c>
      <c r="J57" s="116">
        <v>0.60618306728632043</v>
      </c>
    </row>
    <row r="58" spans="1:16" s="110" customFormat="1" ht="14.45" customHeight="1" x14ac:dyDescent="0.2">
      <c r="A58" s="120"/>
      <c r="B58" s="119" t="s">
        <v>107</v>
      </c>
      <c r="C58" s="113">
        <v>58.515247458756875</v>
      </c>
      <c r="D58" s="115">
        <v>14046</v>
      </c>
      <c r="E58" s="114">
        <v>14391</v>
      </c>
      <c r="F58" s="114">
        <v>14482</v>
      </c>
      <c r="G58" s="114">
        <v>14519</v>
      </c>
      <c r="H58" s="140">
        <v>14298</v>
      </c>
      <c r="I58" s="115">
        <v>-252</v>
      </c>
      <c r="J58" s="116">
        <v>-1.7624842635333613</v>
      </c>
    </row>
    <row r="59" spans="1:16" s="110" customFormat="1" ht="14.45" customHeight="1" x14ac:dyDescent="0.2">
      <c r="A59" s="118" t="s">
        <v>105</v>
      </c>
      <c r="B59" s="121" t="s">
        <v>108</v>
      </c>
      <c r="C59" s="113">
        <v>15.614064322612897</v>
      </c>
      <c r="D59" s="115">
        <v>3748</v>
      </c>
      <c r="E59" s="114">
        <v>3859</v>
      </c>
      <c r="F59" s="114">
        <v>3890</v>
      </c>
      <c r="G59" s="114">
        <v>4012</v>
      </c>
      <c r="H59" s="140">
        <v>3848</v>
      </c>
      <c r="I59" s="115">
        <v>-100</v>
      </c>
      <c r="J59" s="116">
        <v>-2.5987525987525988</v>
      </c>
    </row>
    <row r="60" spans="1:16" s="110" customFormat="1" ht="14.45" customHeight="1" x14ac:dyDescent="0.2">
      <c r="A60" s="118"/>
      <c r="B60" s="121" t="s">
        <v>109</v>
      </c>
      <c r="C60" s="113">
        <v>51.441426428928509</v>
      </c>
      <c r="D60" s="115">
        <v>12348</v>
      </c>
      <c r="E60" s="114">
        <v>12622</v>
      </c>
      <c r="F60" s="114">
        <v>12671</v>
      </c>
      <c r="G60" s="114">
        <v>12667</v>
      </c>
      <c r="H60" s="140">
        <v>12553</v>
      </c>
      <c r="I60" s="115">
        <v>-205</v>
      </c>
      <c r="J60" s="116">
        <v>-1.6330757587827611</v>
      </c>
    </row>
    <row r="61" spans="1:16" s="110" customFormat="1" ht="14.45" customHeight="1" x14ac:dyDescent="0.2">
      <c r="A61" s="118"/>
      <c r="B61" s="121" t="s">
        <v>110</v>
      </c>
      <c r="C61" s="113">
        <v>17.87202132977837</v>
      </c>
      <c r="D61" s="115">
        <v>4290</v>
      </c>
      <c r="E61" s="114">
        <v>4343</v>
      </c>
      <c r="F61" s="114">
        <v>4347</v>
      </c>
      <c r="G61" s="114">
        <v>4347</v>
      </c>
      <c r="H61" s="140">
        <v>4289</v>
      </c>
      <c r="I61" s="115">
        <v>1</v>
      </c>
      <c r="J61" s="116">
        <v>2.3315458148752622E-2</v>
      </c>
    </row>
    <row r="62" spans="1:16" s="110" customFormat="1" ht="14.45" customHeight="1" x14ac:dyDescent="0.2">
      <c r="A62" s="120"/>
      <c r="B62" s="121" t="s">
        <v>111</v>
      </c>
      <c r="C62" s="113">
        <v>15.072487918680221</v>
      </c>
      <c r="D62" s="115">
        <v>3618</v>
      </c>
      <c r="E62" s="114">
        <v>3668</v>
      </c>
      <c r="F62" s="114">
        <v>3652</v>
      </c>
      <c r="G62" s="114">
        <v>3605</v>
      </c>
      <c r="H62" s="140">
        <v>3506</v>
      </c>
      <c r="I62" s="115">
        <v>112</v>
      </c>
      <c r="J62" s="116">
        <v>3.1945236737022249</v>
      </c>
    </row>
    <row r="63" spans="1:16" s="110" customFormat="1" ht="14.45" customHeight="1" x14ac:dyDescent="0.2">
      <c r="A63" s="120"/>
      <c r="B63" s="121" t="s">
        <v>112</v>
      </c>
      <c r="C63" s="113">
        <v>1.4455924012664556</v>
      </c>
      <c r="D63" s="115">
        <v>347</v>
      </c>
      <c r="E63" s="114">
        <v>345</v>
      </c>
      <c r="F63" s="114">
        <v>358</v>
      </c>
      <c r="G63" s="114">
        <v>320</v>
      </c>
      <c r="H63" s="140">
        <v>315</v>
      </c>
      <c r="I63" s="115">
        <v>32</v>
      </c>
      <c r="J63" s="116">
        <v>10.158730158730158</v>
      </c>
    </row>
    <row r="64" spans="1:16" s="110" customFormat="1" ht="14.45" customHeight="1" x14ac:dyDescent="0.2">
      <c r="A64" s="120" t="s">
        <v>113</v>
      </c>
      <c r="B64" s="119" t="s">
        <v>116</v>
      </c>
      <c r="C64" s="113">
        <v>88.460256623896015</v>
      </c>
      <c r="D64" s="115">
        <v>21234</v>
      </c>
      <c r="E64" s="114">
        <v>21678</v>
      </c>
      <c r="F64" s="114">
        <v>21764</v>
      </c>
      <c r="G64" s="114">
        <v>21871</v>
      </c>
      <c r="H64" s="140">
        <v>21500</v>
      </c>
      <c r="I64" s="115">
        <v>-266</v>
      </c>
      <c r="J64" s="116">
        <v>-1.2372093023255815</v>
      </c>
    </row>
    <row r="65" spans="1:10" s="110" customFormat="1" ht="14.45" customHeight="1" x14ac:dyDescent="0.2">
      <c r="A65" s="123"/>
      <c r="B65" s="124" t="s">
        <v>117</v>
      </c>
      <c r="C65" s="125">
        <v>11.489751708048658</v>
      </c>
      <c r="D65" s="143">
        <v>2758</v>
      </c>
      <c r="E65" s="144">
        <v>2802</v>
      </c>
      <c r="F65" s="144">
        <v>2781</v>
      </c>
      <c r="G65" s="144">
        <v>2741</v>
      </c>
      <c r="H65" s="145">
        <v>2676</v>
      </c>
      <c r="I65" s="143">
        <v>82</v>
      </c>
      <c r="J65" s="146">
        <v>3.0642750373692076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23040</v>
      </c>
      <c r="G11" s="114">
        <v>23540</v>
      </c>
      <c r="H11" s="114">
        <v>23628</v>
      </c>
      <c r="I11" s="114">
        <v>23824</v>
      </c>
      <c r="J11" s="140">
        <v>23403</v>
      </c>
      <c r="K11" s="114">
        <v>-363</v>
      </c>
      <c r="L11" s="116">
        <v>-1.5510831944622485</v>
      </c>
    </row>
    <row r="12" spans="1:17" s="110" customFormat="1" ht="24" customHeight="1" x14ac:dyDescent="0.2">
      <c r="A12" s="604" t="s">
        <v>185</v>
      </c>
      <c r="B12" s="605"/>
      <c r="C12" s="605"/>
      <c r="D12" s="606"/>
      <c r="E12" s="113">
        <v>42.078993055555557</v>
      </c>
      <c r="F12" s="115">
        <v>9695</v>
      </c>
      <c r="G12" s="114">
        <v>9898</v>
      </c>
      <c r="H12" s="114">
        <v>9884</v>
      </c>
      <c r="I12" s="114">
        <v>9960</v>
      </c>
      <c r="J12" s="140">
        <v>9743</v>
      </c>
      <c r="K12" s="114">
        <v>-48</v>
      </c>
      <c r="L12" s="116">
        <v>-0.49266139792671659</v>
      </c>
    </row>
    <row r="13" spans="1:17" s="110" customFormat="1" ht="15" customHeight="1" x14ac:dyDescent="0.2">
      <c r="A13" s="120"/>
      <c r="B13" s="612" t="s">
        <v>107</v>
      </c>
      <c r="C13" s="612"/>
      <c r="E13" s="113">
        <v>57.921006944444443</v>
      </c>
      <c r="F13" s="115">
        <v>13345</v>
      </c>
      <c r="G13" s="114">
        <v>13642</v>
      </c>
      <c r="H13" s="114">
        <v>13744</v>
      </c>
      <c r="I13" s="114">
        <v>13864</v>
      </c>
      <c r="J13" s="140">
        <v>13660</v>
      </c>
      <c r="K13" s="114">
        <v>-315</v>
      </c>
      <c r="L13" s="116">
        <v>-2.3060029282576866</v>
      </c>
    </row>
    <row r="14" spans="1:17" s="110" customFormat="1" ht="22.5" customHeight="1" x14ac:dyDescent="0.2">
      <c r="A14" s="604" t="s">
        <v>186</v>
      </c>
      <c r="B14" s="605"/>
      <c r="C14" s="605"/>
      <c r="D14" s="606"/>
      <c r="E14" s="113">
        <v>15.494791666666666</v>
      </c>
      <c r="F14" s="115">
        <v>3570</v>
      </c>
      <c r="G14" s="114">
        <v>3713</v>
      </c>
      <c r="H14" s="114">
        <v>3773</v>
      </c>
      <c r="I14" s="114">
        <v>3948</v>
      </c>
      <c r="J14" s="140">
        <v>3732</v>
      </c>
      <c r="K14" s="114">
        <v>-162</v>
      </c>
      <c r="L14" s="116">
        <v>-4.340836012861736</v>
      </c>
    </row>
    <row r="15" spans="1:17" s="110" customFormat="1" ht="15" customHeight="1" x14ac:dyDescent="0.2">
      <c r="A15" s="120"/>
      <c r="B15" s="119"/>
      <c r="C15" s="258" t="s">
        <v>106</v>
      </c>
      <c r="E15" s="113">
        <v>48.79551820728291</v>
      </c>
      <c r="F15" s="115">
        <v>1742</v>
      </c>
      <c r="G15" s="114">
        <v>1794</v>
      </c>
      <c r="H15" s="114">
        <v>1798</v>
      </c>
      <c r="I15" s="114">
        <v>1863</v>
      </c>
      <c r="J15" s="140">
        <v>1795</v>
      </c>
      <c r="K15" s="114">
        <v>-53</v>
      </c>
      <c r="L15" s="116">
        <v>-2.9526462395543174</v>
      </c>
    </row>
    <row r="16" spans="1:17" s="110" customFormat="1" ht="15" customHeight="1" x14ac:dyDescent="0.2">
      <c r="A16" s="120"/>
      <c r="B16" s="119"/>
      <c r="C16" s="258" t="s">
        <v>107</v>
      </c>
      <c r="E16" s="113">
        <v>51.20448179271709</v>
      </c>
      <c r="F16" s="115">
        <v>1828</v>
      </c>
      <c r="G16" s="114">
        <v>1919</v>
      </c>
      <c r="H16" s="114">
        <v>1975</v>
      </c>
      <c r="I16" s="114">
        <v>2085</v>
      </c>
      <c r="J16" s="140">
        <v>1937</v>
      </c>
      <c r="K16" s="114">
        <v>-109</v>
      </c>
      <c r="L16" s="116">
        <v>-5.6272586473928756</v>
      </c>
    </row>
    <row r="17" spans="1:12" s="110" customFormat="1" ht="15" customHeight="1" x14ac:dyDescent="0.2">
      <c r="A17" s="120"/>
      <c r="B17" s="121" t="s">
        <v>109</v>
      </c>
      <c r="C17" s="258"/>
      <c r="E17" s="113">
        <v>52.092013888888886</v>
      </c>
      <c r="F17" s="115">
        <v>12002</v>
      </c>
      <c r="G17" s="114">
        <v>12259</v>
      </c>
      <c r="H17" s="114">
        <v>12293</v>
      </c>
      <c r="I17" s="114">
        <v>12338</v>
      </c>
      <c r="J17" s="140">
        <v>12275</v>
      </c>
      <c r="K17" s="114">
        <v>-273</v>
      </c>
      <c r="L17" s="116">
        <v>-2.2240325865580446</v>
      </c>
    </row>
    <row r="18" spans="1:12" s="110" customFormat="1" ht="15" customHeight="1" x14ac:dyDescent="0.2">
      <c r="A18" s="120"/>
      <c r="B18" s="119"/>
      <c r="C18" s="258" t="s">
        <v>106</v>
      </c>
      <c r="E18" s="113">
        <v>39.643392767872022</v>
      </c>
      <c r="F18" s="115">
        <v>4758</v>
      </c>
      <c r="G18" s="114">
        <v>4870</v>
      </c>
      <c r="H18" s="114">
        <v>4837</v>
      </c>
      <c r="I18" s="114">
        <v>4863</v>
      </c>
      <c r="J18" s="140">
        <v>4792</v>
      </c>
      <c r="K18" s="114">
        <v>-34</v>
      </c>
      <c r="L18" s="116">
        <v>-0.70951585976627718</v>
      </c>
    </row>
    <row r="19" spans="1:12" s="110" customFormat="1" ht="15" customHeight="1" x14ac:dyDescent="0.2">
      <c r="A19" s="120"/>
      <c r="B19" s="119"/>
      <c r="C19" s="258" t="s">
        <v>107</v>
      </c>
      <c r="E19" s="113">
        <v>60.356607232127978</v>
      </c>
      <c r="F19" s="115">
        <v>7244</v>
      </c>
      <c r="G19" s="114">
        <v>7389</v>
      </c>
      <c r="H19" s="114">
        <v>7456</v>
      </c>
      <c r="I19" s="114">
        <v>7475</v>
      </c>
      <c r="J19" s="140">
        <v>7483</v>
      </c>
      <c r="K19" s="114">
        <v>-239</v>
      </c>
      <c r="L19" s="116">
        <v>-3.1939061873580115</v>
      </c>
    </row>
    <row r="20" spans="1:12" s="110" customFormat="1" ht="15" customHeight="1" x14ac:dyDescent="0.2">
      <c r="A20" s="120"/>
      <c r="B20" s="121" t="s">
        <v>110</v>
      </c>
      <c r="C20" s="258"/>
      <c r="E20" s="113">
        <v>17.391493055555557</v>
      </c>
      <c r="F20" s="115">
        <v>4007</v>
      </c>
      <c r="G20" s="114">
        <v>4039</v>
      </c>
      <c r="H20" s="114">
        <v>4056</v>
      </c>
      <c r="I20" s="114">
        <v>4062</v>
      </c>
      <c r="J20" s="140">
        <v>4005</v>
      </c>
      <c r="K20" s="114">
        <v>2</v>
      </c>
      <c r="L20" s="116">
        <v>4.9937578027465665E-2</v>
      </c>
    </row>
    <row r="21" spans="1:12" s="110" customFormat="1" ht="15" customHeight="1" x14ac:dyDescent="0.2">
      <c r="A21" s="120"/>
      <c r="B21" s="119"/>
      <c r="C21" s="258" t="s">
        <v>106</v>
      </c>
      <c r="E21" s="113">
        <v>32.193661093087094</v>
      </c>
      <c r="F21" s="115">
        <v>1290</v>
      </c>
      <c r="G21" s="114">
        <v>1299</v>
      </c>
      <c r="H21" s="114">
        <v>1306</v>
      </c>
      <c r="I21" s="114">
        <v>1311</v>
      </c>
      <c r="J21" s="140">
        <v>1290</v>
      </c>
      <c r="K21" s="114">
        <v>0</v>
      </c>
      <c r="L21" s="116">
        <v>0</v>
      </c>
    </row>
    <row r="22" spans="1:12" s="110" customFormat="1" ht="15" customHeight="1" x14ac:dyDescent="0.2">
      <c r="A22" s="120"/>
      <c r="B22" s="119"/>
      <c r="C22" s="258" t="s">
        <v>107</v>
      </c>
      <c r="E22" s="113">
        <v>67.806338906912899</v>
      </c>
      <c r="F22" s="115">
        <v>2717</v>
      </c>
      <c r="G22" s="114">
        <v>2740</v>
      </c>
      <c r="H22" s="114">
        <v>2750</v>
      </c>
      <c r="I22" s="114">
        <v>2751</v>
      </c>
      <c r="J22" s="140">
        <v>2715</v>
      </c>
      <c r="K22" s="114">
        <v>2</v>
      </c>
      <c r="L22" s="116">
        <v>7.3664825046040522E-2</v>
      </c>
    </row>
    <row r="23" spans="1:12" s="110" customFormat="1" ht="15" customHeight="1" x14ac:dyDescent="0.2">
      <c r="A23" s="120"/>
      <c r="B23" s="121" t="s">
        <v>111</v>
      </c>
      <c r="C23" s="258"/>
      <c r="E23" s="113">
        <v>15.021701388888889</v>
      </c>
      <c r="F23" s="115">
        <v>3461</v>
      </c>
      <c r="G23" s="114">
        <v>3529</v>
      </c>
      <c r="H23" s="114">
        <v>3506</v>
      </c>
      <c r="I23" s="114">
        <v>3476</v>
      </c>
      <c r="J23" s="140">
        <v>3391</v>
      </c>
      <c r="K23" s="114">
        <v>70</v>
      </c>
      <c r="L23" s="116">
        <v>2.0642878207018578</v>
      </c>
    </row>
    <row r="24" spans="1:12" s="110" customFormat="1" ht="15" customHeight="1" x14ac:dyDescent="0.2">
      <c r="A24" s="120"/>
      <c r="B24" s="119"/>
      <c r="C24" s="258" t="s">
        <v>106</v>
      </c>
      <c r="E24" s="113">
        <v>55.04189540595204</v>
      </c>
      <c r="F24" s="115">
        <v>1905</v>
      </c>
      <c r="G24" s="114">
        <v>1935</v>
      </c>
      <c r="H24" s="114">
        <v>1943</v>
      </c>
      <c r="I24" s="114">
        <v>1923</v>
      </c>
      <c r="J24" s="140">
        <v>1866</v>
      </c>
      <c r="K24" s="114">
        <v>39</v>
      </c>
      <c r="L24" s="116">
        <v>2.090032154340836</v>
      </c>
    </row>
    <row r="25" spans="1:12" s="110" customFormat="1" ht="15" customHeight="1" x14ac:dyDescent="0.2">
      <c r="A25" s="120"/>
      <c r="B25" s="119"/>
      <c r="C25" s="258" t="s">
        <v>107</v>
      </c>
      <c r="E25" s="113">
        <v>44.95810459404796</v>
      </c>
      <c r="F25" s="115">
        <v>1556</v>
      </c>
      <c r="G25" s="114">
        <v>1594</v>
      </c>
      <c r="H25" s="114">
        <v>1563</v>
      </c>
      <c r="I25" s="114">
        <v>1553</v>
      </c>
      <c r="J25" s="140">
        <v>1525</v>
      </c>
      <c r="K25" s="114">
        <v>31</v>
      </c>
      <c r="L25" s="116">
        <v>2.0327868852459017</v>
      </c>
    </row>
    <row r="26" spans="1:12" s="110" customFormat="1" ht="15" customHeight="1" x14ac:dyDescent="0.2">
      <c r="A26" s="120"/>
      <c r="C26" s="121" t="s">
        <v>187</v>
      </c>
      <c r="D26" s="110" t="s">
        <v>188</v>
      </c>
      <c r="E26" s="113">
        <v>1.4149305555555556</v>
      </c>
      <c r="F26" s="115">
        <v>326</v>
      </c>
      <c r="G26" s="114">
        <v>344</v>
      </c>
      <c r="H26" s="114">
        <v>341</v>
      </c>
      <c r="I26" s="114">
        <v>289</v>
      </c>
      <c r="J26" s="140">
        <v>275</v>
      </c>
      <c r="K26" s="114">
        <v>51</v>
      </c>
      <c r="L26" s="116">
        <v>18.545454545454547</v>
      </c>
    </row>
    <row r="27" spans="1:12" s="110" customFormat="1" ht="15" customHeight="1" x14ac:dyDescent="0.2">
      <c r="A27" s="120"/>
      <c r="B27" s="119"/>
      <c r="D27" s="259" t="s">
        <v>106</v>
      </c>
      <c r="E27" s="113">
        <v>43.865030674846629</v>
      </c>
      <c r="F27" s="115">
        <v>143</v>
      </c>
      <c r="G27" s="114">
        <v>162</v>
      </c>
      <c r="H27" s="114">
        <v>169</v>
      </c>
      <c r="I27" s="114">
        <v>138</v>
      </c>
      <c r="J27" s="140">
        <v>134</v>
      </c>
      <c r="K27" s="114">
        <v>9</v>
      </c>
      <c r="L27" s="116">
        <v>6.7164179104477615</v>
      </c>
    </row>
    <row r="28" spans="1:12" s="110" customFormat="1" ht="15" customHeight="1" x14ac:dyDescent="0.2">
      <c r="A28" s="120"/>
      <c r="B28" s="119"/>
      <c r="D28" s="259" t="s">
        <v>107</v>
      </c>
      <c r="E28" s="113">
        <v>56.134969325153371</v>
      </c>
      <c r="F28" s="115">
        <v>183</v>
      </c>
      <c r="G28" s="114">
        <v>182</v>
      </c>
      <c r="H28" s="114">
        <v>172</v>
      </c>
      <c r="I28" s="114">
        <v>151</v>
      </c>
      <c r="J28" s="140">
        <v>141</v>
      </c>
      <c r="K28" s="114">
        <v>42</v>
      </c>
      <c r="L28" s="116">
        <v>29.787234042553191</v>
      </c>
    </row>
    <row r="29" spans="1:12" s="110" customFormat="1" ht="24" customHeight="1" x14ac:dyDescent="0.2">
      <c r="A29" s="604" t="s">
        <v>189</v>
      </c>
      <c r="B29" s="605"/>
      <c r="C29" s="605"/>
      <c r="D29" s="606"/>
      <c r="E29" s="113">
        <v>86.8359375</v>
      </c>
      <c r="F29" s="115">
        <v>20007</v>
      </c>
      <c r="G29" s="114">
        <v>20501</v>
      </c>
      <c r="H29" s="114">
        <v>20553</v>
      </c>
      <c r="I29" s="114">
        <v>20789</v>
      </c>
      <c r="J29" s="140">
        <v>20406</v>
      </c>
      <c r="K29" s="114">
        <v>-399</v>
      </c>
      <c r="L29" s="116">
        <v>-1.9553072625698324</v>
      </c>
    </row>
    <row r="30" spans="1:12" s="110" customFormat="1" ht="15" customHeight="1" x14ac:dyDescent="0.2">
      <c r="A30" s="120"/>
      <c r="B30" s="119"/>
      <c r="C30" s="258" t="s">
        <v>106</v>
      </c>
      <c r="E30" s="113">
        <v>41.505473084420451</v>
      </c>
      <c r="F30" s="115">
        <v>8304</v>
      </c>
      <c r="G30" s="114">
        <v>8479</v>
      </c>
      <c r="H30" s="114">
        <v>8459</v>
      </c>
      <c r="I30" s="114">
        <v>8544</v>
      </c>
      <c r="J30" s="140">
        <v>8344</v>
      </c>
      <c r="K30" s="114">
        <v>-40</v>
      </c>
      <c r="L30" s="116">
        <v>-0.4793863854266539</v>
      </c>
    </row>
    <row r="31" spans="1:12" s="110" customFormat="1" ht="15" customHeight="1" x14ac:dyDescent="0.2">
      <c r="A31" s="120"/>
      <c r="B31" s="119"/>
      <c r="C31" s="258" t="s">
        <v>107</v>
      </c>
      <c r="E31" s="113">
        <v>58.494526915579549</v>
      </c>
      <c r="F31" s="115">
        <v>11703</v>
      </c>
      <c r="G31" s="114">
        <v>12022</v>
      </c>
      <c r="H31" s="114">
        <v>12094</v>
      </c>
      <c r="I31" s="114">
        <v>12245</v>
      </c>
      <c r="J31" s="140">
        <v>12062</v>
      </c>
      <c r="K31" s="114">
        <v>-359</v>
      </c>
      <c r="L31" s="116">
        <v>-2.9762891726081908</v>
      </c>
    </row>
    <row r="32" spans="1:12" s="110" customFormat="1" ht="15" customHeight="1" x14ac:dyDescent="0.2">
      <c r="A32" s="120"/>
      <c r="B32" s="119" t="s">
        <v>117</v>
      </c>
      <c r="C32" s="258"/>
      <c r="E32" s="113">
        <v>13.111979166666666</v>
      </c>
      <c r="F32" s="114">
        <v>3021</v>
      </c>
      <c r="G32" s="114">
        <v>3028</v>
      </c>
      <c r="H32" s="114">
        <v>3062</v>
      </c>
      <c r="I32" s="114">
        <v>3017</v>
      </c>
      <c r="J32" s="140">
        <v>2979</v>
      </c>
      <c r="K32" s="114">
        <v>42</v>
      </c>
      <c r="L32" s="116">
        <v>1.4098690835850958</v>
      </c>
    </row>
    <row r="33" spans="1:12" s="110" customFormat="1" ht="15" customHeight="1" x14ac:dyDescent="0.2">
      <c r="A33" s="120"/>
      <c r="B33" s="119"/>
      <c r="C33" s="258" t="s">
        <v>106</v>
      </c>
      <c r="E33" s="113">
        <v>45.978152929493547</v>
      </c>
      <c r="F33" s="114">
        <v>1389</v>
      </c>
      <c r="G33" s="114">
        <v>1418</v>
      </c>
      <c r="H33" s="114">
        <v>1422</v>
      </c>
      <c r="I33" s="114">
        <v>1411</v>
      </c>
      <c r="J33" s="140">
        <v>1394</v>
      </c>
      <c r="K33" s="114">
        <v>-5</v>
      </c>
      <c r="L33" s="116">
        <v>-0.3586800573888092</v>
      </c>
    </row>
    <row r="34" spans="1:12" s="110" customFormat="1" ht="15" customHeight="1" x14ac:dyDescent="0.2">
      <c r="A34" s="120"/>
      <c r="B34" s="119"/>
      <c r="C34" s="258" t="s">
        <v>107</v>
      </c>
      <c r="E34" s="113">
        <v>54.021847070506453</v>
      </c>
      <c r="F34" s="114">
        <v>1632</v>
      </c>
      <c r="G34" s="114">
        <v>1610</v>
      </c>
      <c r="H34" s="114">
        <v>1640</v>
      </c>
      <c r="I34" s="114">
        <v>1606</v>
      </c>
      <c r="J34" s="140">
        <v>1585</v>
      </c>
      <c r="K34" s="114">
        <v>47</v>
      </c>
      <c r="L34" s="116">
        <v>2.965299684542587</v>
      </c>
    </row>
    <row r="35" spans="1:12" s="110" customFormat="1" ht="24" customHeight="1" x14ac:dyDescent="0.2">
      <c r="A35" s="604" t="s">
        <v>192</v>
      </c>
      <c r="B35" s="605"/>
      <c r="C35" s="605"/>
      <c r="D35" s="606"/>
      <c r="E35" s="113">
        <v>18.619791666666668</v>
      </c>
      <c r="F35" s="114">
        <v>4290</v>
      </c>
      <c r="G35" s="114">
        <v>4434</v>
      </c>
      <c r="H35" s="114">
        <v>4515</v>
      </c>
      <c r="I35" s="114">
        <v>4737</v>
      </c>
      <c r="J35" s="114">
        <v>4534</v>
      </c>
      <c r="K35" s="318">
        <v>-244</v>
      </c>
      <c r="L35" s="319">
        <v>-5.3815615350683723</v>
      </c>
    </row>
    <row r="36" spans="1:12" s="110" customFormat="1" ht="15" customHeight="1" x14ac:dyDescent="0.2">
      <c r="A36" s="120"/>
      <c r="B36" s="119"/>
      <c r="C36" s="258" t="s">
        <v>106</v>
      </c>
      <c r="E36" s="113">
        <v>39.067599067599069</v>
      </c>
      <c r="F36" s="114">
        <v>1676</v>
      </c>
      <c r="G36" s="114">
        <v>1733</v>
      </c>
      <c r="H36" s="114">
        <v>1773</v>
      </c>
      <c r="I36" s="114">
        <v>1843</v>
      </c>
      <c r="J36" s="114">
        <v>1765</v>
      </c>
      <c r="K36" s="318">
        <v>-89</v>
      </c>
      <c r="L36" s="116">
        <v>-5.0424929178470252</v>
      </c>
    </row>
    <row r="37" spans="1:12" s="110" customFormat="1" ht="15" customHeight="1" x14ac:dyDescent="0.2">
      <c r="A37" s="120"/>
      <c r="B37" s="119"/>
      <c r="C37" s="258" t="s">
        <v>107</v>
      </c>
      <c r="E37" s="113">
        <v>60.932400932400931</v>
      </c>
      <c r="F37" s="114">
        <v>2614</v>
      </c>
      <c r="G37" s="114">
        <v>2701</v>
      </c>
      <c r="H37" s="114">
        <v>2742</v>
      </c>
      <c r="I37" s="114">
        <v>2894</v>
      </c>
      <c r="J37" s="140">
        <v>2769</v>
      </c>
      <c r="K37" s="114">
        <v>-155</v>
      </c>
      <c r="L37" s="116">
        <v>-5.5976886962802457</v>
      </c>
    </row>
    <row r="38" spans="1:12" s="110" customFormat="1" ht="15" customHeight="1" x14ac:dyDescent="0.2">
      <c r="A38" s="120"/>
      <c r="B38" s="119" t="s">
        <v>328</v>
      </c>
      <c r="C38" s="258"/>
      <c r="E38" s="113">
        <v>63.003472222222221</v>
      </c>
      <c r="F38" s="114">
        <v>14516</v>
      </c>
      <c r="G38" s="114">
        <v>14802</v>
      </c>
      <c r="H38" s="114">
        <v>14773</v>
      </c>
      <c r="I38" s="114">
        <v>14781</v>
      </c>
      <c r="J38" s="140">
        <v>14565</v>
      </c>
      <c r="K38" s="114">
        <v>-49</v>
      </c>
      <c r="L38" s="116">
        <v>-0.33642293168554754</v>
      </c>
    </row>
    <row r="39" spans="1:12" s="110" customFormat="1" ht="15" customHeight="1" x14ac:dyDescent="0.2">
      <c r="A39" s="120"/>
      <c r="B39" s="119"/>
      <c r="C39" s="258" t="s">
        <v>106</v>
      </c>
      <c r="E39" s="113">
        <v>43.965279691375038</v>
      </c>
      <c r="F39" s="115">
        <v>6382</v>
      </c>
      <c r="G39" s="114">
        <v>6511</v>
      </c>
      <c r="H39" s="114">
        <v>6471</v>
      </c>
      <c r="I39" s="114">
        <v>6477</v>
      </c>
      <c r="J39" s="140">
        <v>6353</v>
      </c>
      <c r="K39" s="114">
        <v>29</v>
      </c>
      <c r="L39" s="116">
        <v>0.45647725484023294</v>
      </c>
    </row>
    <row r="40" spans="1:12" s="110" customFormat="1" ht="15" customHeight="1" x14ac:dyDescent="0.2">
      <c r="A40" s="120"/>
      <c r="B40" s="119"/>
      <c r="C40" s="258" t="s">
        <v>107</v>
      </c>
      <c r="E40" s="113">
        <v>56.034720308624962</v>
      </c>
      <c r="F40" s="115">
        <v>8134</v>
      </c>
      <c r="G40" s="114">
        <v>8291</v>
      </c>
      <c r="H40" s="114">
        <v>8302</v>
      </c>
      <c r="I40" s="114">
        <v>8304</v>
      </c>
      <c r="J40" s="140">
        <v>8212</v>
      </c>
      <c r="K40" s="114">
        <v>-78</v>
      </c>
      <c r="L40" s="116">
        <v>-0.94982951777886016</v>
      </c>
    </row>
    <row r="41" spans="1:12" s="110" customFormat="1" ht="15" customHeight="1" x14ac:dyDescent="0.2">
      <c r="A41" s="120"/>
      <c r="B41" s="320" t="s">
        <v>516</v>
      </c>
      <c r="C41" s="258"/>
      <c r="E41" s="113">
        <v>6.4409722222222223</v>
      </c>
      <c r="F41" s="115">
        <v>1484</v>
      </c>
      <c r="G41" s="114">
        <v>1502</v>
      </c>
      <c r="H41" s="114">
        <v>1477</v>
      </c>
      <c r="I41" s="114">
        <v>1469</v>
      </c>
      <c r="J41" s="140">
        <v>1423</v>
      </c>
      <c r="K41" s="114">
        <v>61</v>
      </c>
      <c r="L41" s="116">
        <v>4.2867182009838372</v>
      </c>
    </row>
    <row r="42" spans="1:12" s="110" customFormat="1" ht="15" customHeight="1" x14ac:dyDescent="0.2">
      <c r="A42" s="120"/>
      <c r="B42" s="119"/>
      <c r="C42" s="268" t="s">
        <v>106</v>
      </c>
      <c r="D42" s="182"/>
      <c r="E42" s="113">
        <v>47.506738544474395</v>
      </c>
      <c r="F42" s="115">
        <v>705</v>
      </c>
      <c r="G42" s="114">
        <v>707</v>
      </c>
      <c r="H42" s="114">
        <v>697</v>
      </c>
      <c r="I42" s="114">
        <v>702</v>
      </c>
      <c r="J42" s="140">
        <v>667</v>
      </c>
      <c r="K42" s="114">
        <v>38</v>
      </c>
      <c r="L42" s="116">
        <v>5.6971514242878563</v>
      </c>
    </row>
    <row r="43" spans="1:12" s="110" customFormat="1" ht="15" customHeight="1" x14ac:dyDescent="0.2">
      <c r="A43" s="120"/>
      <c r="B43" s="119"/>
      <c r="C43" s="268" t="s">
        <v>107</v>
      </c>
      <c r="D43" s="182"/>
      <c r="E43" s="113">
        <v>52.493261455525605</v>
      </c>
      <c r="F43" s="115">
        <v>779</v>
      </c>
      <c r="G43" s="114">
        <v>795</v>
      </c>
      <c r="H43" s="114">
        <v>780</v>
      </c>
      <c r="I43" s="114">
        <v>767</v>
      </c>
      <c r="J43" s="140">
        <v>756</v>
      </c>
      <c r="K43" s="114">
        <v>23</v>
      </c>
      <c r="L43" s="116">
        <v>3.0423280423280423</v>
      </c>
    </row>
    <row r="44" spans="1:12" s="110" customFormat="1" ht="15" customHeight="1" x14ac:dyDescent="0.2">
      <c r="A44" s="120"/>
      <c r="B44" s="119" t="s">
        <v>205</v>
      </c>
      <c r="C44" s="268"/>
      <c r="D44" s="182"/>
      <c r="E44" s="113">
        <v>11.935763888888889</v>
      </c>
      <c r="F44" s="115">
        <v>2750</v>
      </c>
      <c r="G44" s="114">
        <v>2802</v>
      </c>
      <c r="H44" s="114">
        <v>2863</v>
      </c>
      <c r="I44" s="114">
        <v>2837</v>
      </c>
      <c r="J44" s="140">
        <v>2881</v>
      </c>
      <c r="K44" s="114">
        <v>-131</v>
      </c>
      <c r="L44" s="116">
        <v>-4.5470322804581746</v>
      </c>
    </row>
    <row r="45" spans="1:12" s="110" customFormat="1" ht="15" customHeight="1" x14ac:dyDescent="0.2">
      <c r="A45" s="120"/>
      <c r="B45" s="119"/>
      <c r="C45" s="268" t="s">
        <v>106</v>
      </c>
      <c r="D45" s="182"/>
      <c r="E45" s="113">
        <v>33.890909090909091</v>
      </c>
      <c r="F45" s="115">
        <v>932</v>
      </c>
      <c r="G45" s="114">
        <v>947</v>
      </c>
      <c r="H45" s="114">
        <v>943</v>
      </c>
      <c r="I45" s="114">
        <v>938</v>
      </c>
      <c r="J45" s="140">
        <v>958</v>
      </c>
      <c r="K45" s="114">
        <v>-26</v>
      </c>
      <c r="L45" s="116">
        <v>-2.7139874739039667</v>
      </c>
    </row>
    <row r="46" spans="1:12" s="110" customFormat="1" ht="15" customHeight="1" x14ac:dyDescent="0.2">
      <c r="A46" s="123"/>
      <c r="B46" s="124"/>
      <c r="C46" s="260" t="s">
        <v>107</v>
      </c>
      <c r="D46" s="261"/>
      <c r="E46" s="125">
        <v>66.109090909090909</v>
      </c>
      <c r="F46" s="143">
        <v>1818</v>
      </c>
      <c r="G46" s="144">
        <v>1855</v>
      </c>
      <c r="H46" s="144">
        <v>1920</v>
      </c>
      <c r="I46" s="144">
        <v>1899</v>
      </c>
      <c r="J46" s="145">
        <v>1923</v>
      </c>
      <c r="K46" s="144">
        <v>-105</v>
      </c>
      <c r="L46" s="146">
        <v>-5.4602184087363499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23040</v>
      </c>
      <c r="E11" s="114">
        <v>23540</v>
      </c>
      <c r="F11" s="114">
        <v>23628</v>
      </c>
      <c r="G11" s="114">
        <v>23824</v>
      </c>
      <c r="H11" s="140">
        <v>23403</v>
      </c>
      <c r="I11" s="115">
        <v>-363</v>
      </c>
      <c r="J11" s="116">
        <v>-1.5510831944622485</v>
      </c>
    </row>
    <row r="12" spans="1:15" s="110" customFormat="1" ht="24.95" customHeight="1" x14ac:dyDescent="0.2">
      <c r="A12" s="193" t="s">
        <v>132</v>
      </c>
      <c r="B12" s="194" t="s">
        <v>133</v>
      </c>
      <c r="C12" s="113">
        <v>4.3663194444444446</v>
      </c>
      <c r="D12" s="115">
        <v>1006</v>
      </c>
      <c r="E12" s="114">
        <v>1012</v>
      </c>
      <c r="F12" s="114">
        <v>1013</v>
      </c>
      <c r="G12" s="114">
        <v>998</v>
      </c>
      <c r="H12" s="140">
        <v>982</v>
      </c>
      <c r="I12" s="115">
        <v>24</v>
      </c>
      <c r="J12" s="116">
        <v>2.443991853360489</v>
      </c>
    </row>
    <row r="13" spans="1:15" s="110" customFormat="1" ht="24.95" customHeight="1" x14ac:dyDescent="0.2">
      <c r="A13" s="193" t="s">
        <v>134</v>
      </c>
      <c r="B13" s="199" t="s">
        <v>214</v>
      </c>
      <c r="C13" s="113">
        <v>1.2152777777777777</v>
      </c>
      <c r="D13" s="115">
        <v>280</v>
      </c>
      <c r="E13" s="114">
        <v>289</v>
      </c>
      <c r="F13" s="114">
        <v>284</v>
      </c>
      <c r="G13" s="114">
        <v>238</v>
      </c>
      <c r="H13" s="140">
        <v>227</v>
      </c>
      <c r="I13" s="115">
        <v>53</v>
      </c>
      <c r="J13" s="116">
        <v>23.348017621145374</v>
      </c>
    </row>
    <row r="14" spans="1:15" s="287" customFormat="1" ht="24.95" customHeight="1" x14ac:dyDescent="0.2">
      <c r="A14" s="193" t="s">
        <v>215</v>
      </c>
      <c r="B14" s="199" t="s">
        <v>137</v>
      </c>
      <c r="C14" s="113">
        <v>12.560763888888889</v>
      </c>
      <c r="D14" s="115">
        <v>2894</v>
      </c>
      <c r="E14" s="114">
        <v>2978</v>
      </c>
      <c r="F14" s="114">
        <v>3026</v>
      </c>
      <c r="G14" s="114">
        <v>3141</v>
      </c>
      <c r="H14" s="140">
        <v>3143</v>
      </c>
      <c r="I14" s="115">
        <v>-249</v>
      </c>
      <c r="J14" s="116">
        <v>-7.9223671651288576</v>
      </c>
      <c r="K14" s="110"/>
      <c r="L14" s="110"/>
      <c r="M14" s="110"/>
      <c r="N14" s="110"/>
      <c r="O14" s="110"/>
    </row>
    <row r="15" spans="1:15" s="110" customFormat="1" ht="24.95" customHeight="1" x14ac:dyDescent="0.2">
      <c r="A15" s="193" t="s">
        <v>216</v>
      </c>
      <c r="B15" s="199" t="s">
        <v>217</v>
      </c>
      <c r="C15" s="113">
        <v>4.3359375</v>
      </c>
      <c r="D15" s="115">
        <v>999</v>
      </c>
      <c r="E15" s="114">
        <v>1030</v>
      </c>
      <c r="F15" s="114">
        <v>1039</v>
      </c>
      <c r="G15" s="114">
        <v>1053</v>
      </c>
      <c r="H15" s="140">
        <v>1009</v>
      </c>
      <c r="I15" s="115">
        <v>-10</v>
      </c>
      <c r="J15" s="116">
        <v>-0.99108027750247774</v>
      </c>
    </row>
    <row r="16" spans="1:15" s="287" customFormat="1" ht="24.95" customHeight="1" x14ac:dyDescent="0.2">
      <c r="A16" s="193" t="s">
        <v>218</v>
      </c>
      <c r="B16" s="199" t="s">
        <v>141</v>
      </c>
      <c r="C16" s="113">
        <v>6.731770833333333</v>
      </c>
      <c r="D16" s="115">
        <v>1551</v>
      </c>
      <c r="E16" s="114">
        <v>1592</v>
      </c>
      <c r="F16" s="114">
        <v>1616</v>
      </c>
      <c r="G16" s="114">
        <v>1666</v>
      </c>
      <c r="H16" s="140">
        <v>1705</v>
      </c>
      <c r="I16" s="115">
        <v>-154</v>
      </c>
      <c r="J16" s="116">
        <v>-9.0322580645161299</v>
      </c>
      <c r="K16" s="110"/>
      <c r="L16" s="110"/>
      <c r="M16" s="110"/>
      <c r="N16" s="110"/>
      <c r="O16" s="110"/>
    </row>
    <row r="17" spans="1:15" s="110" customFormat="1" ht="24.95" customHeight="1" x14ac:dyDescent="0.2">
      <c r="A17" s="193" t="s">
        <v>142</v>
      </c>
      <c r="B17" s="199" t="s">
        <v>220</v>
      </c>
      <c r="C17" s="113">
        <v>1.4930555555555556</v>
      </c>
      <c r="D17" s="115">
        <v>344</v>
      </c>
      <c r="E17" s="114">
        <v>356</v>
      </c>
      <c r="F17" s="114">
        <v>371</v>
      </c>
      <c r="G17" s="114">
        <v>422</v>
      </c>
      <c r="H17" s="140">
        <v>429</v>
      </c>
      <c r="I17" s="115">
        <v>-85</v>
      </c>
      <c r="J17" s="116">
        <v>-19.813519813519815</v>
      </c>
    </row>
    <row r="18" spans="1:15" s="287" customFormat="1" ht="24.95" customHeight="1" x14ac:dyDescent="0.2">
      <c r="A18" s="201" t="s">
        <v>144</v>
      </c>
      <c r="B18" s="202" t="s">
        <v>145</v>
      </c>
      <c r="C18" s="113">
        <v>6.119791666666667</v>
      </c>
      <c r="D18" s="115">
        <v>1410</v>
      </c>
      <c r="E18" s="114">
        <v>1404</v>
      </c>
      <c r="F18" s="114">
        <v>1446</v>
      </c>
      <c r="G18" s="114">
        <v>1411</v>
      </c>
      <c r="H18" s="140">
        <v>1356</v>
      </c>
      <c r="I18" s="115">
        <v>54</v>
      </c>
      <c r="J18" s="116">
        <v>3.9823008849557522</v>
      </c>
      <c r="K18" s="110"/>
      <c r="L18" s="110"/>
      <c r="M18" s="110"/>
      <c r="N18" s="110"/>
      <c r="O18" s="110"/>
    </row>
    <row r="19" spans="1:15" s="110" customFormat="1" ht="24.95" customHeight="1" x14ac:dyDescent="0.2">
      <c r="A19" s="193" t="s">
        <v>146</v>
      </c>
      <c r="B19" s="199" t="s">
        <v>147</v>
      </c>
      <c r="C19" s="113">
        <v>16.384548611111111</v>
      </c>
      <c r="D19" s="115">
        <v>3775</v>
      </c>
      <c r="E19" s="114">
        <v>3813</v>
      </c>
      <c r="F19" s="114">
        <v>3749</v>
      </c>
      <c r="G19" s="114">
        <v>3761</v>
      </c>
      <c r="H19" s="140">
        <v>3744</v>
      </c>
      <c r="I19" s="115">
        <v>31</v>
      </c>
      <c r="J19" s="116">
        <v>0.82799145299145294</v>
      </c>
    </row>
    <row r="20" spans="1:15" s="287" customFormat="1" ht="24.95" customHeight="1" x14ac:dyDescent="0.2">
      <c r="A20" s="193" t="s">
        <v>148</v>
      </c>
      <c r="B20" s="199" t="s">
        <v>149</v>
      </c>
      <c r="C20" s="113">
        <v>6.1762152777777777</v>
      </c>
      <c r="D20" s="115">
        <v>1423</v>
      </c>
      <c r="E20" s="114">
        <v>1428</v>
      </c>
      <c r="F20" s="114">
        <v>1444</v>
      </c>
      <c r="G20" s="114">
        <v>1439</v>
      </c>
      <c r="H20" s="140">
        <v>1383</v>
      </c>
      <c r="I20" s="115">
        <v>40</v>
      </c>
      <c r="J20" s="116">
        <v>2.8922631959508314</v>
      </c>
      <c r="K20" s="110"/>
      <c r="L20" s="110"/>
      <c r="M20" s="110"/>
      <c r="N20" s="110"/>
      <c r="O20" s="110"/>
    </row>
    <row r="21" spans="1:15" s="110" customFormat="1" ht="24.95" customHeight="1" x14ac:dyDescent="0.2">
      <c r="A21" s="201" t="s">
        <v>150</v>
      </c>
      <c r="B21" s="202" t="s">
        <v>151</v>
      </c>
      <c r="C21" s="113">
        <v>10.421006944444445</v>
      </c>
      <c r="D21" s="115">
        <v>2401</v>
      </c>
      <c r="E21" s="114">
        <v>2610</v>
      </c>
      <c r="F21" s="114">
        <v>2648</v>
      </c>
      <c r="G21" s="114">
        <v>2649</v>
      </c>
      <c r="H21" s="140">
        <v>2528</v>
      </c>
      <c r="I21" s="115">
        <v>-127</v>
      </c>
      <c r="J21" s="116">
        <v>-5.0237341772151902</v>
      </c>
    </row>
    <row r="22" spans="1:15" s="110" customFormat="1" ht="24.95" customHeight="1" x14ac:dyDescent="0.2">
      <c r="A22" s="201" t="s">
        <v>152</v>
      </c>
      <c r="B22" s="199" t="s">
        <v>153</v>
      </c>
      <c r="C22" s="113">
        <v>0.99392361111111116</v>
      </c>
      <c r="D22" s="115">
        <v>229</v>
      </c>
      <c r="E22" s="114">
        <v>237</v>
      </c>
      <c r="F22" s="114">
        <v>247</v>
      </c>
      <c r="G22" s="114">
        <v>249</v>
      </c>
      <c r="H22" s="140">
        <v>255</v>
      </c>
      <c r="I22" s="115">
        <v>-26</v>
      </c>
      <c r="J22" s="116">
        <v>-10.196078431372548</v>
      </c>
    </row>
    <row r="23" spans="1:15" s="110" customFormat="1" ht="24.95" customHeight="1" x14ac:dyDescent="0.2">
      <c r="A23" s="193" t="s">
        <v>154</v>
      </c>
      <c r="B23" s="199" t="s">
        <v>155</v>
      </c>
      <c r="C23" s="113">
        <v>1.0850694444444444</v>
      </c>
      <c r="D23" s="115">
        <v>250</v>
      </c>
      <c r="E23" s="114">
        <v>263</v>
      </c>
      <c r="F23" s="114">
        <v>273</v>
      </c>
      <c r="G23" s="114">
        <v>276</v>
      </c>
      <c r="H23" s="140">
        <v>277</v>
      </c>
      <c r="I23" s="115">
        <v>-27</v>
      </c>
      <c r="J23" s="116">
        <v>-9.7472924187725631</v>
      </c>
    </row>
    <row r="24" spans="1:15" s="110" customFormat="1" ht="24.95" customHeight="1" x14ac:dyDescent="0.2">
      <c r="A24" s="193" t="s">
        <v>156</v>
      </c>
      <c r="B24" s="199" t="s">
        <v>221</v>
      </c>
      <c r="C24" s="113">
        <v>5.7855902777777777</v>
      </c>
      <c r="D24" s="115">
        <v>1333</v>
      </c>
      <c r="E24" s="114">
        <v>1335</v>
      </c>
      <c r="F24" s="114">
        <v>1317</v>
      </c>
      <c r="G24" s="114">
        <v>1334</v>
      </c>
      <c r="H24" s="140">
        <v>1326</v>
      </c>
      <c r="I24" s="115">
        <v>7</v>
      </c>
      <c r="J24" s="116">
        <v>0.52790346907993968</v>
      </c>
    </row>
    <row r="25" spans="1:15" s="110" customFormat="1" ht="24.95" customHeight="1" x14ac:dyDescent="0.2">
      <c r="A25" s="193" t="s">
        <v>222</v>
      </c>
      <c r="B25" s="204" t="s">
        <v>159</v>
      </c>
      <c r="C25" s="113">
        <v>11.388888888888889</v>
      </c>
      <c r="D25" s="115">
        <v>2624</v>
      </c>
      <c r="E25" s="114">
        <v>2638</v>
      </c>
      <c r="F25" s="114">
        <v>2705</v>
      </c>
      <c r="G25" s="114">
        <v>2700</v>
      </c>
      <c r="H25" s="140">
        <v>2692</v>
      </c>
      <c r="I25" s="115">
        <v>-68</v>
      </c>
      <c r="J25" s="116">
        <v>-2.526002971768202</v>
      </c>
    </row>
    <row r="26" spans="1:15" s="110" customFormat="1" ht="24.95" customHeight="1" x14ac:dyDescent="0.2">
      <c r="A26" s="201">
        <v>782.78300000000002</v>
      </c>
      <c r="B26" s="203" t="s">
        <v>160</v>
      </c>
      <c r="C26" s="113">
        <v>6.5104166666666671E-2</v>
      </c>
      <c r="D26" s="115">
        <v>15</v>
      </c>
      <c r="E26" s="114">
        <v>19</v>
      </c>
      <c r="F26" s="114">
        <v>18</v>
      </c>
      <c r="G26" s="114">
        <v>19</v>
      </c>
      <c r="H26" s="140">
        <v>17</v>
      </c>
      <c r="I26" s="115">
        <v>-2</v>
      </c>
      <c r="J26" s="116">
        <v>-11.764705882352942</v>
      </c>
    </row>
    <row r="27" spans="1:15" s="110" customFormat="1" ht="24.95" customHeight="1" x14ac:dyDescent="0.2">
      <c r="A27" s="193" t="s">
        <v>161</v>
      </c>
      <c r="B27" s="199" t="s">
        <v>162</v>
      </c>
      <c r="C27" s="113">
        <v>5.2387152777777777</v>
      </c>
      <c r="D27" s="115">
        <v>1207</v>
      </c>
      <c r="E27" s="114">
        <v>1207</v>
      </c>
      <c r="F27" s="114">
        <v>1208</v>
      </c>
      <c r="G27" s="114">
        <v>1209</v>
      </c>
      <c r="H27" s="140">
        <v>1151</v>
      </c>
      <c r="I27" s="115">
        <v>56</v>
      </c>
      <c r="J27" s="116">
        <v>4.8653344917463075</v>
      </c>
    </row>
    <row r="28" spans="1:15" s="110" customFormat="1" ht="24.95" customHeight="1" x14ac:dyDescent="0.2">
      <c r="A28" s="193" t="s">
        <v>163</v>
      </c>
      <c r="B28" s="199" t="s">
        <v>164</v>
      </c>
      <c r="C28" s="113">
        <v>2.3871527777777777</v>
      </c>
      <c r="D28" s="115">
        <v>550</v>
      </c>
      <c r="E28" s="114">
        <v>578</v>
      </c>
      <c r="F28" s="114">
        <v>516</v>
      </c>
      <c r="G28" s="114">
        <v>582</v>
      </c>
      <c r="H28" s="140">
        <v>547</v>
      </c>
      <c r="I28" s="115">
        <v>3</v>
      </c>
      <c r="J28" s="116">
        <v>0.54844606946983543</v>
      </c>
    </row>
    <row r="29" spans="1:15" s="110" customFormat="1" ht="24.95" customHeight="1" x14ac:dyDescent="0.2">
      <c r="A29" s="193">
        <v>86</v>
      </c>
      <c r="B29" s="199" t="s">
        <v>165</v>
      </c>
      <c r="C29" s="113">
        <v>4.2621527777777777</v>
      </c>
      <c r="D29" s="115">
        <v>982</v>
      </c>
      <c r="E29" s="114">
        <v>987</v>
      </c>
      <c r="F29" s="114">
        <v>980</v>
      </c>
      <c r="G29" s="114">
        <v>981</v>
      </c>
      <c r="H29" s="140">
        <v>1009</v>
      </c>
      <c r="I29" s="115">
        <v>-27</v>
      </c>
      <c r="J29" s="116">
        <v>-2.67591674925669</v>
      </c>
    </row>
    <row r="30" spans="1:15" s="110" customFormat="1" ht="24.95" customHeight="1" x14ac:dyDescent="0.2">
      <c r="A30" s="193">
        <v>87.88</v>
      </c>
      <c r="B30" s="204" t="s">
        <v>166</v>
      </c>
      <c r="C30" s="113">
        <v>2.2916666666666665</v>
      </c>
      <c r="D30" s="115">
        <v>528</v>
      </c>
      <c r="E30" s="114">
        <v>546</v>
      </c>
      <c r="F30" s="114">
        <v>548</v>
      </c>
      <c r="G30" s="114">
        <v>558</v>
      </c>
      <c r="H30" s="140">
        <v>582</v>
      </c>
      <c r="I30" s="115">
        <v>-54</v>
      </c>
      <c r="J30" s="116">
        <v>-9.2783505154639183</v>
      </c>
    </row>
    <row r="31" spans="1:15" s="110" customFormat="1" ht="24.95" customHeight="1" x14ac:dyDescent="0.2">
      <c r="A31" s="193" t="s">
        <v>167</v>
      </c>
      <c r="B31" s="199" t="s">
        <v>168</v>
      </c>
      <c r="C31" s="113">
        <v>9.2491319444444446</v>
      </c>
      <c r="D31" s="115">
        <v>2131</v>
      </c>
      <c r="E31" s="114">
        <v>2195</v>
      </c>
      <c r="F31" s="114">
        <v>2205</v>
      </c>
      <c r="G31" s="114">
        <v>2278</v>
      </c>
      <c r="H31" s="140">
        <v>2183</v>
      </c>
      <c r="I31" s="115">
        <v>-52</v>
      </c>
      <c r="J31" s="116">
        <v>-2.3820430600091616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4.3663194444444446</v>
      </c>
      <c r="D34" s="115">
        <v>1006</v>
      </c>
      <c r="E34" s="114">
        <v>1012</v>
      </c>
      <c r="F34" s="114">
        <v>1013</v>
      </c>
      <c r="G34" s="114">
        <v>998</v>
      </c>
      <c r="H34" s="140">
        <v>982</v>
      </c>
      <c r="I34" s="115">
        <v>24</v>
      </c>
      <c r="J34" s="116">
        <v>2.443991853360489</v>
      </c>
    </row>
    <row r="35" spans="1:10" s="110" customFormat="1" ht="24.95" customHeight="1" x14ac:dyDescent="0.2">
      <c r="A35" s="292" t="s">
        <v>171</v>
      </c>
      <c r="B35" s="293" t="s">
        <v>172</v>
      </c>
      <c r="C35" s="113">
        <v>19.895833333333332</v>
      </c>
      <c r="D35" s="115">
        <v>4584</v>
      </c>
      <c r="E35" s="114">
        <v>4671</v>
      </c>
      <c r="F35" s="114">
        <v>4756</v>
      </c>
      <c r="G35" s="114">
        <v>4790</v>
      </c>
      <c r="H35" s="140">
        <v>4726</v>
      </c>
      <c r="I35" s="115">
        <v>-142</v>
      </c>
      <c r="J35" s="116">
        <v>-3.004655099449852</v>
      </c>
    </row>
    <row r="36" spans="1:10" s="110" customFormat="1" ht="24.95" customHeight="1" x14ac:dyDescent="0.2">
      <c r="A36" s="294" t="s">
        <v>173</v>
      </c>
      <c r="B36" s="295" t="s">
        <v>174</v>
      </c>
      <c r="C36" s="125">
        <v>75.729166666666671</v>
      </c>
      <c r="D36" s="143">
        <v>17448</v>
      </c>
      <c r="E36" s="144">
        <v>17856</v>
      </c>
      <c r="F36" s="144">
        <v>17858</v>
      </c>
      <c r="G36" s="144">
        <v>18035</v>
      </c>
      <c r="H36" s="145">
        <v>17694</v>
      </c>
      <c r="I36" s="143">
        <v>-246</v>
      </c>
      <c r="J36" s="146">
        <v>-1.3903017972193965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23040</v>
      </c>
      <c r="F11" s="264">
        <v>23540</v>
      </c>
      <c r="G11" s="264">
        <v>23628</v>
      </c>
      <c r="H11" s="264">
        <v>23824</v>
      </c>
      <c r="I11" s="265">
        <v>23403</v>
      </c>
      <c r="J11" s="263">
        <v>-363</v>
      </c>
      <c r="K11" s="266">
        <v>-1.5510831944622485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44.774305555555557</v>
      </c>
      <c r="E13" s="115">
        <v>10316</v>
      </c>
      <c r="F13" s="114">
        <v>10439</v>
      </c>
      <c r="G13" s="114">
        <v>10522</v>
      </c>
      <c r="H13" s="114">
        <v>10580</v>
      </c>
      <c r="I13" s="140">
        <v>10452</v>
      </c>
      <c r="J13" s="115">
        <v>-136</v>
      </c>
      <c r="K13" s="116">
        <v>-1.3011863758132416</v>
      </c>
    </row>
    <row r="14" spans="1:15" ht="15.95" customHeight="1" x14ac:dyDescent="0.2">
      <c r="A14" s="306" t="s">
        <v>230</v>
      </c>
      <c r="B14" s="307"/>
      <c r="C14" s="308"/>
      <c r="D14" s="113">
        <v>45.928819444444443</v>
      </c>
      <c r="E14" s="115">
        <v>10582</v>
      </c>
      <c r="F14" s="114">
        <v>10867</v>
      </c>
      <c r="G14" s="114">
        <v>10904</v>
      </c>
      <c r="H14" s="114">
        <v>10975</v>
      </c>
      <c r="I14" s="140">
        <v>10776</v>
      </c>
      <c r="J14" s="115">
        <v>-194</v>
      </c>
      <c r="K14" s="116">
        <v>-1.8002969561989606</v>
      </c>
    </row>
    <row r="15" spans="1:15" ht="15.95" customHeight="1" x14ac:dyDescent="0.2">
      <c r="A15" s="306" t="s">
        <v>231</v>
      </c>
      <c r="B15" s="307"/>
      <c r="C15" s="308"/>
      <c r="D15" s="113">
        <v>4.5486111111111107</v>
      </c>
      <c r="E15" s="115">
        <v>1048</v>
      </c>
      <c r="F15" s="114">
        <v>1074</v>
      </c>
      <c r="G15" s="114">
        <v>1095</v>
      </c>
      <c r="H15" s="114">
        <v>1085</v>
      </c>
      <c r="I15" s="140">
        <v>1065</v>
      </c>
      <c r="J15" s="115">
        <v>-17</v>
      </c>
      <c r="K15" s="116">
        <v>-1.596244131455399</v>
      </c>
    </row>
    <row r="16" spans="1:15" ht="15.95" customHeight="1" x14ac:dyDescent="0.2">
      <c r="A16" s="306" t="s">
        <v>232</v>
      </c>
      <c r="B16" s="307"/>
      <c r="C16" s="308"/>
      <c r="D16" s="113">
        <v>2.0789930555555554</v>
      </c>
      <c r="E16" s="115">
        <v>479</v>
      </c>
      <c r="F16" s="114">
        <v>499</v>
      </c>
      <c r="G16" s="114">
        <v>449</v>
      </c>
      <c r="H16" s="114">
        <v>512</v>
      </c>
      <c r="I16" s="140">
        <v>470</v>
      </c>
      <c r="J16" s="115">
        <v>9</v>
      </c>
      <c r="K16" s="116">
        <v>1.9148936170212767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3.2986111111111112</v>
      </c>
      <c r="E18" s="115">
        <v>760</v>
      </c>
      <c r="F18" s="114">
        <v>755</v>
      </c>
      <c r="G18" s="114">
        <v>744</v>
      </c>
      <c r="H18" s="114">
        <v>717</v>
      </c>
      <c r="I18" s="140">
        <v>718</v>
      </c>
      <c r="J18" s="115">
        <v>42</v>
      </c>
      <c r="K18" s="116">
        <v>5.8495821727019495</v>
      </c>
    </row>
    <row r="19" spans="1:11" ht="14.1" customHeight="1" x14ac:dyDescent="0.2">
      <c r="A19" s="306" t="s">
        <v>235</v>
      </c>
      <c r="B19" s="307" t="s">
        <v>236</v>
      </c>
      <c r="C19" s="308"/>
      <c r="D19" s="113">
        <v>2.7994791666666665</v>
      </c>
      <c r="E19" s="115">
        <v>645</v>
      </c>
      <c r="F19" s="114">
        <v>645</v>
      </c>
      <c r="G19" s="114">
        <v>636</v>
      </c>
      <c r="H19" s="114">
        <v>610</v>
      </c>
      <c r="I19" s="140">
        <v>601</v>
      </c>
      <c r="J19" s="115">
        <v>44</v>
      </c>
      <c r="K19" s="116">
        <v>7.3211314475873541</v>
      </c>
    </row>
    <row r="20" spans="1:11" ht="14.1" customHeight="1" x14ac:dyDescent="0.2">
      <c r="A20" s="306">
        <v>12</v>
      </c>
      <c r="B20" s="307" t="s">
        <v>237</v>
      </c>
      <c r="C20" s="308"/>
      <c r="D20" s="113">
        <v>1.4800347222222223</v>
      </c>
      <c r="E20" s="115">
        <v>341</v>
      </c>
      <c r="F20" s="114">
        <v>359</v>
      </c>
      <c r="G20" s="114">
        <v>382</v>
      </c>
      <c r="H20" s="114">
        <v>434</v>
      </c>
      <c r="I20" s="140">
        <v>397</v>
      </c>
      <c r="J20" s="115">
        <v>-56</v>
      </c>
      <c r="K20" s="116">
        <v>-14.105793450881611</v>
      </c>
    </row>
    <row r="21" spans="1:11" ht="14.1" customHeight="1" x14ac:dyDescent="0.2">
      <c r="A21" s="306">
        <v>21</v>
      </c>
      <c r="B21" s="307" t="s">
        <v>238</v>
      </c>
      <c r="C21" s="308"/>
      <c r="D21" s="113">
        <v>0.20833333333333334</v>
      </c>
      <c r="E21" s="115">
        <v>48</v>
      </c>
      <c r="F21" s="114">
        <v>49</v>
      </c>
      <c r="G21" s="114">
        <v>51</v>
      </c>
      <c r="H21" s="114">
        <v>47</v>
      </c>
      <c r="I21" s="140">
        <v>42</v>
      </c>
      <c r="J21" s="115">
        <v>6</v>
      </c>
      <c r="K21" s="116">
        <v>14.285714285714286</v>
      </c>
    </row>
    <row r="22" spans="1:11" ht="14.1" customHeight="1" x14ac:dyDescent="0.2">
      <c r="A22" s="306">
        <v>22</v>
      </c>
      <c r="B22" s="307" t="s">
        <v>239</v>
      </c>
      <c r="C22" s="308"/>
      <c r="D22" s="113">
        <v>1.2109375</v>
      </c>
      <c r="E22" s="115">
        <v>279</v>
      </c>
      <c r="F22" s="114">
        <v>275</v>
      </c>
      <c r="G22" s="114">
        <v>272</v>
      </c>
      <c r="H22" s="114">
        <v>290</v>
      </c>
      <c r="I22" s="140">
        <v>305</v>
      </c>
      <c r="J22" s="115">
        <v>-26</v>
      </c>
      <c r="K22" s="116">
        <v>-8.5245901639344268</v>
      </c>
    </row>
    <row r="23" spans="1:11" ht="14.1" customHeight="1" x14ac:dyDescent="0.2">
      <c r="A23" s="306">
        <v>23</v>
      </c>
      <c r="B23" s="307" t="s">
        <v>240</v>
      </c>
      <c r="C23" s="308"/>
      <c r="D23" s="113">
        <v>0.46440972222222221</v>
      </c>
      <c r="E23" s="115">
        <v>107</v>
      </c>
      <c r="F23" s="114">
        <v>102</v>
      </c>
      <c r="G23" s="114">
        <v>104</v>
      </c>
      <c r="H23" s="114">
        <v>105</v>
      </c>
      <c r="I23" s="140">
        <v>107</v>
      </c>
      <c r="J23" s="115">
        <v>0</v>
      </c>
      <c r="K23" s="116">
        <v>0</v>
      </c>
    </row>
    <row r="24" spans="1:11" ht="14.1" customHeight="1" x14ac:dyDescent="0.2">
      <c r="A24" s="306">
        <v>24</v>
      </c>
      <c r="B24" s="307" t="s">
        <v>241</v>
      </c>
      <c r="C24" s="308"/>
      <c r="D24" s="113">
        <v>2.4739583333333335</v>
      </c>
      <c r="E24" s="115">
        <v>570</v>
      </c>
      <c r="F24" s="114">
        <v>590</v>
      </c>
      <c r="G24" s="114">
        <v>587</v>
      </c>
      <c r="H24" s="114">
        <v>609</v>
      </c>
      <c r="I24" s="140">
        <v>628</v>
      </c>
      <c r="J24" s="115">
        <v>-58</v>
      </c>
      <c r="K24" s="116">
        <v>-9.2356687898089174</v>
      </c>
    </row>
    <row r="25" spans="1:11" ht="14.1" customHeight="1" x14ac:dyDescent="0.2">
      <c r="A25" s="306">
        <v>25</v>
      </c>
      <c r="B25" s="307" t="s">
        <v>242</v>
      </c>
      <c r="C25" s="308"/>
      <c r="D25" s="113">
        <v>2.6432291666666665</v>
      </c>
      <c r="E25" s="115">
        <v>609</v>
      </c>
      <c r="F25" s="114">
        <v>624</v>
      </c>
      <c r="G25" s="114">
        <v>626</v>
      </c>
      <c r="H25" s="114">
        <v>639</v>
      </c>
      <c r="I25" s="140">
        <v>629</v>
      </c>
      <c r="J25" s="115">
        <v>-20</v>
      </c>
      <c r="K25" s="116">
        <v>-3.1796502384737679</v>
      </c>
    </row>
    <row r="26" spans="1:11" ht="14.1" customHeight="1" x14ac:dyDescent="0.2">
      <c r="A26" s="306">
        <v>26</v>
      </c>
      <c r="B26" s="307" t="s">
        <v>243</v>
      </c>
      <c r="C26" s="308"/>
      <c r="D26" s="113">
        <v>1.4453125</v>
      </c>
      <c r="E26" s="115">
        <v>333</v>
      </c>
      <c r="F26" s="114">
        <v>354</v>
      </c>
      <c r="G26" s="114">
        <v>363</v>
      </c>
      <c r="H26" s="114">
        <v>362</v>
      </c>
      <c r="I26" s="140">
        <v>367</v>
      </c>
      <c r="J26" s="115">
        <v>-34</v>
      </c>
      <c r="K26" s="116">
        <v>-9.2643051771117158</v>
      </c>
    </row>
    <row r="27" spans="1:11" ht="14.1" customHeight="1" x14ac:dyDescent="0.2">
      <c r="A27" s="306">
        <v>27</v>
      </c>
      <c r="B27" s="307" t="s">
        <v>244</v>
      </c>
      <c r="C27" s="308"/>
      <c r="D27" s="113">
        <v>0.55121527777777779</v>
      </c>
      <c r="E27" s="115">
        <v>127</v>
      </c>
      <c r="F27" s="114">
        <v>120</v>
      </c>
      <c r="G27" s="114">
        <v>131</v>
      </c>
      <c r="H27" s="114">
        <v>136</v>
      </c>
      <c r="I27" s="140">
        <v>144</v>
      </c>
      <c r="J27" s="115">
        <v>-17</v>
      </c>
      <c r="K27" s="116">
        <v>-11.805555555555555</v>
      </c>
    </row>
    <row r="28" spans="1:11" ht="14.1" customHeight="1" x14ac:dyDescent="0.2">
      <c r="A28" s="306">
        <v>28</v>
      </c>
      <c r="B28" s="307" t="s">
        <v>245</v>
      </c>
      <c r="C28" s="308"/>
      <c r="D28" s="113">
        <v>0.4470486111111111</v>
      </c>
      <c r="E28" s="115">
        <v>103</v>
      </c>
      <c r="F28" s="114">
        <v>97</v>
      </c>
      <c r="G28" s="114">
        <v>92</v>
      </c>
      <c r="H28" s="114">
        <v>106</v>
      </c>
      <c r="I28" s="140">
        <v>100</v>
      </c>
      <c r="J28" s="115">
        <v>3</v>
      </c>
      <c r="K28" s="116">
        <v>3</v>
      </c>
    </row>
    <row r="29" spans="1:11" ht="14.1" customHeight="1" x14ac:dyDescent="0.2">
      <c r="A29" s="306">
        <v>29</v>
      </c>
      <c r="B29" s="307" t="s">
        <v>246</v>
      </c>
      <c r="C29" s="308"/>
      <c r="D29" s="113">
        <v>3.8758680555555554</v>
      </c>
      <c r="E29" s="115">
        <v>893</v>
      </c>
      <c r="F29" s="114">
        <v>945</v>
      </c>
      <c r="G29" s="114">
        <v>914</v>
      </c>
      <c r="H29" s="114">
        <v>909</v>
      </c>
      <c r="I29" s="140">
        <v>914</v>
      </c>
      <c r="J29" s="115">
        <v>-21</v>
      </c>
      <c r="K29" s="116">
        <v>-2.2975929978118161</v>
      </c>
    </row>
    <row r="30" spans="1:11" ht="14.1" customHeight="1" x14ac:dyDescent="0.2">
      <c r="A30" s="306" t="s">
        <v>247</v>
      </c>
      <c r="B30" s="307" t="s">
        <v>248</v>
      </c>
      <c r="C30" s="308"/>
      <c r="D30" s="113">
        <v>1.4149305555555556</v>
      </c>
      <c r="E30" s="115">
        <v>326</v>
      </c>
      <c r="F30" s="114">
        <v>334</v>
      </c>
      <c r="G30" s="114">
        <v>322</v>
      </c>
      <c r="H30" s="114">
        <v>310</v>
      </c>
      <c r="I30" s="140">
        <v>298</v>
      </c>
      <c r="J30" s="115">
        <v>28</v>
      </c>
      <c r="K30" s="116">
        <v>9.3959731543624159</v>
      </c>
    </row>
    <row r="31" spans="1:11" ht="14.1" customHeight="1" x14ac:dyDescent="0.2">
      <c r="A31" s="306" t="s">
        <v>249</v>
      </c>
      <c r="B31" s="307" t="s">
        <v>250</v>
      </c>
      <c r="C31" s="308"/>
      <c r="D31" s="113">
        <v>2.4392361111111112</v>
      </c>
      <c r="E31" s="115">
        <v>562</v>
      </c>
      <c r="F31" s="114">
        <v>606</v>
      </c>
      <c r="G31" s="114">
        <v>584</v>
      </c>
      <c r="H31" s="114">
        <v>594</v>
      </c>
      <c r="I31" s="140">
        <v>611</v>
      </c>
      <c r="J31" s="115">
        <v>-49</v>
      </c>
      <c r="K31" s="116">
        <v>-8.0196399345335507</v>
      </c>
    </row>
    <row r="32" spans="1:11" ht="14.1" customHeight="1" x14ac:dyDescent="0.2">
      <c r="A32" s="306">
        <v>31</v>
      </c>
      <c r="B32" s="307" t="s">
        <v>251</v>
      </c>
      <c r="C32" s="308"/>
      <c r="D32" s="113">
        <v>0.22135416666666666</v>
      </c>
      <c r="E32" s="115">
        <v>51</v>
      </c>
      <c r="F32" s="114">
        <v>56</v>
      </c>
      <c r="G32" s="114">
        <v>58</v>
      </c>
      <c r="H32" s="114">
        <v>56</v>
      </c>
      <c r="I32" s="140">
        <v>57</v>
      </c>
      <c r="J32" s="115">
        <v>-6</v>
      </c>
      <c r="K32" s="116">
        <v>-10.526315789473685</v>
      </c>
    </row>
    <row r="33" spans="1:11" ht="14.1" customHeight="1" x14ac:dyDescent="0.2">
      <c r="A33" s="306">
        <v>32</v>
      </c>
      <c r="B33" s="307" t="s">
        <v>252</v>
      </c>
      <c r="C33" s="308"/>
      <c r="D33" s="113">
        <v>1.328125</v>
      </c>
      <c r="E33" s="115">
        <v>306</v>
      </c>
      <c r="F33" s="114">
        <v>322</v>
      </c>
      <c r="G33" s="114">
        <v>331</v>
      </c>
      <c r="H33" s="114">
        <v>328</v>
      </c>
      <c r="I33" s="140">
        <v>310</v>
      </c>
      <c r="J33" s="115">
        <v>-4</v>
      </c>
      <c r="K33" s="116">
        <v>-1.2903225806451613</v>
      </c>
    </row>
    <row r="34" spans="1:11" ht="14.1" customHeight="1" x14ac:dyDescent="0.2">
      <c r="A34" s="306">
        <v>33</v>
      </c>
      <c r="B34" s="307" t="s">
        <v>253</v>
      </c>
      <c r="C34" s="308"/>
      <c r="D34" s="113">
        <v>0.88541666666666663</v>
      </c>
      <c r="E34" s="115">
        <v>204</v>
      </c>
      <c r="F34" s="114">
        <v>209</v>
      </c>
      <c r="G34" s="114">
        <v>206</v>
      </c>
      <c r="H34" s="114">
        <v>198</v>
      </c>
      <c r="I34" s="140">
        <v>176</v>
      </c>
      <c r="J34" s="115">
        <v>28</v>
      </c>
      <c r="K34" s="116">
        <v>15.909090909090908</v>
      </c>
    </row>
    <row r="35" spans="1:11" ht="14.1" customHeight="1" x14ac:dyDescent="0.2">
      <c r="A35" s="306">
        <v>34</v>
      </c>
      <c r="B35" s="307" t="s">
        <v>254</v>
      </c>
      <c r="C35" s="308"/>
      <c r="D35" s="113">
        <v>3.7239583333333335</v>
      </c>
      <c r="E35" s="115">
        <v>858</v>
      </c>
      <c r="F35" s="114">
        <v>853</v>
      </c>
      <c r="G35" s="114">
        <v>857</v>
      </c>
      <c r="H35" s="114">
        <v>856</v>
      </c>
      <c r="I35" s="140">
        <v>832</v>
      </c>
      <c r="J35" s="115">
        <v>26</v>
      </c>
      <c r="K35" s="116">
        <v>3.125</v>
      </c>
    </row>
    <row r="36" spans="1:11" ht="14.1" customHeight="1" x14ac:dyDescent="0.2">
      <c r="A36" s="306">
        <v>41</v>
      </c>
      <c r="B36" s="307" t="s">
        <v>255</v>
      </c>
      <c r="C36" s="308"/>
      <c r="D36" s="113">
        <v>6.5104166666666671E-2</v>
      </c>
      <c r="E36" s="115">
        <v>15</v>
      </c>
      <c r="F36" s="114">
        <v>12</v>
      </c>
      <c r="G36" s="114">
        <v>15</v>
      </c>
      <c r="H36" s="114">
        <v>17</v>
      </c>
      <c r="I36" s="140">
        <v>20</v>
      </c>
      <c r="J36" s="115">
        <v>-5</v>
      </c>
      <c r="K36" s="116">
        <v>-25</v>
      </c>
    </row>
    <row r="37" spans="1:11" ht="14.1" customHeight="1" x14ac:dyDescent="0.2">
      <c r="A37" s="306">
        <v>42</v>
      </c>
      <c r="B37" s="307" t="s">
        <v>256</v>
      </c>
      <c r="C37" s="308"/>
      <c r="D37" s="113">
        <v>1.7361111111111112E-2</v>
      </c>
      <c r="E37" s="115">
        <v>4</v>
      </c>
      <c r="F37" s="114">
        <v>3</v>
      </c>
      <c r="G37" s="114">
        <v>3</v>
      </c>
      <c r="H37" s="114">
        <v>4</v>
      </c>
      <c r="I37" s="140">
        <v>4</v>
      </c>
      <c r="J37" s="115">
        <v>0</v>
      </c>
      <c r="K37" s="116">
        <v>0</v>
      </c>
    </row>
    <row r="38" spans="1:11" ht="14.1" customHeight="1" x14ac:dyDescent="0.2">
      <c r="A38" s="306">
        <v>43</v>
      </c>
      <c r="B38" s="307" t="s">
        <v>257</v>
      </c>
      <c r="C38" s="308"/>
      <c r="D38" s="113">
        <v>0.2560763888888889</v>
      </c>
      <c r="E38" s="115">
        <v>59</v>
      </c>
      <c r="F38" s="114">
        <v>57</v>
      </c>
      <c r="G38" s="114">
        <v>56</v>
      </c>
      <c r="H38" s="114">
        <v>60</v>
      </c>
      <c r="I38" s="140">
        <v>61</v>
      </c>
      <c r="J38" s="115">
        <v>-2</v>
      </c>
      <c r="K38" s="116">
        <v>-3.278688524590164</v>
      </c>
    </row>
    <row r="39" spans="1:11" ht="14.1" customHeight="1" x14ac:dyDescent="0.2">
      <c r="A39" s="306">
        <v>51</v>
      </c>
      <c r="B39" s="307" t="s">
        <v>258</v>
      </c>
      <c r="C39" s="308"/>
      <c r="D39" s="113">
        <v>6.7751736111111107</v>
      </c>
      <c r="E39" s="115">
        <v>1561</v>
      </c>
      <c r="F39" s="114">
        <v>1583</v>
      </c>
      <c r="G39" s="114">
        <v>1585</v>
      </c>
      <c r="H39" s="114">
        <v>1587</v>
      </c>
      <c r="I39" s="140">
        <v>1538</v>
      </c>
      <c r="J39" s="115">
        <v>23</v>
      </c>
      <c r="K39" s="116">
        <v>1.495448634590377</v>
      </c>
    </row>
    <row r="40" spans="1:11" ht="14.1" customHeight="1" x14ac:dyDescent="0.2">
      <c r="A40" s="306" t="s">
        <v>259</v>
      </c>
      <c r="B40" s="307" t="s">
        <v>260</v>
      </c>
      <c r="C40" s="308"/>
      <c r="D40" s="113">
        <v>6.5581597222222223</v>
      </c>
      <c r="E40" s="115">
        <v>1511</v>
      </c>
      <c r="F40" s="114">
        <v>1531</v>
      </c>
      <c r="G40" s="114">
        <v>1532</v>
      </c>
      <c r="H40" s="114">
        <v>1533</v>
      </c>
      <c r="I40" s="140">
        <v>1491</v>
      </c>
      <c r="J40" s="115">
        <v>20</v>
      </c>
      <c r="K40" s="116">
        <v>1.3413816230717639</v>
      </c>
    </row>
    <row r="41" spans="1:11" ht="14.1" customHeight="1" x14ac:dyDescent="0.2">
      <c r="A41" s="306"/>
      <c r="B41" s="307" t="s">
        <v>261</v>
      </c>
      <c r="C41" s="308"/>
      <c r="D41" s="113">
        <v>3.1380208333333335</v>
      </c>
      <c r="E41" s="115">
        <v>723</v>
      </c>
      <c r="F41" s="114">
        <v>756</v>
      </c>
      <c r="G41" s="114">
        <v>750</v>
      </c>
      <c r="H41" s="114">
        <v>761</v>
      </c>
      <c r="I41" s="140">
        <v>741</v>
      </c>
      <c r="J41" s="115">
        <v>-18</v>
      </c>
      <c r="K41" s="116">
        <v>-2.42914979757085</v>
      </c>
    </row>
    <row r="42" spans="1:11" ht="14.1" customHeight="1" x14ac:dyDescent="0.2">
      <c r="A42" s="306">
        <v>52</v>
      </c>
      <c r="B42" s="307" t="s">
        <v>262</v>
      </c>
      <c r="C42" s="308"/>
      <c r="D42" s="113">
        <v>5.2517361111111107</v>
      </c>
      <c r="E42" s="115">
        <v>1210</v>
      </c>
      <c r="F42" s="114">
        <v>1223</v>
      </c>
      <c r="G42" s="114">
        <v>1227</v>
      </c>
      <c r="H42" s="114">
        <v>1213</v>
      </c>
      <c r="I42" s="140">
        <v>1167</v>
      </c>
      <c r="J42" s="115">
        <v>43</v>
      </c>
      <c r="K42" s="116">
        <v>3.684661525278492</v>
      </c>
    </row>
    <row r="43" spans="1:11" ht="14.1" customHeight="1" x14ac:dyDescent="0.2">
      <c r="A43" s="306" t="s">
        <v>263</v>
      </c>
      <c r="B43" s="307" t="s">
        <v>264</v>
      </c>
      <c r="C43" s="308"/>
      <c r="D43" s="113">
        <v>4.348958333333333</v>
      </c>
      <c r="E43" s="115">
        <v>1002</v>
      </c>
      <c r="F43" s="114">
        <v>1006</v>
      </c>
      <c r="G43" s="114">
        <v>1015</v>
      </c>
      <c r="H43" s="114">
        <v>1015</v>
      </c>
      <c r="I43" s="140">
        <v>984</v>
      </c>
      <c r="J43" s="115">
        <v>18</v>
      </c>
      <c r="K43" s="116">
        <v>1.8292682926829269</v>
      </c>
    </row>
    <row r="44" spans="1:11" ht="14.1" customHeight="1" x14ac:dyDescent="0.2">
      <c r="A44" s="306">
        <v>53</v>
      </c>
      <c r="B44" s="307" t="s">
        <v>265</v>
      </c>
      <c r="C44" s="308"/>
      <c r="D44" s="113">
        <v>1.2760416666666667</v>
      </c>
      <c r="E44" s="115">
        <v>294</v>
      </c>
      <c r="F44" s="114">
        <v>306</v>
      </c>
      <c r="G44" s="114">
        <v>311</v>
      </c>
      <c r="H44" s="114">
        <v>325</v>
      </c>
      <c r="I44" s="140">
        <v>340</v>
      </c>
      <c r="J44" s="115">
        <v>-46</v>
      </c>
      <c r="K44" s="116">
        <v>-13.529411764705882</v>
      </c>
    </row>
    <row r="45" spans="1:11" ht="14.1" customHeight="1" x14ac:dyDescent="0.2">
      <c r="A45" s="306" t="s">
        <v>266</v>
      </c>
      <c r="B45" s="307" t="s">
        <v>267</v>
      </c>
      <c r="C45" s="308"/>
      <c r="D45" s="113">
        <v>1.2196180555555556</v>
      </c>
      <c r="E45" s="115">
        <v>281</v>
      </c>
      <c r="F45" s="114">
        <v>291</v>
      </c>
      <c r="G45" s="114">
        <v>297</v>
      </c>
      <c r="H45" s="114">
        <v>308</v>
      </c>
      <c r="I45" s="140">
        <v>325</v>
      </c>
      <c r="J45" s="115">
        <v>-44</v>
      </c>
      <c r="K45" s="116">
        <v>-13.538461538461538</v>
      </c>
    </row>
    <row r="46" spans="1:11" ht="14.1" customHeight="1" x14ac:dyDescent="0.2">
      <c r="A46" s="306">
        <v>54</v>
      </c>
      <c r="B46" s="307" t="s">
        <v>268</v>
      </c>
      <c r="C46" s="308"/>
      <c r="D46" s="113">
        <v>18.7109375</v>
      </c>
      <c r="E46" s="115">
        <v>4311</v>
      </c>
      <c r="F46" s="114">
        <v>4348</v>
      </c>
      <c r="G46" s="114">
        <v>4420</v>
      </c>
      <c r="H46" s="114">
        <v>4420</v>
      </c>
      <c r="I46" s="140">
        <v>4433</v>
      </c>
      <c r="J46" s="115">
        <v>-122</v>
      </c>
      <c r="K46" s="116">
        <v>-2.7520866230543648</v>
      </c>
    </row>
    <row r="47" spans="1:11" ht="14.1" customHeight="1" x14ac:dyDescent="0.2">
      <c r="A47" s="306">
        <v>61</v>
      </c>
      <c r="B47" s="307" t="s">
        <v>269</v>
      </c>
      <c r="C47" s="308"/>
      <c r="D47" s="113">
        <v>0.49479166666666669</v>
      </c>
      <c r="E47" s="115">
        <v>114</v>
      </c>
      <c r="F47" s="114">
        <v>119</v>
      </c>
      <c r="G47" s="114">
        <v>114</v>
      </c>
      <c r="H47" s="114">
        <v>109</v>
      </c>
      <c r="I47" s="140">
        <v>113</v>
      </c>
      <c r="J47" s="115">
        <v>1</v>
      </c>
      <c r="K47" s="116">
        <v>0.88495575221238942</v>
      </c>
    </row>
    <row r="48" spans="1:11" ht="14.1" customHeight="1" x14ac:dyDescent="0.2">
      <c r="A48" s="306">
        <v>62</v>
      </c>
      <c r="B48" s="307" t="s">
        <v>270</v>
      </c>
      <c r="C48" s="308"/>
      <c r="D48" s="113">
        <v>9.8784722222222214</v>
      </c>
      <c r="E48" s="115">
        <v>2276</v>
      </c>
      <c r="F48" s="114">
        <v>2308</v>
      </c>
      <c r="G48" s="114">
        <v>2305</v>
      </c>
      <c r="H48" s="114">
        <v>2306</v>
      </c>
      <c r="I48" s="140">
        <v>2234</v>
      </c>
      <c r="J48" s="115">
        <v>42</v>
      </c>
      <c r="K48" s="116">
        <v>1.8800358102059087</v>
      </c>
    </row>
    <row r="49" spans="1:11" ht="14.1" customHeight="1" x14ac:dyDescent="0.2">
      <c r="A49" s="306">
        <v>63</v>
      </c>
      <c r="B49" s="307" t="s">
        <v>271</v>
      </c>
      <c r="C49" s="308"/>
      <c r="D49" s="113">
        <v>8.9583333333333339</v>
      </c>
      <c r="E49" s="115">
        <v>2064</v>
      </c>
      <c r="F49" s="114">
        <v>2224</v>
      </c>
      <c r="G49" s="114">
        <v>2287</v>
      </c>
      <c r="H49" s="114">
        <v>2337</v>
      </c>
      <c r="I49" s="140">
        <v>2206</v>
      </c>
      <c r="J49" s="115">
        <v>-142</v>
      </c>
      <c r="K49" s="116">
        <v>-6.4369900271985498</v>
      </c>
    </row>
    <row r="50" spans="1:11" ht="14.1" customHeight="1" x14ac:dyDescent="0.2">
      <c r="A50" s="306" t="s">
        <v>272</v>
      </c>
      <c r="B50" s="307" t="s">
        <v>273</v>
      </c>
      <c r="C50" s="308"/>
      <c r="D50" s="113">
        <v>0.37760416666666669</v>
      </c>
      <c r="E50" s="115">
        <v>87</v>
      </c>
      <c r="F50" s="114">
        <v>98</v>
      </c>
      <c r="G50" s="114">
        <v>102</v>
      </c>
      <c r="H50" s="114">
        <v>98</v>
      </c>
      <c r="I50" s="140">
        <v>94</v>
      </c>
      <c r="J50" s="115">
        <v>-7</v>
      </c>
      <c r="K50" s="116">
        <v>-7.4468085106382977</v>
      </c>
    </row>
    <row r="51" spans="1:11" ht="14.1" customHeight="1" x14ac:dyDescent="0.2">
      <c r="A51" s="306" t="s">
        <v>274</v>
      </c>
      <c r="B51" s="307" t="s">
        <v>275</v>
      </c>
      <c r="C51" s="308"/>
      <c r="D51" s="113">
        <v>8.1423611111111107</v>
      </c>
      <c r="E51" s="115">
        <v>1876</v>
      </c>
      <c r="F51" s="114">
        <v>2020</v>
      </c>
      <c r="G51" s="114">
        <v>2071</v>
      </c>
      <c r="H51" s="114">
        <v>2103</v>
      </c>
      <c r="I51" s="140">
        <v>1993</v>
      </c>
      <c r="J51" s="115">
        <v>-117</v>
      </c>
      <c r="K51" s="116">
        <v>-5.8705469141996991</v>
      </c>
    </row>
    <row r="52" spans="1:11" ht="14.1" customHeight="1" x14ac:dyDescent="0.2">
      <c r="A52" s="306">
        <v>71</v>
      </c>
      <c r="B52" s="307" t="s">
        <v>276</v>
      </c>
      <c r="C52" s="308"/>
      <c r="D52" s="113">
        <v>10.169270833333334</v>
      </c>
      <c r="E52" s="115">
        <v>2343</v>
      </c>
      <c r="F52" s="114">
        <v>2363</v>
      </c>
      <c r="G52" s="114">
        <v>2346</v>
      </c>
      <c r="H52" s="114">
        <v>2325</v>
      </c>
      <c r="I52" s="140">
        <v>2281</v>
      </c>
      <c r="J52" s="115">
        <v>62</v>
      </c>
      <c r="K52" s="116">
        <v>2.7181060938185007</v>
      </c>
    </row>
    <row r="53" spans="1:11" ht="14.1" customHeight="1" x14ac:dyDescent="0.2">
      <c r="A53" s="306" t="s">
        <v>277</v>
      </c>
      <c r="B53" s="307" t="s">
        <v>278</v>
      </c>
      <c r="C53" s="308"/>
      <c r="D53" s="113">
        <v>0.81163194444444442</v>
      </c>
      <c r="E53" s="115">
        <v>187</v>
      </c>
      <c r="F53" s="114">
        <v>195</v>
      </c>
      <c r="G53" s="114">
        <v>188</v>
      </c>
      <c r="H53" s="114">
        <v>189</v>
      </c>
      <c r="I53" s="140">
        <v>187</v>
      </c>
      <c r="J53" s="115">
        <v>0</v>
      </c>
      <c r="K53" s="116">
        <v>0</v>
      </c>
    </row>
    <row r="54" spans="1:11" ht="14.1" customHeight="1" x14ac:dyDescent="0.2">
      <c r="A54" s="306" t="s">
        <v>279</v>
      </c>
      <c r="B54" s="307" t="s">
        <v>280</v>
      </c>
      <c r="C54" s="308"/>
      <c r="D54" s="113">
        <v>8.984375</v>
      </c>
      <c r="E54" s="115">
        <v>2070</v>
      </c>
      <c r="F54" s="114">
        <v>2086</v>
      </c>
      <c r="G54" s="114">
        <v>2081</v>
      </c>
      <c r="H54" s="114">
        <v>2056</v>
      </c>
      <c r="I54" s="140">
        <v>2015</v>
      </c>
      <c r="J54" s="115">
        <v>55</v>
      </c>
      <c r="K54" s="116">
        <v>2.7295285359801489</v>
      </c>
    </row>
    <row r="55" spans="1:11" ht="14.1" customHeight="1" x14ac:dyDescent="0.2">
      <c r="A55" s="306">
        <v>72</v>
      </c>
      <c r="B55" s="307" t="s">
        <v>281</v>
      </c>
      <c r="C55" s="308"/>
      <c r="D55" s="113">
        <v>1.0677083333333333</v>
      </c>
      <c r="E55" s="115">
        <v>246</v>
      </c>
      <c r="F55" s="114">
        <v>246</v>
      </c>
      <c r="G55" s="114">
        <v>254</v>
      </c>
      <c r="H55" s="114">
        <v>245</v>
      </c>
      <c r="I55" s="140">
        <v>245</v>
      </c>
      <c r="J55" s="115">
        <v>1</v>
      </c>
      <c r="K55" s="116">
        <v>0.40816326530612246</v>
      </c>
    </row>
    <row r="56" spans="1:11" ht="14.1" customHeight="1" x14ac:dyDescent="0.2">
      <c r="A56" s="306" t="s">
        <v>282</v>
      </c>
      <c r="B56" s="307" t="s">
        <v>283</v>
      </c>
      <c r="C56" s="308"/>
      <c r="D56" s="113">
        <v>0.16927083333333334</v>
      </c>
      <c r="E56" s="115">
        <v>39</v>
      </c>
      <c r="F56" s="114">
        <v>38</v>
      </c>
      <c r="G56" s="114">
        <v>42</v>
      </c>
      <c r="H56" s="114">
        <v>43</v>
      </c>
      <c r="I56" s="140">
        <v>42</v>
      </c>
      <c r="J56" s="115">
        <v>-3</v>
      </c>
      <c r="K56" s="116">
        <v>-7.1428571428571432</v>
      </c>
    </row>
    <row r="57" spans="1:11" ht="14.1" customHeight="1" x14ac:dyDescent="0.2">
      <c r="A57" s="306" t="s">
        <v>284</v>
      </c>
      <c r="B57" s="307" t="s">
        <v>285</v>
      </c>
      <c r="C57" s="308"/>
      <c r="D57" s="113">
        <v>0.69010416666666663</v>
      </c>
      <c r="E57" s="115">
        <v>159</v>
      </c>
      <c r="F57" s="114">
        <v>162</v>
      </c>
      <c r="G57" s="114">
        <v>166</v>
      </c>
      <c r="H57" s="114">
        <v>158</v>
      </c>
      <c r="I57" s="140">
        <v>158</v>
      </c>
      <c r="J57" s="115">
        <v>1</v>
      </c>
      <c r="K57" s="116">
        <v>0.63291139240506333</v>
      </c>
    </row>
    <row r="58" spans="1:11" ht="14.1" customHeight="1" x14ac:dyDescent="0.2">
      <c r="A58" s="306">
        <v>73</v>
      </c>
      <c r="B58" s="307" t="s">
        <v>286</v>
      </c>
      <c r="C58" s="308"/>
      <c r="D58" s="113">
        <v>0.69010416666666663</v>
      </c>
      <c r="E58" s="115">
        <v>159</v>
      </c>
      <c r="F58" s="114">
        <v>150</v>
      </c>
      <c r="G58" s="114">
        <v>154</v>
      </c>
      <c r="H58" s="114">
        <v>157</v>
      </c>
      <c r="I58" s="140">
        <v>156</v>
      </c>
      <c r="J58" s="115">
        <v>3</v>
      </c>
      <c r="K58" s="116">
        <v>1.9230769230769231</v>
      </c>
    </row>
    <row r="59" spans="1:11" ht="14.1" customHeight="1" x14ac:dyDescent="0.2">
      <c r="A59" s="306" t="s">
        <v>287</v>
      </c>
      <c r="B59" s="307" t="s">
        <v>288</v>
      </c>
      <c r="C59" s="308"/>
      <c r="D59" s="113">
        <v>0.55555555555555558</v>
      </c>
      <c r="E59" s="115">
        <v>128</v>
      </c>
      <c r="F59" s="114">
        <v>119</v>
      </c>
      <c r="G59" s="114">
        <v>121</v>
      </c>
      <c r="H59" s="114">
        <v>124</v>
      </c>
      <c r="I59" s="140">
        <v>121</v>
      </c>
      <c r="J59" s="115">
        <v>7</v>
      </c>
      <c r="K59" s="116">
        <v>5.785123966942149</v>
      </c>
    </row>
    <row r="60" spans="1:11" ht="14.1" customHeight="1" x14ac:dyDescent="0.2">
      <c r="A60" s="306">
        <v>81</v>
      </c>
      <c r="B60" s="307" t="s">
        <v>289</v>
      </c>
      <c r="C60" s="308"/>
      <c r="D60" s="113">
        <v>2.9123263888888888</v>
      </c>
      <c r="E60" s="115">
        <v>671</v>
      </c>
      <c r="F60" s="114">
        <v>682</v>
      </c>
      <c r="G60" s="114">
        <v>679</v>
      </c>
      <c r="H60" s="114">
        <v>682</v>
      </c>
      <c r="I60" s="140">
        <v>703</v>
      </c>
      <c r="J60" s="115">
        <v>-32</v>
      </c>
      <c r="K60" s="116">
        <v>-4.5519203413940259</v>
      </c>
    </row>
    <row r="61" spans="1:11" ht="14.1" customHeight="1" x14ac:dyDescent="0.2">
      <c r="A61" s="306" t="s">
        <v>290</v>
      </c>
      <c r="B61" s="307" t="s">
        <v>291</v>
      </c>
      <c r="C61" s="308"/>
      <c r="D61" s="113">
        <v>1.1197916666666667</v>
      </c>
      <c r="E61" s="115">
        <v>258</v>
      </c>
      <c r="F61" s="114">
        <v>258</v>
      </c>
      <c r="G61" s="114">
        <v>267</v>
      </c>
      <c r="H61" s="114">
        <v>261</v>
      </c>
      <c r="I61" s="140">
        <v>267</v>
      </c>
      <c r="J61" s="115">
        <v>-9</v>
      </c>
      <c r="K61" s="116">
        <v>-3.3707865168539324</v>
      </c>
    </row>
    <row r="62" spans="1:11" ht="14.1" customHeight="1" x14ac:dyDescent="0.2">
      <c r="A62" s="306" t="s">
        <v>292</v>
      </c>
      <c r="B62" s="307" t="s">
        <v>293</v>
      </c>
      <c r="C62" s="308"/>
      <c r="D62" s="113">
        <v>0.86371527777777779</v>
      </c>
      <c r="E62" s="115">
        <v>199</v>
      </c>
      <c r="F62" s="114">
        <v>207</v>
      </c>
      <c r="G62" s="114">
        <v>210</v>
      </c>
      <c r="H62" s="114">
        <v>219</v>
      </c>
      <c r="I62" s="140">
        <v>223</v>
      </c>
      <c r="J62" s="115">
        <v>-24</v>
      </c>
      <c r="K62" s="116">
        <v>-10.762331838565023</v>
      </c>
    </row>
    <row r="63" spans="1:11" ht="14.1" customHeight="1" x14ac:dyDescent="0.2">
      <c r="A63" s="306"/>
      <c r="B63" s="307" t="s">
        <v>294</v>
      </c>
      <c r="C63" s="308"/>
      <c r="D63" s="113">
        <v>0.69444444444444442</v>
      </c>
      <c r="E63" s="115">
        <v>160</v>
      </c>
      <c r="F63" s="114">
        <v>171</v>
      </c>
      <c r="G63" s="114">
        <v>174</v>
      </c>
      <c r="H63" s="114">
        <v>187</v>
      </c>
      <c r="I63" s="140">
        <v>191</v>
      </c>
      <c r="J63" s="115">
        <v>-31</v>
      </c>
      <c r="K63" s="116">
        <v>-16.230366492146597</v>
      </c>
    </row>
    <row r="64" spans="1:11" ht="14.1" customHeight="1" x14ac:dyDescent="0.2">
      <c r="A64" s="306" t="s">
        <v>295</v>
      </c>
      <c r="B64" s="307" t="s">
        <v>296</v>
      </c>
      <c r="C64" s="308"/>
      <c r="D64" s="113">
        <v>8.6805555555555552E-2</v>
      </c>
      <c r="E64" s="115">
        <v>20</v>
      </c>
      <c r="F64" s="114">
        <v>17</v>
      </c>
      <c r="G64" s="114">
        <v>15</v>
      </c>
      <c r="H64" s="114">
        <v>15</v>
      </c>
      <c r="I64" s="140">
        <v>14</v>
      </c>
      <c r="J64" s="115">
        <v>6</v>
      </c>
      <c r="K64" s="116">
        <v>42.857142857142854</v>
      </c>
    </row>
    <row r="65" spans="1:11" ht="14.1" customHeight="1" x14ac:dyDescent="0.2">
      <c r="A65" s="306" t="s">
        <v>297</v>
      </c>
      <c r="B65" s="307" t="s">
        <v>298</v>
      </c>
      <c r="C65" s="308"/>
      <c r="D65" s="113">
        <v>0.51215277777777779</v>
      </c>
      <c r="E65" s="115">
        <v>118</v>
      </c>
      <c r="F65" s="114">
        <v>130</v>
      </c>
      <c r="G65" s="114">
        <v>124</v>
      </c>
      <c r="H65" s="114">
        <v>124</v>
      </c>
      <c r="I65" s="140">
        <v>124</v>
      </c>
      <c r="J65" s="115">
        <v>-6</v>
      </c>
      <c r="K65" s="116">
        <v>-4.838709677419355</v>
      </c>
    </row>
    <row r="66" spans="1:11" ht="14.1" customHeight="1" x14ac:dyDescent="0.2">
      <c r="A66" s="306">
        <v>82</v>
      </c>
      <c r="B66" s="307" t="s">
        <v>299</v>
      </c>
      <c r="C66" s="308"/>
      <c r="D66" s="113">
        <v>1.4019097222222223</v>
      </c>
      <c r="E66" s="115">
        <v>323</v>
      </c>
      <c r="F66" s="114">
        <v>319</v>
      </c>
      <c r="G66" s="114">
        <v>311</v>
      </c>
      <c r="H66" s="114">
        <v>295</v>
      </c>
      <c r="I66" s="140">
        <v>316</v>
      </c>
      <c r="J66" s="115">
        <v>7</v>
      </c>
      <c r="K66" s="116">
        <v>2.2151898734177213</v>
      </c>
    </row>
    <row r="67" spans="1:11" ht="14.1" customHeight="1" x14ac:dyDescent="0.2">
      <c r="A67" s="306" t="s">
        <v>300</v>
      </c>
      <c r="B67" s="307" t="s">
        <v>301</v>
      </c>
      <c r="C67" s="308"/>
      <c r="D67" s="113">
        <v>0.57725694444444442</v>
      </c>
      <c r="E67" s="115">
        <v>133</v>
      </c>
      <c r="F67" s="114">
        <v>133</v>
      </c>
      <c r="G67" s="114">
        <v>127</v>
      </c>
      <c r="H67" s="114">
        <v>114</v>
      </c>
      <c r="I67" s="140">
        <v>123</v>
      </c>
      <c r="J67" s="115">
        <v>10</v>
      </c>
      <c r="K67" s="116">
        <v>8.1300813008130088</v>
      </c>
    </row>
    <row r="68" spans="1:11" ht="14.1" customHeight="1" x14ac:dyDescent="0.2">
      <c r="A68" s="306" t="s">
        <v>302</v>
      </c>
      <c r="B68" s="307" t="s">
        <v>303</v>
      </c>
      <c r="C68" s="308"/>
      <c r="D68" s="113">
        <v>0.51215277777777779</v>
      </c>
      <c r="E68" s="115">
        <v>118</v>
      </c>
      <c r="F68" s="114">
        <v>115</v>
      </c>
      <c r="G68" s="114">
        <v>117</v>
      </c>
      <c r="H68" s="114">
        <v>119</v>
      </c>
      <c r="I68" s="140">
        <v>125</v>
      </c>
      <c r="J68" s="115">
        <v>-7</v>
      </c>
      <c r="K68" s="116">
        <v>-5.6</v>
      </c>
    </row>
    <row r="69" spans="1:11" ht="14.1" customHeight="1" x14ac:dyDescent="0.2">
      <c r="A69" s="306">
        <v>83</v>
      </c>
      <c r="B69" s="307" t="s">
        <v>304</v>
      </c>
      <c r="C69" s="308"/>
      <c r="D69" s="113">
        <v>2.8819444444444446</v>
      </c>
      <c r="E69" s="115">
        <v>664</v>
      </c>
      <c r="F69" s="114">
        <v>655</v>
      </c>
      <c r="G69" s="114">
        <v>628</v>
      </c>
      <c r="H69" s="114">
        <v>652</v>
      </c>
      <c r="I69" s="140">
        <v>663</v>
      </c>
      <c r="J69" s="115">
        <v>1</v>
      </c>
      <c r="K69" s="116">
        <v>0.15082956259426847</v>
      </c>
    </row>
    <row r="70" spans="1:11" ht="14.1" customHeight="1" x14ac:dyDescent="0.2">
      <c r="A70" s="306" t="s">
        <v>305</v>
      </c>
      <c r="B70" s="307" t="s">
        <v>306</v>
      </c>
      <c r="C70" s="308"/>
      <c r="D70" s="113">
        <v>1.6623263888888888</v>
      </c>
      <c r="E70" s="115">
        <v>383</v>
      </c>
      <c r="F70" s="114">
        <v>375</v>
      </c>
      <c r="G70" s="114">
        <v>353</v>
      </c>
      <c r="H70" s="114">
        <v>362</v>
      </c>
      <c r="I70" s="140">
        <v>376</v>
      </c>
      <c r="J70" s="115">
        <v>7</v>
      </c>
      <c r="K70" s="116">
        <v>1.8617021276595744</v>
      </c>
    </row>
    <row r="71" spans="1:11" ht="14.1" customHeight="1" x14ac:dyDescent="0.2">
      <c r="A71" s="306"/>
      <c r="B71" s="307" t="s">
        <v>307</v>
      </c>
      <c r="C71" s="308"/>
      <c r="D71" s="113">
        <v>1.1588541666666667</v>
      </c>
      <c r="E71" s="115">
        <v>267</v>
      </c>
      <c r="F71" s="114">
        <v>265</v>
      </c>
      <c r="G71" s="114">
        <v>247</v>
      </c>
      <c r="H71" s="114">
        <v>256</v>
      </c>
      <c r="I71" s="140">
        <v>262</v>
      </c>
      <c r="J71" s="115">
        <v>5</v>
      </c>
      <c r="K71" s="116">
        <v>1.9083969465648856</v>
      </c>
    </row>
    <row r="72" spans="1:11" ht="14.1" customHeight="1" x14ac:dyDescent="0.2">
      <c r="A72" s="306">
        <v>84</v>
      </c>
      <c r="B72" s="307" t="s">
        <v>308</v>
      </c>
      <c r="C72" s="308"/>
      <c r="D72" s="113">
        <v>1.2847222222222223</v>
      </c>
      <c r="E72" s="115">
        <v>296</v>
      </c>
      <c r="F72" s="114">
        <v>343</v>
      </c>
      <c r="G72" s="114">
        <v>305</v>
      </c>
      <c r="H72" s="114">
        <v>371</v>
      </c>
      <c r="I72" s="140">
        <v>335</v>
      </c>
      <c r="J72" s="115">
        <v>-39</v>
      </c>
      <c r="K72" s="116">
        <v>-11.64179104477612</v>
      </c>
    </row>
    <row r="73" spans="1:11" ht="14.1" customHeight="1" x14ac:dyDescent="0.2">
      <c r="A73" s="306" t="s">
        <v>309</v>
      </c>
      <c r="B73" s="307" t="s">
        <v>310</v>
      </c>
      <c r="C73" s="308"/>
      <c r="D73" s="113">
        <v>8.2465277777777776E-2</v>
      </c>
      <c r="E73" s="115">
        <v>19</v>
      </c>
      <c r="F73" s="114">
        <v>21</v>
      </c>
      <c r="G73" s="114">
        <v>19</v>
      </c>
      <c r="H73" s="114">
        <v>21</v>
      </c>
      <c r="I73" s="140">
        <v>20</v>
      </c>
      <c r="J73" s="115">
        <v>-1</v>
      </c>
      <c r="K73" s="116">
        <v>-5</v>
      </c>
    </row>
    <row r="74" spans="1:11" ht="14.1" customHeight="1" x14ac:dyDescent="0.2">
      <c r="A74" s="306" t="s">
        <v>311</v>
      </c>
      <c r="B74" s="307" t="s">
        <v>312</v>
      </c>
      <c r="C74" s="308"/>
      <c r="D74" s="113">
        <v>3.0381944444444444E-2</v>
      </c>
      <c r="E74" s="115">
        <v>7</v>
      </c>
      <c r="F74" s="114">
        <v>8</v>
      </c>
      <c r="G74" s="114">
        <v>6</v>
      </c>
      <c r="H74" s="114">
        <v>8</v>
      </c>
      <c r="I74" s="140">
        <v>7</v>
      </c>
      <c r="J74" s="115">
        <v>0</v>
      </c>
      <c r="K74" s="116">
        <v>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5.2083333333333336E-2</v>
      </c>
      <c r="E76" s="115">
        <v>12</v>
      </c>
      <c r="F76" s="114">
        <v>11</v>
      </c>
      <c r="G76" s="114">
        <v>13</v>
      </c>
      <c r="H76" s="114">
        <v>17</v>
      </c>
      <c r="I76" s="140">
        <v>11</v>
      </c>
      <c r="J76" s="115">
        <v>1</v>
      </c>
      <c r="K76" s="116">
        <v>9.0909090909090917</v>
      </c>
    </row>
    <row r="77" spans="1:11" ht="14.1" customHeight="1" x14ac:dyDescent="0.2">
      <c r="A77" s="306">
        <v>92</v>
      </c>
      <c r="B77" s="307" t="s">
        <v>316</v>
      </c>
      <c r="C77" s="308"/>
      <c r="D77" s="113">
        <v>0.20833333333333334</v>
      </c>
      <c r="E77" s="115">
        <v>48</v>
      </c>
      <c r="F77" s="114">
        <v>48</v>
      </c>
      <c r="G77" s="114">
        <v>47</v>
      </c>
      <c r="H77" s="114">
        <v>41</v>
      </c>
      <c r="I77" s="140">
        <v>41</v>
      </c>
      <c r="J77" s="115">
        <v>7</v>
      </c>
      <c r="K77" s="116">
        <v>17.073170731707318</v>
      </c>
    </row>
    <row r="78" spans="1:11" ht="14.1" customHeight="1" x14ac:dyDescent="0.2">
      <c r="A78" s="306">
        <v>93</v>
      </c>
      <c r="B78" s="307" t="s">
        <v>317</v>
      </c>
      <c r="C78" s="308"/>
      <c r="D78" s="113">
        <v>0.1388888888888889</v>
      </c>
      <c r="E78" s="115">
        <v>32</v>
      </c>
      <c r="F78" s="114">
        <v>33</v>
      </c>
      <c r="G78" s="114">
        <v>30</v>
      </c>
      <c r="H78" s="114">
        <v>31</v>
      </c>
      <c r="I78" s="140">
        <v>33</v>
      </c>
      <c r="J78" s="115">
        <v>-1</v>
      </c>
      <c r="K78" s="116">
        <v>-3.0303030303030303</v>
      </c>
    </row>
    <row r="79" spans="1:11" ht="14.1" customHeight="1" x14ac:dyDescent="0.2">
      <c r="A79" s="306">
        <v>94</v>
      </c>
      <c r="B79" s="307" t="s">
        <v>318</v>
      </c>
      <c r="C79" s="308"/>
      <c r="D79" s="113">
        <v>0.53385416666666663</v>
      </c>
      <c r="E79" s="115">
        <v>123</v>
      </c>
      <c r="F79" s="114">
        <v>121</v>
      </c>
      <c r="G79" s="114">
        <v>145</v>
      </c>
      <c r="H79" s="114">
        <v>157</v>
      </c>
      <c r="I79" s="140">
        <v>131</v>
      </c>
      <c r="J79" s="115">
        <v>-8</v>
      </c>
      <c r="K79" s="116">
        <v>-6.106870229007634</v>
      </c>
    </row>
    <row r="80" spans="1:11" ht="14.1" customHeight="1" x14ac:dyDescent="0.2">
      <c r="A80" s="306" t="s">
        <v>319</v>
      </c>
      <c r="B80" s="307" t="s">
        <v>320</v>
      </c>
      <c r="C80" s="308"/>
      <c r="D80" s="113">
        <v>4.7743055555555552E-2</v>
      </c>
      <c r="E80" s="115">
        <v>11</v>
      </c>
      <c r="F80" s="114">
        <v>15</v>
      </c>
      <c r="G80" s="114">
        <v>17</v>
      </c>
      <c r="H80" s="114">
        <v>9</v>
      </c>
      <c r="I80" s="140">
        <v>6</v>
      </c>
      <c r="J80" s="115">
        <v>5</v>
      </c>
      <c r="K80" s="116">
        <v>83.333333333333329</v>
      </c>
    </row>
    <row r="81" spans="1:11" ht="14.1" customHeight="1" x14ac:dyDescent="0.2">
      <c r="A81" s="310" t="s">
        <v>321</v>
      </c>
      <c r="B81" s="311" t="s">
        <v>333</v>
      </c>
      <c r="C81" s="312"/>
      <c r="D81" s="125">
        <v>2.6692708333333335</v>
      </c>
      <c r="E81" s="143">
        <v>615</v>
      </c>
      <c r="F81" s="144">
        <v>661</v>
      </c>
      <c r="G81" s="144">
        <v>658</v>
      </c>
      <c r="H81" s="144">
        <v>672</v>
      </c>
      <c r="I81" s="145">
        <v>640</v>
      </c>
      <c r="J81" s="143">
        <v>-25</v>
      </c>
      <c r="K81" s="146">
        <v>-3.90625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5479</v>
      </c>
      <c r="G12" s="536">
        <v>5834</v>
      </c>
      <c r="H12" s="536">
        <v>7137</v>
      </c>
      <c r="I12" s="536">
        <v>4468</v>
      </c>
      <c r="J12" s="537">
        <v>5664</v>
      </c>
      <c r="K12" s="538">
        <v>-185</v>
      </c>
      <c r="L12" s="349">
        <v>-3.2662429378531073</v>
      </c>
    </row>
    <row r="13" spans="1:17" s="110" customFormat="1" ht="15" customHeight="1" x14ac:dyDescent="0.2">
      <c r="A13" s="350" t="s">
        <v>344</v>
      </c>
      <c r="B13" s="351" t="s">
        <v>345</v>
      </c>
      <c r="C13" s="347"/>
      <c r="D13" s="347"/>
      <c r="E13" s="348"/>
      <c r="F13" s="536">
        <v>3234</v>
      </c>
      <c r="G13" s="536">
        <v>3571</v>
      </c>
      <c r="H13" s="536">
        <v>3921</v>
      </c>
      <c r="I13" s="536">
        <v>2558</v>
      </c>
      <c r="J13" s="537">
        <v>3547</v>
      </c>
      <c r="K13" s="538">
        <v>-313</v>
      </c>
      <c r="L13" s="349">
        <v>-8.8243586129123202</v>
      </c>
    </row>
    <row r="14" spans="1:17" s="110" customFormat="1" ht="22.5" customHeight="1" x14ac:dyDescent="0.2">
      <c r="A14" s="350"/>
      <c r="B14" s="351" t="s">
        <v>346</v>
      </c>
      <c r="C14" s="347"/>
      <c r="D14" s="347"/>
      <c r="E14" s="348"/>
      <c r="F14" s="536">
        <v>2245</v>
      </c>
      <c r="G14" s="536">
        <v>2263</v>
      </c>
      <c r="H14" s="536">
        <v>3216</v>
      </c>
      <c r="I14" s="536">
        <v>1910</v>
      </c>
      <c r="J14" s="537">
        <v>2117</v>
      </c>
      <c r="K14" s="538">
        <v>128</v>
      </c>
      <c r="L14" s="349">
        <v>6.0462919225318847</v>
      </c>
    </row>
    <row r="15" spans="1:17" s="110" customFormat="1" ht="15" customHeight="1" x14ac:dyDescent="0.2">
      <c r="A15" s="350" t="s">
        <v>347</v>
      </c>
      <c r="B15" s="351" t="s">
        <v>108</v>
      </c>
      <c r="C15" s="347"/>
      <c r="D15" s="347"/>
      <c r="E15" s="348"/>
      <c r="F15" s="536">
        <v>1466</v>
      </c>
      <c r="G15" s="536">
        <v>1249</v>
      </c>
      <c r="H15" s="536">
        <v>3552</v>
      </c>
      <c r="I15" s="536">
        <v>1047</v>
      </c>
      <c r="J15" s="537">
        <v>1489</v>
      </c>
      <c r="K15" s="538">
        <v>-23</v>
      </c>
      <c r="L15" s="349">
        <v>-1.5446608462055071</v>
      </c>
    </row>
    <row r="16" spans="1:17" s="110" customFormat="1" ht="15" customHeight="1" x14ac:dyDescent="0.2">
      <c r="A16" s="350"/>
      <c r="B16" s="351" t="s">
        <v>109</v>
      </c>
      <c r="C16" s="347"/>
      <c r="D16" s="347"/>
      <c r="E16" s="348"/>
      <c r="F16" s="536">
        <v>3532</v>
      </c>
      <c r="G16" s="536">
        <v>3973</v>
      </c>
      <c r="H16" s="536">
        <v>3199</v>
      </c>
      <c r="I16" s="536">
        <v>2989</v>
      </c>
      <c r="J16" s="537">
        <v>3728</v>
      </c>
      <c r="K16" s="538">
        <v>-196</v>
      </c>
      <c r="L16" s="349">
        <v>-5.2575107296137338</v>
      </c>
    </row>
    <row r="17" spans="1:12" s="110" customFormat="1" ht="15" customHeight="1" x14ac:dyDescent="0.2">
      <c r="A17" s="350"/>
      <c r="B17" s="351" t="s">
        <v>110</v>
      </c>
      <c r="C17" s="347"/>
      <c r="D17" s="347"/>
      <c r="E17" s="348"/>
      <c r="F17" s="536">
        <v>439</v>
      </c>
      <c r="G17" s="536">
        <v>562</v>
      </c>
      <c r="H17" s="536">
        <v>340</v>
      </c>
      <c r="I17" s="536">
        <v>397</v>
      </c>
      <c r="J17" s="537">
        <v>394</v>
      </c>
      <c r="K17" s="538">
        <v>45</v>
      </c>
      <c r="L17" s="349">
        <v>11.421319796954315</v>
      </c>
    </row>
    <row r="18" spans="1:12" s="110" customFormat="1" ht="15" customHeight="1" x14ac:dyDescent="0.2">
      <c r="A18" s="350"/>
      <c r="B18" s="351" t="s">
        <v>111</v>
      </c>
      <c r="C18" s="347"/>
      <c r="D18" s="347"/>
      <c r="E18" s="348"/>
      <c r="F18" s="536">
        <v>42</v>
      </c>
      <c r="G18" s="536">
        <v>50</v>
      </c>
      <c r="H18" s="536">
        <v>46</v>
      </c>
      <c r="I18" s="536">
        <v>35</v>
      </c>
      <c r="J18" s="537">
        <v>53</v>
      </c>
      <c r="K18" s="538">
        <v>-11</v>
      </c>
      <c r="L18" s="349">
        <v>-20.754716981132077</v>
      </c>
    </row>
    <row r="19" spans="1:12" s="110" customFormat="1" ht="15" customHeight="1" x14ac:dyDescent="0.2">
      <c r="A19" s="118" t="s">
        <v>113</v>
      </c>
      <c r="B19" s="119" t="s">
        <v>181</v>
      </c>
      <c r="C19" s="347"/>
      <c r="D19" s="347"/>
      <c r="E19" s="348"/>
      <c r="F19" s="536">
        <v>4009</v>
      </c>
      <c r="G19" s="536">
        <v>4374</v>
      </c>
      <c r="H19" s="536">
        <v>5659</v>
      </c>
      <c r="I19" s="536">
        <v>3287</v>
      </c>
      <c r="J19" s="537">
        <v>4204</v>
      </c>
      <c r="K19" s="538">
        <v>-195</v>
      </c>
      <c r="L19" s="349">
        <v>-4.6384395813510944</v>
      </c>
    </row>
    <row r="20" spans="1:12" s="110" customFormat="1" ht="15" customHeight="1" x14ac:dyDescent="0.2">
      <c r="A20" s="118"/>
      <c r="B20" s="119" t="s">
        <v>182</v>
      </c>
      <c r="C20" s="347"/>
      <c r="D20" s="347"/>
      <c r="E20" s="348"/>
      <c r="F20" s="536">
        <v>1470</v>
      </c>
      <c r="G20" s="536">
        <v>1460</v>
      </c>
      <c r="H20" s="536">
        <v>1478</v>
      </c>
      <c r="I20" s="536">
        <v>1181</v>
      </c>
      <c r="J20" s="537">
        <v>1460</v>
      </c>
      <c r="K20" s="538">
        <v>10</v>
      </c>
      <c r="L20" s="349">
        <v>0.68493150684931503</v>
      </c>
    </row>
    <row r="21" spans="1:12" s="110" customFormat="1" ht="15" customHeight="1" x14ac:dyDescent="0.2">
      <c r="A21" s="118" t="s">
        <v>113</v>
      </c>
      <c r="B21" s="119" t="s">
        <v>116</v>
      </c>
      <c r="C21" s="347"/>
      <c r="D21" s="347"/>
      <c r="E21" s="348"/>
      <c r="F21" s="536">
        <v>3973</v>
      </c>
      <c r="G21" s="536">
        <v>4602</v>
      </c>
      <c r="H21" s="536">
        <v>5585</v>
      </c>
      <c r="I21" s="536">
        <v>3139</v>
      </c>
      <c r="J21" s="537">
        <v>3982</v>
      </c>
      <c r="K21" s="538">
        <v>-9</v>
      </c>
      <c r="L21" s="349">
        <v>-0.22601707684580613</v>
      </c>
    </row>
    <row r="22" spans="1:12" s="110" customFormat="1" ht="15" customHeight="1" x14ac:dyDescent="0.2">
      <c r="A22" s="118"/>
      <c r="B22" s="119" t="s">
        <v>117</v>
      </c>
      <c r="C22" s="347"/>
      <c r="D22" s="347"/>
      <c r="E22" s="348"/>
      <c r="F22" s="536">
        <v>1499</v>
      </c>
      <c r="G22" s="536">
        <v>1219</v>
      </c>
      <c r="H22" s="536">
        <v>1550</v>
      </c>
      <c r="I22" s="536">
        <v>1325</v>
      </c>
      <c r="J22" s="537">
        <v>1679</v>
      </c>
      <c r="K22" s="538">
        <v>-180</v>
      </c>
      <c r="L22" s="349">
        <v>-10.72066706372841</v>
      </c>
    </row>
    <row r="23" spans="1:12" s="110" customFormat="1" ht="15" customHeight="1" x14ac:dyDescent="0.2">
      <c r="A23" s="352" t="s">
        <v>347</v>
      </c>
      <c r="B23" s="353" t="s">
        <v>193</v>
      </c>
      <c r="C23" s="354"/>
      <c r="D23" s="354"/>
      <c r="E23" s="355"/>
      <c r="F23" s="539">
        <v>97</v>
      </c>
      <c r="G23" s="539">
        <v>313</v>
      </c>
      <c r="H23" s="539">
        <v>1646</v>
      </c>
      <c r="I23" s="539">
        <v>74</v>
      </c>
      <c r="J23" s="540">
        <v>93</v>
      </c>
      <c r="K23" s="541">
        <v>4</v>
      </c>
      <c r="L23" s="356">
        <v>4.301075268817204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29.2</v>
      </c>
      <c r="G25" s="542">
        <v>24.7</v>
      </c>
      <c r="H25" s="542">
        <v>35.799999999999997</v>
      </c>
      <c r="I25" s="542">
        <v>33.200000000000003</v>
      </c>
      <c r="J25" s="542">
        <v>33.200000000000003</v>
      </c>
      <c r="K25" s="543" t="s">
        <v>349</v>
      </c>
      <c r="L25" s="364">
        <v>-4.0000000000000036</v>
      </c>
    </row>
    <row r="26" spans="1:12" s="110" customFormat="1" ht="15" customHeight="1" x14ac:dyDescent="0.2">
      <c r="A26" s="365" t="s">
        <v>105</v>
      </c>
      <c r="B26" s="366" t="s">
        <v>345</v>
      </c>
      <c r="C26" s="362"/>
      <c r="D26" s="362"/>
      <c r="E26" s="363"/>
      <c r="F26" s="542">
        <v>27.1</v>
      </c>
      <c r="G26" s="542">
        <v>20.9</v>
      </c>
      <c r="H26" s="542">
        <v>33.4</v>
      </c>
      <c r="I26" s="542">
        <v>30</v>
      </c>
      <c r="J26" s="544">
        <v>30.3</v>
      </c>
      <c r="K26" s="543" t="s">
        <v>349</v>
      </c>
      <c r="L26" s="364">
        <v>-3.1999999999999993</v>
      </c>
    </row>
    <row r="27" spans="1:12" s="110" customFormat="1" ht="15" customHeight="1" x14ac:dyDescent="0.2">
      <c r="A27" s="365"/>
      <c r="B27" s="366" t="s">
        <v>346</v>
      </c>
      <c r="C27" s="362"/>
      <c r="D27" s="362"/>
      <c r="E27" s="363"/>
      <c r="F27" s="542">
        <v>32.1</v>
      </c>
      <c r="G27" s="542">
        <v>30.8</v>
      </c>
      <c r="H27" s="542">
        <v>38.9</v>
      </c>
      <c r="I27" s="542">
        <v>37.4</v>
      </c>
      <c r="J27" s="542">
        <v>38</v>
      </c>
      <c r="K27" s="543" t="s">
        <v>349</v>
      </c>
      <c r="L27" s="364">
        <v>-5.8999999999999986</v>
      </c>
    </row>
    <row r="28" spans="1:12" s="110" customFormat="1" ht="15" customHeight="1" x14ac:dyDescent="0.2">
      <c r="A28" s="365" t="s">
        <v>113</v>
      </c>
      <c r="B28" s="366" t="s">
        <v>108</v>
      </c>
      <c r="C28" s="362"/>
      <c r="D28" s="362"/>
      <c r="E28" s="363"/>
      <c r="F28" s="542">
        <v>40.9</v>
      </c>
      <c r="G28" s="542">
        <v>45</v>
      </c>
      <c r="H28" s="542">
        <v>47.1</v>
      </c>
      <c r="I28" s="542">
        <v>53.6</v>
      </c>
      <c r="J28" s="542">
        <v>45</v>
      </c>
      <c r="K28" s="543" t="s">
        <v>349</v>
      </c>
      <c r="L28" s="364">
        <v>-4.1000000000000014</v>
      </c>
    </row>
    <row r="29" spans="1:12" s="110" customFormat="1" ht="11.25" x14ac:dyDescent="0.2">
      <c r="A29" s="365"/>
      <c r="B29" s="366" t="s">
        <v>109</v>
      </c>
      <c r="C29" s="362"/>
      <c r="D29" s="362"/>
      <c r="E29" s="363"/>
      <c r="F29" s="542">
        <v>26.1</v>
      </c>
      <c r="G29" s="542">
        <v>21.3</v>
      </c>
      <c r="H29" s="542">
        <v>30.1</v>
      </c>
      <c r="I29" s="542">
        <v>28.1</v>
      </c>
      <c r="J29" s="544">
        <v>29.4</v>
      </c>
      <c r="K29" s="543" t="s">
        <v>349</v>
      </c>
      <c r="L29" s="364">
        <v>-3.2999999999999972</v>
      </c>
    </row>
    <row r="30" spans="1:12" s="110" customFormat="1" ht="15" customHeight="1" x14ac:dyDescent="0.2">
      <c r="A30" s="365"/>
      <c r="B30" s="366" t="s">
        <v>110</v>
      </c>
      <c r="C30" s="362"/>
      <c r="D30" s="362"/>
      <c r="E30" s="363"/>
      <c r="F30" s="542">
        <v>18.899999999999999</v>
      </c>
      <c r="G30" s="542">
        <v>15.2</v>
      </c>
      <c r="H30" s="542">
        <v>27.3</v>
      </c>
      <c r="I30" s="542">
        <v>21.5</v>
      </c>
      <c r="J30" s="542">
        <v>27</v>
      </c>
      <c r="K30" s="543" t="s">
        <v>349</v>
      </c>
      <c r="L30" s="364">
        <v>-8.1000000000000014</v>
      </c>
    </row>
    <row r="31" spans="1:12" s="110" customFormat="1" ht="15" customHeight="1" x14ac:dyDescent="0.2">
      <c r="A31" s="365"/>
      <c r="B31" s="366" t="s">
        <v>111</v>
      </c>
      <c r="C31" s="362"/>
      <c r="D31" s="362"/>
      <c r="E31" s="363"/>
      <c r="F31" s="542">
        <v>19</v>
      </c>
      <c r="G31" s="542">
        <v>26</v>
      </c>
      <c r="H31" s="542">
        <v>52.2</v>
      </c>
      <c r="I31" s="542">
        <v>40</v>
      </c>
      <c r="J31" s="542">
        <v>28.3</v>
      </c>
      <c r="K31" s="543" t="s">
        <v>349</v>
      </c>
      <c r="L31" s="364">
        <v>-9.3000000000000007</v>
      </c>
    </row>
    <row r="32" spans="1:12" s="110" customFormat="1" ht="15" customHeight="1" x14ac:dyDescent="0.2">
      <c r="A32" s="367" t="s">
        <v>113</v>
      </c>
      <c r="B32" s="368" t="s">
        <v>181</v>
      </c>
      <c r="C32" s="362"/>
      <c r="D32" s="362"/>
      <c r="E32" s="363"/>
      <c r="F32" s="542">
        <v>26</v>
      </c>
      <c r="G32" s="542">
        <v>20.3</v>
      </c>
      <c r="H32" s="542">
        <v>33.6</v>
      </c>
      <c r="I32" s="542">
        <v>32</v>
      </c>
      <c r="J32" s="544">
        <v>29.8</v>
      </c>
      <c r="K32" s="543" t="s">
        <v>349</v>
      </c>
      <c r="L32" s="364">
        <v>-3.8000000000000007</v>
      </c>
    </row>
    <row r="33" spans="1:12" s="110" customFormat="1" ht="15" customHeight="1" x14ac:dyDescent="0.2">
      <c r="A33" s="367"/>
      <c r="B33" s="368" t="s">
        <v>182</v>
      </c>
      <c r="C33" s="362"/>
      <c r="D33" s="362"/>
      <c r="E33" s="363"/>
      <c r="F33" s="542">
        <v>37.700000000000003</v>
      </c>
      <c r="G33" s="542">
        <v>36.799999999999997</v>
      </c>
      <c r="H33" s="542">
        <v>41.7</v>
      </c>
      <c r="I33" s="542">
        <v>36.299999999999997</v>
      </c>
      <c r="J33" s="542">
        <v>42.7</v>
      </c>
      <c r="K33" s="543" t="s">
        <v>349</v>
      </c>
      <c r="L33" s="364">
        <v>-5</v>
      </c>
    </row>
    <row r="34" spans="1:12" s="369" customFormat="1" ht="15" customHeight="1" x14ac:dyDescent="0.2">
      <c r="A34" s="367" t="s">
        <v>113</v>
      </c>
      <c r="B34" s="368" t="s">
        <v>116</v>
      </c>
      <c r="C34" s="362"/>
      <c r="D34" s="362"/>
      <c r="E34" s="363"/>
      <c r="F34" s="542">
        <v>26.8</v>
      </c>
      <c r="G34" s="542">
        <v>21.6</v>
      </c>
      <c r="H34" s="542">
        <v>34.6</v>
      </c>
      <c r="I34" s="542">
        <v>31.2</v>
      </c>
      <c r="J34" s="542">
        <v>30.2</v>
      </c>
      <c r="K34" s="543" t="s">
        <v>349</v>
      </c>
      <c r="L34" s="364">
        <v>-3.3999999999999986</v>
      </c>
    </row>
    <row r="35" spans="1:12" s="369" customFormat="1" ht="11.25" x14ac:dyDescent="0.2">
      <c r="A35" s="370"/>
      <c r="B35" s="371" t="s">
        <v>117</v>
      </c>
      <c r="C35" s="372"/>
      <c r="D35" s="372"/>
      <c r="E35" s="373"/>
      <c r="F35" s="545">
        <v>35.5</v>
      </c>
      <c r="G35" s="545">
        <v>36.5</v>
      </c>
      <c r="H35" s="545">
        <v>39.4</v>
      </c>
      <c r="I35" s="545">
        <v>37.799999999999997</v>
      </c>
      <c r="J35" s="546">
        <v>40</v>
      </c>
      <c r="K35" s="547" t="s">
        <v>349</v>
      </c>
      <c r="L35" s="374">
        <v>-4.5</v>
      </c>
    </row>
    <row r="36" spans="1:12" s="369" customFormat="1" ht="15.95" customHeight="1" x14ac:dyDescent="0.2">
      <c r="A36" s="375" t="s">
        <v>350</v>
      </c>
      <c r="B36" s="376"/>
      <c r="C36" s="377"/>
      <c r="D36" s="376"/>
      <c r="E36" s="378"/>
      <c r="F36" s="548">
        <v>5340</v>
      </c>
      <c r="G36" s="548">
        <v>5468</v>
      </c>
      <c r="H36" s="548">
        <v>5222</v>
      </c>
      <c r="I36" s="548">
        <v>4348</v>
      </c>
      <c r="J36" s="548">
        <v>5531</v>
      </c>
      <c r="K36" s="549">
        <v>-191</v>
      </c>
      <c r="L36" s="380">
        <v>-3.4532634243355633</v>
      </c>
    </row>
    <row r="37" spans="1:12" s="369" customFormat="1" ht="15.95" customHeight="1" x14ac:dyDescent="0.2">
      <c r="A37" s="381"/>
      <c r="B37" s="382" t="s">
        <v>113</v>
      </c>
      <c r="C37" s="382" t="s">
        <v>351</v>
      </c>
      <c r="D37" s="382"/>
      <c r="E37" s="383"/>
      <c r="F37" s="548">
        <v>1558</v>
      </c>
      <c r="G37" s="548">
        <v>1352</v>
      </c>
      <c r="H37" s="548">
        <v>1872</v>
      </c>
      <c r="I37" s="548">
        <v>1442</v>
      </c>
      <c r="J37" s="548">
        <v>1834</v>
      </c>
      <c r="K37" s="549">
        <v>-276</v>
      </c>
      <c r="L37" s="380">
        <v>-15.04907306434024</v>
      </c>
    </row>
    <row r="38" spans="1:12" s="369" customFormat="1" ht="15.95" customHeight="1" x14ac:dyDescent="0.2">
      <c r="A38" s="381"/>
      <c r="B38" s="384" t="s">
        <v>105</v>
      </c>
      <c r="C38" s="384" t="s">
        <v>106</v>
      </c>
      <c r="D38" s="385"/>
      <c r="E38" s="383"/>
      <c r="F38" s="548">
        <v>3162</v>
      </c>
      <c r="G38" s="548">
        <v>3346</v>
      </c>
      <c r="H38" s="548">
        <v>2857</v>
      </c>
      <c r="I38" s="548">
        <v>2497</v>
      </c>
      <c r="J38" s="550">
        <v>3468</v>
      </c>
      <c r="K38" s="549">
        <v>-306</v>
      </c>
      <c r="L38" s="380">
        <v>-8.8235294117647065</v>
      </c>
    </row>
    <row r="39" spans="1:12" s="369" customFormat="1" ht="15.95" customHeight="1" x14ac:dyDescent="0.2">
      <c r="A39" s="381"/>
      <c r="B39" s="385"/>
      <c r="C39" s="382" t="s">
        <v>352</v>
      </c>
      <c r="D39" s="385"/>
      <c r="E39" s="383"/>
      <c r="F39" s="548">
        <v>858</v>
      </c>
      <c r="G39" s="548">
        <v>698</v>
      </c>
      <c r="H39" s="548">
        <v>953</v>
      </c>
      <c r="I39" s="548">
        <v>750</v>
      </c>
      <c r="J39" s="548">
        <v>1050</v>
      </c>
      <c r="K39" s="549">
        <v>-192</v>
      </c>
      <c r="L39" s="380">
        <v>-18.285714285714285</v>
      </c>
    </row>
    <row r="40" spans="1:12" s="369" customFormat="1" ht="15.95" customHeight="1" x14ac:dyDescent="0.2">
      <c r="A40" s="381"/>
      <c r="B40" s="384"/>
      <c r="C40" s="384" t="s">
        <v>107</v>
      </c>
      <c r="D40" s="385"/>
      <c r="E40" s="383"/>
      <c r="F40" s="548">
        <v>2178</v>
      </c>
      <c r="G40" s="548">
        <v>2122</v>
      </c>
      <c r="H40" s="548">
        <v>2365</v>
      </c>
      <c r="I40" s="548">
        <v>1851</v>
      </c>
      <c r="J40" s="548">
        <v>2063</v>
      </c>
      <c r="K40" s="549">
        <v>115</v>
      </c>
      <c r="L40" s="380">
        <v>5.5744062045564711</v>
      </c>
    </row>
    <row r="41" spans="1:12" s="369" customFormat="1" ht="24" customHeight="1" x14ac:dyDescent="0.2">
      <c r="A41" s="381"/>
      <c r="B41" s="385"/>
      <c r="C41" s="382" t="s">
        <v>352</v>
      </c>
      <c r="D41" s="385"/>
      <c r="E41" s="383"/>
      <c r="F41" s="548">
        <v>700</v>
      </c>
      <c r="G41" s="548">
        <v>654</v>
      </c>
      <c r="H41" s="548">
        <v>919</v>
      </c>
      <c r="I41" s="548">
        <v>692</v>
      </c>
      <c r="J41" s="550">
        <v>784</v>
      </c>
      <c r="K41" s="549">
        <v>-84</v>
      </c>
      <c r="L41" s="380">
        <v>-10.714285714285714</v>
      </c>
    </row>
    <row r="42" spans="1:12" s="110" customFormat="1" ht="15" customHeight="1" x14ac:dyDescent="0.2">
      <c r="A42" s="381"/>
      <c r="B42" s="384" t="s">
        <v>113</v>
      </c>
      <c r="C42" s="384" t="s">
        <v>353</v>
      </c>
      <c r="D42" s="385"/>
      <c r="E42" s="383"/>
      <c r="F42" s="548">
        <v>1351</v>
      </c>
      <c r="G42" s="548">
        <v>929</v>
      </c>
      <c r="H42" s="548">
        <v>1764</v>
      </c>
      <c r="I42" s="548">
        <v>948</v>
      </c>
      <c r="J42" s="548">
        <v>1384</v>
      </c>
      <c r="K42" s="549">
        <v>-33</v>
      </c>
      <c r="L42" s="380">
        <v>-2.3843930635838149</v>
      </c>
    </row>
    <row r="43" spans="1:12" s="110" customFormat="1" ht="15" customHeight="1" x14ac:dyDescent="0.2">
      <c r="A43" s="381"/>
      <c r="B43" s="385"/>
      <c r="C43" s="382" t="s">
        <v>352</v>
      </c>
      <c r="D43" s="385"/>
      <c r="E43" s="383"/>
      <c r="F43" s="548">
        <v>553</v>
      </c>
      <c r="G43" s="548">
        <v>418</v>
      </c>
      <c r="H43" s="548">
        <v>831</v>
      </c>
      <c r="I43" s="548">
        <v>508</v>
      </c>
      <c r="J43" s="548">
        <v>623</v>
      </c>
      <c r="K43" s="549">
        <v>-70</v>
      </c>
      <c r="L43" s="380">
        <v>-11.235955056179776</v>
      </c>
    </row>
    <row r="44" spans="1:12" s="110" customFormat="1" ht="15" customHeight="1" x14ac:dyDescent="0.2">
      <c r="A44" s="381"/>
      <c r="B44" s="384"/>
      <c r="C44" s="366" t="s">
        <v>109</v>
      </c>
      <c r="D44" s="385"/>
      <c r="E44" s="383"/>
      <c r="F44" s="548">
        <v>3508</v>
      </c>
      <c r="G44" s="548">
        <v>3928</v>
      </c>
      <c r="H44" s="548">
        <v>3075</v>
      </c>
      <c r="I44" s="548">
        <v>2969</v>
      </c>
      <c r="J44" s="550">
        <v>3702</v>
      </c>
      <c r="K44" s="549">
        <v>-194</v>
      </c>
      <c r="L44" s="380">
        <v>-5.2404105888708807</v>
      </c>
    </row>
    <row r="45" spans="1:12" s="110" customFormat="1" ht="15" customHeight="1" x14ac:dyDescent="0.2">
      <c r="A45" s="381"/>
      <c r="B45" s="385"/>
      <c r="C45" s="382" t="s">
        <v>352</v>
      </c>
      <c r="D45" s="385"/>
      <c r="E45" s="383"/>
      <c r="F45" s="548">
        <v>914</v>
      </c>
      <c r="G45" s="548">
        <v>836</v>
      </c>
      <c r="H45" s="548">
        <v>925</v>
      </c>
      <c r="I45" s="548">
        <v>835</v>
      </c>
      <c r="J45" s="548">
        <v>1090</v>
      </c>
      <c r="K45" s="549">
        <v>-176</v>
      </c>
      <c r="L45" s="380">
        <v>-16.146788990825687</v>
      </c>
    </row>
    <row r="46" spans="1:12" s="110" customFormat="1" ht="15" customHeight="1" x14ac:dyDescent="0.2">
      <c r="A46" s="381"/>
      <c r="B46" s="384"/>
      <c r="C46" s="366" t="s">
        <v>110</v>
      </c>
      <c r="D46" s="385"/>
      <c r="E46" s="383"/>
      <c r="F46" s="548">
        <v>439</v>
      </c>
      <c r="G46" s="548">
        <v>561</v>
      </c>
      <c r="H46" s="548">
        <v>337</v>
      </c>
      <c r="I46" s="548">
        <v>396</v>
      </c>
      <c r="J46" s="548">
        <v>392</v>
      </c>
      <c r="K46" s="549">
        <v>47</v>
      </c>
      <c r="L46" s="380">
        <v>11.989795918367347</v>
      </c>
    </row>
    <row r="47" spans="1:12" s="110" customFormat="1" ht="15" customHeight="1" x14ac:dyDescent="0.2">
      <c r="A47" s="381"/>
      <c r="B47" s="385"/>
      <c r="C47" s="382" t="s">
        <v>352</v>
      </c>
      <c r="D47" s="385"/>
      <c r="E47" s="383"/>
      <c r="F47" s="548">
        <v>83</v>
      </c>
      <c r="G47" s="548">
        <v>85</v>
      </c>
      <c r="H47" s="548">
        <v>92</v>
      </c>
      <c r="I47" s="548">
        <v>85</v>
      </c>
      <c r="J47" s="550">
        <v>106</v>
      </c>
      <c r="K47" s="549">
        <v>-23</v>
      </c>
      <c r="L47" s="380">
        <v>-21.69811320754717</v>
      </c>
    </row>
    <row r="48" spans="1:12" s="110" customFormat="1" ht="15" customHeight="1" x14ac:dyDescent="0.2">
      <c r="A48" s="381"/>
      <c r="B48" s="385"/>
      <c r="C48" s="366" t="s">
        <v>111</v>
      </c>
      <c r="D48" s="386"/>
      <c r="E48" s="387"/>
      <c r="F48" s="548">
        <v>42</v>
      </c>
      <c r="G48" s="548">
        <v>50</v>
      </c>
      <c r="H48" s="548">
        <v>46</v>
      </c>
      <c r="I48" s="548">
        <v>35</v>
      </c>
      <c r="J48" s="548">
        <v>53</v>
      </c>
      <c r="K48" s="549">
        <v>-11</v>
      </c>
      <c r="L48" s="380">
        <v>-20.754716981132077</v>
      </c>
    </row>
    <row r="49" spans="1:12" s="110" customFormat="1" ht="15" customHeight="1" x14ac:dyDescent="0.2">
      <c r="A49" s="381"/>
      <c r="B49" s="385"/>
      <c r="C49" s="382" t="s">
        <v>352</v>
      </c>
      <c r="D49" s="385"/>
      <c r="E49" s="383"/>
      <c r="F49" s="548">
        <v>8</v>
      </c>
      <c r="G49" s="548">
        <v>13</v>
      </c>
      <c r="H49" s="548">
        <v>24</v>
      </c>
      <c r="I49" s="548">
        <v>14</v>
      </c>
      <c r="J49" s="548">
        <v>15</v>
      </c>
      <c r="K49" s="549">
        <v>-7</v>
      </c>
      <c r="L49" s="380">
        <v>-46.666666666666664</v>
      </c>
    </row>
    <row r="50" spans="1:12" s="110" customFormat="1" ht="15" customHeight="1" x14ac:dyDescent="0.2">
      <c r="A50" s="381"/>
      <c r="B50" s="384" t="s">
        <v>113</v>
      </c>
      <c r="C50" s="382" t="s">
        <v>181</v>
      </c>
      <c r="D50" s="385"/>
      <c r="E50" s="383"/>
      <c r="F50" s="548">
        <v>3872</v>
      </c>
      <c r="G50" s="548">
        <v>4015</v>
      </c>
      <c r="H50" s="548">
        <v>3789</v>
      </c>
      <c r="I50" s="548">
        <v>3174</v>
      </c>
      <c r="J50" s="550">
        <v>4076</v>
      </c>
      <c r="K50" s="549">
        <v>-204</v>
      </c>
      <c r="L50" s="380">
        <v>-5.0049067713444551</v>
      </c>
    </row>
    <row r="51" spans="1:12" s="110" customFormat="1" ht="15" customHeight="1" x14ac:dyDescent="0.2">
      <c r="A51" s="381"/>
      <c r="B51" s="385"/>
      <c r="C51" s="382" t="s">
        <v>352</v>
      </c>
      <c r="D51" s="385"/>
      <c r="E51" s="383"/>
      <c r="F51" s="548">
        <v>1005</v>
      </c>
      <c r="G51" s="548">
        <v>817</v>
      </c>
      <c r="H51" s="548">
        <v>1274</v>
      </c>
      <c r="I51" s="548">
        <v>1016</v>
      </c>
      <c r="J51" s="548">
        <v>1213</v>
      </c>
      <c r="K51" s="549">
        <v>-208</v>
      </c>
      <c r="L51" s="380">
        <v>-17.147568013190437</v>
      </c>
    </row>
    <row r="52" spans="1:12" s="110" customFormat="1" ht="15" customHeight="1" x14ac:dyDescent="0.2">
      <c r="A52" s="381"/>
      <c r="B52" s="384"/>
      <c r="C52" s="382" t="s">
        <v>182</v>
      </c>
      <c r="D52" s="385"/>
      <c r="E52" s="383"/>
      <c r="F52" s="548">
        <v>1468</v>
      </c>
      <c r="G52" s="548">
        <v>1453</v>
      </c>
      <c r="H52" s="548">
        <v>1433</v>
      </c>
      <c r="I52" s="548">
        <v>1174</v>
      </c>
      <c r="J52" s="548">
        <v>1455</v>
      </c>
      <c r="K52" s="549">
        <v>13</v>
      </c>
      <c r="L52" s="380">
        <v>0.89347079037800692</v>
      </c>
    </row>
    <row r="53" spans="1:12" s="269" customFormat="1" ht="11.25" customHeight="1" x14ac:dyDescent="0.2">
      <c r="A53" s="381"/>
      <c r="B53" s="385"/>
      <c r="C53" s="382" t="s">
        <v>352</v>
      </c>
      <c r="D53" s="385"/>
      <c r="E53" s="383"/>
      <c r="F53" s="548">
        <v>553</v>
      </c>
      <c r="G53" s="548">
        <v>535</v>
      </c>
      <c r="H53" s="548">
        <v>598</v>
      </c>
      <c r="I53" s="548">
        <v>426</v>
      </c>
      <c r="J53" s="550">
        <v>621</v>
      </c>
      <c r="K53" s="549">
        <v>-68</v>
      </c>
      <c r="L53" s="380">
        <v>-10.950080515297907</v>
      </c>
    </row>
    <row r="54" spans="1:12" s="151" customFormat="1" ht="12.75" customHeight="1" x14ac:dyDescent="0.2">
      <c r="A54" s="381"/>
      <c r="B54" s="384" t="s">
        <v>113</v>
      </c>
      <c r="C54" s="384" t="s">
        <v>116</v>
      </c>
      <c r="D54" s="385"/>
      <c r="E54" s="383"/>
      <c r="F54" s="548">
        <v>3854</v>
      </c>
      <c r="G54" s="548">
        <v>4284</v>
      </c>
      <c r="H54" s="548">
        <v>3860</v>
      </c>
      <c r="I54" s="548">
        <v>3041</v>
      </c>
      <c r="J54" s="548">
        <v>3860</v>
      </c>
      <c r="K54" s="549">
        <v>-6</v>
      </c>
      <c r="L54" s="380">
        <v>-0.15544041450777202</v>
      </c>
    </row>
    <row r="55" spans="1:12" ht="11.25" x14ac:dyDescent="0.2">
      <c r="A55" s="381"/>
      <c r="B55" s="385"/>
      <c r="C55" s="382" t="s">
        <v>352</v>
      </c>
      <c r="D55" s="385"/>
      <c r="E55" s="383"/>
      <c r="F55" s="548">
        <v>1032</v>
      </c>
      <c r="G55" s="548">
        <v>925</v>
      </c>
      <c r="H55" s="548">
        <v>1336</v>
      </c>
      <c r="I55" s="548">
        <v>949</v>
      </c>
      <c r="J55" s="548">
        <v>1164</v>
      </c>
      <c r="K55" s="549">
        <v>-132</v>
      </c>
      <c r="L55" s="380">
        <v>-11.340206185567011</v>
      </c>
    </row>
    <row r="56" spans="1:12" ht="14.25" customHeight="1" x14ac:dyDescent="0.2">
      <c r="A56" s="381"/>
      <c r="B56" s="385"/>
      <c r="C56" s="384" t="s">
        <v>117</v>
      </c>
      <c r="D56" s="385"/>
      <c r="E56" s="383"/>
      <c r="F56" s="548">
        <v>1479</v>
      </c>
      <c r="G56" s="548">
        <v>1171</v>
      </c>
      <c r="H56" s="548">
        <v>1360</v>
      </c>
      <c r="I56" s="548">
        <v>1303</v>
      </c>
      <c r="J56" s="548">
        <v>1668</v>
      </c>
      <c r="K56" s="549">
        <v>-189</v>
      </c>
      <c r="L56" s="380">
        <v>-11.330935251798561</v>
      </c>
    </row>
    <row r="57" spans="1:12" ht="18.75" customHeight="1" x14ac:dyDescent="0.2">
      <c r="A57" s="388"/>
      <c r="B57" s="389"/>
      <c r="C57" s="390" t="s">
        <v>352</v>
      </c>
      <c r="D57" s="389"/>
      <c r="E57" s="391"/>
      <c r="F57" s="551">
        <v>525</v>
      </c>
      <c r="G57" s="552">
        <v>427</v>
      </c>
      <c r="H57" s="552">
        <v>536</v>
      </c>
      <c r="I57" s="552">
        <v>492</v>
      </c>
      <c r="J57" s="552">
        <v>668</v>
      </c>
      <c r="K57" s="553">
        <f t="shared" ref="K57" si="0">IF(OR(F57=".",J57=".")=TRUE,".",IF(OR(F57="*",J57="*")=TRUE,"*",IF(AND(F57="-",J57="-")=TRUE,"-",IF(AND(ISNUMBER(J57),ISNUMBER(F57))=TRUE,IF(F57-J57=0,0,F57-J57),IF(ISNUMBER(F57)=TRUE,F57,-J57)))))</f>
        <v>-143</v>
      </c>
      <c r="L57" s="392">
        <f t="shared" ref="L57" si="1">IF(K57 =".",".",IF(K57 ="*","*",IF(K57="-","-",IF(K57=0,0,IF(OR(J57="-",J57=".",F57="-",F57=".")=TRUE,"X",IF(J57=0,"0,0",IF(ABS(K57*100/J57)&gt;250,".X",(K57*100/J57))))))))</f>
        <v>-21.407185628742514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5479</v>
      </c>
      <c r="E11" s="114">
        <v>5834</v>
      </c>
      <c r="F11" s="114">
        <v>7137</v>
      </c>
      <c r="G11" s="114">
        <v>4468</v>
      </c>
      <c r="H11" s="140">
        <v>5664</v>
      </c>
      <c r="I11" s="115">
        <v>-185</v>
      </c>
      <c r="J11" s="116">
        <v>-3.2662429378531073</v>
      </c>
    </row>
    <row r="12" spans="1:15" s="110" customFormat="1" ht="24.95" customHeight="1" x14ac:dyDescent="0.2">
      <c r="A12" s="193" t="s">
        <v>132</v>
      </c>
      <c r="B12" s="194" t="s">
        <v>133</v>
      </c>
      <c r="C12" s="113">
        <v>2.0076656324146742</v>
      </c>
      <c r="D12" s="115">
        <v>110</v>
      </c>
      <c r="E12" s="114">
        <v>59</v>
      </c>
      <c r="F12" s="114">
        <v>115</v>
      </c>
      <c r="G12" s="114">
        <v>84</v>
      </c>
      <c r="H12" s="140">
        <v>118</v>
      </c>
      <c r="I12" s="115">
        <v>-8</v>
      </c>
      <c r="J12" s="116">
        <v>-6.7796610169491522</v>
      </c>
    </row>
    <row r="13" spans="1:15" s="110" customFormat="1" ht="24.95" customHeight="1" x14ac:dyDescent="0.2">
      <c r="A13" s="193" t="s">
        <v>134</v>
      </c>
      <c r="B13" s="199" t="s">
        <v>214</v>
      </c>
      <c r="C13" s="113">
        <v>2.7194743566344224</v>
      </c>
      <c r="D13" s="115">
        <v>149</v>
      </c>
      <c r="E13" s="114">
        <v>40</v>
      </c>
      <c r="F13" s="114">
        <v>86</v>
      </c>
      <c r="G13" s="114">
        <v>39</v>
      </c>
      <c r="H13" s="140">
        <v>60</v>
      </c>
      <c r="I13" s="115">
        <v>89</v>
      </c>
      <c r="J13" s="116">
        <v>148.33333333333334</v>
      </c>
    </row>
    <row r="14" spans="1:15" s="287" customFormat="1" ht="24.95" customHeight="1" x14ac:dyDescent="0.2">
      <c r="A14" s="193" t="s">
        <v>215</v>
      </c>
      <c r="B14" s="199" t="s">
        <v>137</v>
      </c>
      <c r="C14" s="113">
        <v>30.206242014966236</v>
      </c>
      <c r="D14" s="115">
        <v>1655</v>
      </c>
      <c r="E14" s="114">
        <v>2799</v>
      </c>
      <c r="F14" s="114">
        <v>2019</v>
      </c>
      <c r="G14" s="114">
        <v>1365</v>
      </c>
      <c r="H14" s="140">
        <v>1606</v>
      </c>
      <c r="I14" s="115">
        <v>49</v>
      </c>
      <c r="J14" s="116">
        <v>3.0510585305105855</v>
      </c>
      <c r="K14" s="110"/>
      <c r="L14" s="110"/>
      <c r="M14" s="110"/>
      <c r="N14" s="110"/>
      <c r="O14" s="110"/>
    </row>
    <row r="15" spans="1:15" s="110" customFormat="1" ht="24.95" customHeight="1" x14ac:dyDescent="0.2">
      <c r="A15" s="193" t="s">
        <v>216</v>
      </c>
      <c r="B15" s="199" t="s">
        <v>217</v>
      </c>
      <c r="C15" s="113">
        <v>7.2458477824420511</v>
      </c>
      <c r="D15" s="115">
        <v>397</v>
      </c>
      <c r="E15" s="114">
        <v>315</v>
      </c>
      <c r="F15" s="114">
        <v>507</v>
      </c>
      <c r="G15" s="114">
        <v>339</v>
      </c>
      <c r="H15" s="140">
        <v>299</v>
      </c>
      <c r="I15" s="115">
        <v>98</v>
      </c>
      <c r="J15" s="116">
        <v>32.775919732441473</v>
      </c>
    </row>
    <row r="16" spans="1:15" s="287" customFormat="1" ht="24.95" customHeight="1" x14ac:dyDescent="0.2">
      <c r="A16" s="193" t="s">
        <v>218</v>
      </c>
      <c r="B16" s="199" t="s">
        <v>141</v>
      </c>
      <c r="C16" s="113">
        <v>19.547362657419239</v>
      </c>
      <c r="D16" s="115">
        <v>1071</v>
      </c>
      <c r="E16" s="114">
        <v>2383</v>
      </c>
      <c r="F16" s="114">
        <v>1301</v>
      </c>
      <c r="G16" s="114">
        <v>892</v>
      </c>
      <c r="H16" s="140">
        <v>1171</v>
      </c>
      <c r="I16" s="115">
        <v>-100</v>
      </c>
      <c r="J16" s="116">
        <v>-8.5397096498719041</v>
      </c>
      <c r="K16" s="110"/>
      <c r="L16" s="110"/>
      <c r="M16" s="110"/>
      <c r="N16" s="110"/>
      <c r="O16" s="110"/>
    </row>
    <row r="17" spans="1:15" s="110" customFormat="1" ht="24.95" customHeight="1" x14ac:dyDescent="0.2">
      <c r="A17" s="193" t="s">
        <v>142</v>
      </c>
      <c r="B17" s="199" t="s">
        <v>220</v>
      </c>
      <c r="C17" s="113">
        <v>3.413031575104946</v>
      </c>
      <c r="D17" s="115">
        <v>187</v>
      </c>
      <c r="E17" s="114">
        <v>101</v>
      </c>
      <c r="F17" s="114">
        <v>211</v>
      </c>
      <c r="G17" s="114">
        <v>134</v>
      </c>
      <c r="H17" s="140">
        <v>136</v>
      </c>
      <c r="I17" s="115">
        <v>51</v>
      </c>
      <c r="J17" s="116">
        <v>37.5</v>
      </c>
    </row>
    <row r="18" spans="1:15" s="287" customFormat="1" ht="24.95" customHeight="1" x14ac:dyDescent="0.2">
      <c r="A18" s="201" t="s">
        <v>144</v>
      </c>
      <c r="B18" s="202" t="s">
        <v>145</v>
      </c>
      <c r="C18" s="113">
        <v>7.5561233801788648</v>
      </c>
      <c r="D18" s="115">
        <v>414</v>
      </c>
      <c r="E18" s="114">
        <v>284</v>
      </c>
      <c r="F18" s="114">
        <v>648</v>
      </c>
      <c r="G18" s="114">
        <v>348</v>
      </c>
      <c r="H18" s="140">
        <v>472</v>
      </c>
      <c r="I18" s="115">
        <v>-58</v>
      </c>
      <c r="J18" s="116">
        <v>-12.288135593220339</v>
      </c>
      <c r="K18" s="110"/>
      <c r="L18" s="110"/>
      <c r="M18" s="110"/>
      <c r="N18" s="110"/>
      <c r="O18" s="110"/>
    </row>
    <row r="19" spans="1:15" s="110" customFormat="1" ht="24.95" customHeight="1" x14ac:dyDescent="0.2">
      <c r="A19" s="193" t="s">
        <v>146</v>
      </c>
      <c r="B19" s="199" t="s">
        <v>147</v>
      </c>
      <c r="C19" s="113">
        <v>13.706880817667457</v>
      </c>
      <c r="D19" s="115">
        <v>751</v>
      </c>
      <c r="E19" s="114">
        <v>586</v>
      </c>
      <c r="F19" s="114">
        <v>951</v>
      </c>
      <c r="G19" s="114">
        <v>501</v>
      </c>
      <c r="H19" s="140">
        <v>652</v>
      </c>
      <c r="I19" s="115">
        <v>99</v>
      </c>
      <c r="J19" s="116">
        <v>15.184049079754601</v>
      </c>
    </row>
    <row r="20" spans="1:15" s="287" customFormat="1" ht="24.95" customHeight="1" x14ac:dyDescent="0.2">
      <c r="A20" s="193" t="s">
        <v>148</v>
      </c>
      <c r="B20" s="199" t="s">
        <v>149</v>
      </c>
      <c r="C20" s="113">
        <v>5.4206972075196207</v>
      </c>
      <c r="D20" s="115">
        <v>297</v>
      </c>
      <c r="E20" s="114">
        <v>280</v>
      </c>
      <c r="F20" s="114">
        <v>438</v>
      </c>
      <c r="G20" s="114">
        <v>321</v>
      </c>
      <c r="H20" s="140">
        <v>710</v>
      </c>
      <c r="I20" s="115">
        <v>-413</v>
      </c>
      <c r="J20" s="116">
        <v>-58.16901408450704</v>
      </c>
      <c r="K20" s="110"/>
      <c r="L20" s="110"/>
      <c r="M20" s="110"/>
      <c r="N20" s="110"/>
      <c r="O20" s="110"/>
    </row>
    <row r="21" spans="1:15" s="110" customFormat="1" ht="24.95" customHeight="1" x14ac:dyDescent="0.2">
      <c r="A21" s="201" t="s">
        <v>150</v>
      </c>
      <c r="B21" s="202" t="s">
        <v>151</v>
      </c>
      <c r="C21" s="113">
        <v>4.5993794488045268</v>
      </c>
      <c r="D21" s="115">
        <v>252</v>
      </c>
      <c r="E21" s="114">
        <v>214</v>
      </c>
      <c r="F21" s="114">
        <v>230</v>
      </c>
      <c r="G21" s="114">
        <v>245</v>
      </c>
      <c r="H21" s="140">
        <v>225</v>
      </c>
      <c r="I21" s="115">
        <v>27</v>
      </c>
      <c r="J21" s="116">
        <v>12</v>
      </c>
    </row>
    <row r="22" spans="1:15" s="110" customFormat="1" ht="24.95" customHeight="1" x14ac:dyDescent="0.2">
      <c r="A22" s="201" t="s">
        <v>152</v>
      </c>
      <c r="B22" s="199" t="s">
        <v>153</v>
      </c>
      <c r="C22" s="113">
        <v>1.05858733345501</v>
      </c>
      <c r="D22" s="115">
        <v>58</v>
      </c>
      <c r="E22" s="114">
        <v>54</v>
      </c>
      <c r="F22" s="114">
        <v>92</v>
      </c>
      <c r="G22" s="114">
        <v>52</v>
      </c>
      <c r="H22" s="140">
        <v>61</v>
      </c>
      <c r="I22" s="115">
        <v>-3</v>
      </c>
      <c r="J22" s="116">
        <v>-4.918032786885246</v>
      </c>
    </row>
    <row r="23" spans="1:15" s="110" customFormat="1" ht="24.95" customHeight="1" x14ac:dyDescent="0.2">
      <c r="A23" s="193" t="s">
        <v>154</v>
      </c>
      <c r="B23" s="199" t="s">
        <v>155</v>
      </c>
      <c r="C23" s="113">
        <v>1.4418689541887206</v>
      </c>
      <c r="D23" s="115">
        <v>79</v>
      </c>
      <c r="E23" s="114">
        <v>41</v>
      </c>
      <c r="F23" s="114">
        <v>98</v>
      </c>
      <c r="G23" s="114">
        <v>46</v>
      </c>
      <c r="H23" s="140">
        <v>84</v>
      </c>
      <c r="I23" s="115">
        <v>-5</v>
      </c>
      <c r="J23" s="116">
        <v>-5.9523809523809526</v>
      </c>
    </row>
    <row r="24" spans="1:15" s="110" customFormat="1" ht="24.95" customHeight="1" x14ac:dyDescent="0.2">
      <c r="A24" s="193" t="s">
        <v>156</v>
      </c>
      <c r="B24" s="199" t="s">
        <v>221</v>
      </c>
      <c r="C24" s="113">
        <v>3.5955466325971894</v>
      </c>
      <c r="D24" s="115">
        <v>197</v>
      </c>
      <c r="E24" s="114">
        <v>182</v>
      </c>
      <c r="F24" s="114">
        <v>233</v>
      </c>
      <c r="G24" s="114">
        <v>205</v>
      </c>
      <c r="H24" s="140">
        <v>244</v>
      </c>
      <c r="I24" s="115">
        <v>-47</v>
      </c>
      <c r="J24" s="116">
        <v>-19.262295081967213</v>
      </c>
    </row>
    <row r="25" spans="1:15" s="110" customFormat="1" ht="24.95" customHeight="1" x14ac:dyDescent="0.2">
      <c r="A25" s="193" t="s">
        <v>222</v>
      </c>
      <c r="B25" s="204" t="s">
        <v>159</v>
      </c>
      <c r="C25" s="113">
        <v>5.7674758167548825</v>
      </c>
      <c r="D25" s="115">
        <v>316</v>
      </c>
      <c r="E25" s="114">
        <v>211</v>
      </c>
      <c r="F25" s="114">
        <v>271</v>
      </c>
      <c r="G25" s="114">
        <v>238</v>
      </c>
      <c r="H25" s="140">
        <v>277</v>
      </c>
      <c r="I25" s="115">
        <v>39</v>
      </c>
      <c r="J25" s="116">
        <v>14.079422382671479</v>
      </c>
    </row>
    <row r="26" spans="1:15" s="110" customFormat="1" ht="24.95" customHeight="1" x14ac:dyDescent="0.2">
      <c r="A26" s="201">
        <v>782.78300000000002</v>
      </c>
      <c r="B26" s="203" t="s">
        <v>160</v>
      </c>
      <c r="C26" s="113">
        <v>6.9903267019529114</v>
      </c>
      <c r="D26" s="115">
        <v>383</v>
      </c>
      <c r="E26" s="114">
        <v>310</v>
      </c>
      <c r="F26" s="114">
        <v>379</v>
      </c>
      <c r="G26" s="114">
        <v>348</v>
      </c>
      <c r="H26" s="140">
        <v>370</v>
      </c>
      <c r="I26" s="115">
        <v>13</v>
      </c>
      <c r="J26" s="116">
        <v>3.5135135135135136</v>
      </c>
    </row>
    <row r="27" spans="1:15" s="110" customFormat="1" ht="24.95" customHeight="1" x14ac:dyDescent="0.2">
      <c r="A27" s="193" t="s">
        <v>161</v>
      </c>
      <c r="B27" s="199" t="s">
        <v>162</v>
      </c>
      <c r="C27" s="113">
        <v>3.1392589888665814</v>
      </c>
      <c r="D27" s="115">
        <v>172</v>
      </c>
      <c r="E27" s="114">
        <v>147</v>
      </c>
      <c r="F27" s="114">
        <v>328</v>
      </c>
      <c r="G27" s="114">
        <v>140</v>
      </c>
      <c r="H27" s="140">
        <v>148</v>
      </c>
      <c r="I27" s="115">
        <v>24</v>
      </c>
      <c r="J27" s="116">
        <v>16.216216216216218</v>
      </c>
    </row>
    <row r="28" spans="1:15" s="110" customFormat="1" ht="24.95" customHeight="1" x14ac:dyDescent="0.2">
      <c r="A28" s="193" t="s">
        <v>163</v>
      </c>
      <c r="B28" s="199" t="s">
        <v>164</v>
      </c>
      <c r="C28" s="113">
        <v>2.4091987588976091</v>
      </c>
      <c r="D28" s="115">
        <v>132</v>
      </c>
      <c r="E28" s="114">
        <v>97</v>
      </c>
      <c r="F28" s="114">
        <v>308</v>
      </c>
      <c r="G28" s="114">
        <v>87</v>
      </c>
      <c r="H28" s="140">
        <v>118</v>
      </c>
      <c r="I28" s="115">
        <v>14</v>
      </c>
      <c r="J28" s="116">
        <v>11.864406779661017</v>
      </c>
    </row>
    <row r="29" spans="1:15" s="110" customFormat="1" ht="24.95" customHeight="1" x14ac:dyDescent="0.2">
      <c r="A29" s="193">
        <v>86</v>
      </c>
      <c r="B29" s="199" t="s">
        <v>165</v>
      </c>
      <c r="C29" s="113">
        <v>4.3621098740646103</v>
      </c>
      <c r="D29" s="115">
        <v>239</v>
      </c>
      <c r="E29" s="114">
        <v>263</v>
      </c>
      <c r="F29" s="114">
        <v>403</v>
      </c>
      <c r="G29" s="114">
        <v>198</v>
      </c>
      <c r="H29" s="140">
        <v>224</v>
      </c>
      <c r="I29" s="115">
        <v>15</v>
      </c>
      <c r="J29" s="116">
        <v>6.6964285714285712</v>
      </c>
    </row>
    <row r="30" spans="1:15" s="110" customFormat="1" ht="24.95" customHeight="1" x14ac:dyDescent="0.2">
      <c r="A30" s="193">
        <v>87.88</v>
      </c>
      <c r="B30" s="204" t="s">
        <v>166</v>
      </c>
      <c r="C30" s="113">
        <v>2.2631867129038143</v>
      </c>
      <c r="D30" s="115">
        <v>124</v>
      </c>
      <c r="E30" s="114">
        <v>138</v>
      </c>
      <c r="F30" s="114">
        <v>312</v>
      </c>
      <c r="G30" s="114">
        <v>115</v>
      </c>
      <c r="H30" s="140">
        <v>142</v>
      </c>
      <c r="I30" s="115">
        <v>-18</v>
      </c>
      <c r="J30" s="116">
        <v>-12.67605633802817</v>
      </c>
    </row>
    <row r="31" spans="1:15" s="110" customFormat="1" ht="24.95" customHeight="1" x14ac:dyDescent="0.2">
      <c r="A31" s="193" t="s">
        <v>167</v>
      </c>
      <c r="B31" s="199" t="s">
        <v>168</v>
      </c>
      <c r="C31" s="113">
        <v>2.755977368132871</v>
      </c>
      <c r="D31" s="115">
        <v>151</v>
      </c>
      <c r="E31" s="114">
        <v>129</v>
      </c>
      <c r="F31" s="114">
        <v>226</v>
      </c>
      <c r="G31" s="114">
        <v>136</v>
      </c>
      <c r="H31" s="140">
        <v>153</v>
      </c>
      <c r="I31" s="115">
        <v>-2</v>
      </c>
      <c r="J31" s="116">
        <v>-1.3071895424836601</v>
      </c>
    </row>
    <row r="32" spans="1:15" s="110" customFormat="1" ht="24.95" customHeight="1" x14ac:dyDescent="0.2">
      <c r="A32" s="193"/>
      <c r="B32" s="204" t="s">
        <v>169</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2.0076656324146742</v>
      </c>
      <c r="D34" s="115">
        <v>110</v>
      </c>
      <c r="E34" s="114">
        <v>59</v>
      </c>
      <c r="F34" s="114">
        <v>115</v>
      </c>
      <c r="G34" s="114">
        <v>84</v>
      </c>
      <c r="H34" s="140">
        <v>118</v>
      </c>
      <c r="I34" s="115">
        <v>-8</v>
      </c>
      <c r="J34" s="116">
        <v>-6.7796610169491522</v>
      </c>
    </row>
    <row r="35" spans="1:10" s="110" customFormat="1" ht="24.95" customHeight="1" x14ac:dyDescent="0.2">
      <c r="A35" s="292" t="s">
        <v>171</v>
      </c>
      <c r="B35" s="293" t="s">
        <v>172</v>
      </c>
      <c r="C35" s="113">
        <v>40.481839751779525</v>
      </c>
      <c r="D35" s="115">
        <v>2218</v>
      </c>
      <c r="E35" s="114">
        <v>3123</v>
      </c>
      <c r="F35" s="114">
        <v>2753</v>
      </c>
      <c r="G35" s="114">
        <v>1752</v>
      </c>
      <c r="H35" s="140">
        <v>2138</v>
      </c>
      <c r="I35" s="115">
        <v>80</v>
      </c>
      <c r="J35" s="116">
        <v>3.7418147801683816</v>
      </c>
    </row>
    <row r="36" spans="1:10" s="110" customFormat="1" ht="24.95" customHeight="1" x14ac:dyDescent="0.2">
      <c r="A36" s="294" t="s">
        <v>173</v>
      </c>
      <c r="B36" s="295" t="s">
        <v>174</v>
      </c>
      <c r="C36" s="125">
        <v>57.510494615805804</v>
      </c>
      <c r="D36" s="143">
        <v>3151</v>
      </c>
      <c r="E36" s="144">
        <v>2652</v>
      </c>
      <c r="F36" s="144">
        <v>4269</v>
      </c>
      <c r="G36" s="144">
        <v>2632</v>
      </c>
      <c r="H36" s="145">
        <v>3408</v>
      </c>
      <c r="I36" s="143">
        <v>-257</v>
      </c>
      <c r="J36" s="146">
        <v>-7.541079812206573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5479</v>
      </c>
      <c r="F11" s="264">
        <v>5834</v>
      </c>
      <c r="G11" s="264">
        <v>7137</v>
      </c>
      <c r="H11" s="264">
        <v>4468</v>
      </c>
      <c r="I11" s="265">
        <v>5664</v>
      </c>
      <c r="J11" s="263">
        <v>-185</v>
      </c>
      <c r="K11" s="266">
        <v>-3.2662429378531073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25.588611060412482</v>
      </c>
      <c r="E13" s="115">
        <v>1402</v>
      </c>
      <c r="F13" s="114">
        <v>1100</v>
      </c>
      <c r="G13" s="114">
        <v>1670</v>
      </c>
      <c r="H13" s="114">
        <v>1253</v>
      </c>
      <c r="I13" s="140">
        <v>1501</v>
      </c>
      <c r="J13" s="115">
        <v>-99</v>
      </c>
      <c r="K13" s="116">
        <v>-6.5956029313790809</v>
      </c>
    </row>
    <row r="14" spans="1:15" ht="15.95" customHeight="1" x14ac:dyDescent="0.2">
      <c r="A14" s="306" t="s">
        <v>230</v>
      </c>
      <c r="B14" s="307"/>
      <c r="C14" s="308"/>
      <c r="D14" s="113">
        <v>54.991786822412848</v>
      </c>
      <c r="E14" s="115">
        <v>3013</v>
      </c>
      <c r="F14" s="114">
        <v>3152</v>
      </c>
      <c r="G14" s="114">
        <v>4341</v>
      </c>
      <c r="H14" s="114">
        <v>2318</v>
      </c>
      <c r="I14" s="140">
        <v>3234</v>
      </c>
      <c r="J14" s="115">
        <v>-221</v>
      </c>
      <c r="K14" s="116">
        <v>-6.8336425479282621</v>
      </c>
    </row>
    <row r="15" spans="1:15" ht="15.95" customHeight="1" x14ac:dyDescent="0.2">
      <c r="A15" s="306" t="s">
        <v>231</v>
      </c>
      <c r="B15" s="307"/>
      <c r="C15" s="308"/>
      <c r="D15" s="113">
        <v>11.753969702500456</v>
      </c>
      <c r="E15" s="115">
        <v>644</v>
      </c>
      <c r="F15" s="114">
        <v>1081</v>
      </c>
      <c r="G15" s="114">
        <v>645</v>
      </c>
      <c r="H15" s="114">
        <v>507</v>
      </c>
      <c r="I15" s="140">
        <v>551</v>
      </c>
      <c r="J15" s="115">
        <v>93</v>
      </c>
      <c r="K15" s="116">
        <v>16.878402903811253</v>
      </c>
    </row>
    <row r="16" spans="1:15" ht="15.95" customHeight="1" x14ac:dyDescent="0.2">
      <c r="A16" s="306" t="s">
        <v>232</v>
      </c>
      <c r="B16" s="307"/>
      <c r="C16" s="308"/>
      <c r="D16" s="113">
        <v>7.5743748859280888</v>
      </c>
      <c r="E16" s="115">
        <v>415</v>
      </c>
      <c r="F16" s="114">
        <v>494</v>
      </c>
      <c r="G16" s="114">
        <v>444</v>
      </c>
      <c r="H16" s="114">
        <v>384</v>
      </c>
      <c r="I16" s="140">
        <v>373</v>
      </c>
      <c r="J16" s="115">
        <v>42</v>
      </c>
      <c r="K16" s="116">
        <v>11.260053619302949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1.2228508851980289</v>
      </c>
      <c r="E18" s="115">
        <v>67</v>
      </c>
      <c r="F18" s="114">
        <v>52</v>
      </c>
      <c r="G18" s="114">
        <v>118</v>
      </c>
      <c r="H18" s="114">
        <v>71</v>
      </c>
      <c r="I18" s="140">
        <v>71</v>
      </c>
      <c r="J18" s="115">
        <v>-4</v>
      </c>
      <c r="K18" s="116">
        <v>-5.6338028169014081</v>
      </c>
    </row>
    <row r="19" spans="1:11" ht="14.1" customHeight="1" x14ac:dyDescent="0.2">
      <c r="A19" s="306" t="s">
        <v>235</v>
      </c>
      <c r="B19" s="307" t="s">
        <v>236</v>
      </c>
      <c r="C19" s="308"/>
      <c r="D19" s="113">
        <v>0.93082679321043982</v>
      </c>
      <c r="E19" s="115">
        <v>51</v>
      </c>
      <c r="F19" s="114">
        <v>37</v>
      </c>
      <c r="G19" s="114">
        <v>92</v>
      </c>
      <c r="H19" s="114">
        <v>60</v>
      </c>
      <c r="I19" s="140">
        <v>43</v>
      </c>
      <c r="J19" s="115">
        <v>8</v>
      </c>
      <c r="K19" s="116">
        <v>18.604651162790699</v>
      </c>
    </row>
    <row r="20" spans="1:11" ht="14.1" customHeight="1" x14ac:dyDescent="0.2">
      <c r="A20" s="306">
        <v>12</v>
      </c>
      <c r="B20" s="307" t="s">
        <v>237</v>
      </c>
      <c r="C20" s="308"/>
      <c r="D20" s="113">
        <v>2.2631867129038143</v>
      </c>
      <c r="E20" s="115">
        <v>124</v>
      </c>
      <c r="F20" s="114">
        <v>34</v>
      </c>
      <c r="G20" s="114">
        <v>90</v>
      </c>
      <c r="H20" s="114">
        <v>67</v>
      </c>
      <c r="I20" s="140">
        <v>112</v>
      </c>
      <c r="J20" s="115">
        <v>12</v>
      </c>
      <c r="K20" s="116">
        <v>10.714285714285714</v>
      </c>
    </row>
    <row r="21" spans="1:11" ht="14.1" customHeight="1" x14ac:dyDescent="0.2">
      <c r="A21" s="306">
        <v>21</v>
      </c>
      <c r="B21" s="307" t="s">
        <v>238</v>
      </c>
      <c r="C21" s="308"/>
      <c r="D21" s="113">
        <v>0.40153312648293482</v>
      </c>
      <c r="E21" s="115">
        <v>22</v>
      </c>
      <c r="F21" s="114">
        <v>5</v>
      </c>
      <c r="G21" s="114">
        <v>23</v>
      </c>
      <c r="H21" s="114">
        <v>17</v>
      </c>
      <c r="I21" s="140">
        <v>18</v>
      </c>
      <c r="J21" s="115">
        <v>4</v>
      </c>
      <c r="K21" s="116">
        <v>22.222222222222221</v>
      </c>
    </row>
    <row r="22" spans="1:11" ht="14.1" customHeight="1" x14ac:dyDescent="0.2">
      <c r="A22" s="306">
        <v>22</v>
      </c>
      <c r="B22" s="307" t="s">
        <v>239</v>
      </c>
      <c r="C22" s="308"/>
      <c r="D22" s="113">
        <v>2.1719291841576931</v>
      </c>
      <c r="E22" s="115">
        <v>119</v>
      </c>
      <c r="F22" s="114">
        <v>86</v>
      </c>
      <c r="G22" s="114">
        <v>178</v>
      </c>
      <c r="H22" s="114">
        <v>140</v>
      </c>
      <c r="I22" s="140">
        <v>128</v>
      </c>
      <c r="J22" s="115">
        <v>-9</v>
      </c>
      <c r="K22" s="116">
        <v>-7.03125</v>
      </c>
    </row>
    <row r="23" spans="1:11" ht="14.1" customHeight="1" x14ac:dyDescent="0.2">
      <c r="A23" s="306">
        <v>23</v>
      </c>
      <c r="B23" s="307" t="s">
        <v>240</v>
      </c>
      <c r="C23" s="308"/>
      <c r="D23" s="113">
        <v>0.43803613798138347</v>
      </c>
      <c r="E23" s="115">
        <v>24</v>
      </c>
      <c r="F23" s="114">
        <v>9</v>
      </c>
      <c r="G23" s="114">
        <v>38</v>
      </c>
      <c r="H23" s="114">
        <v>17</v>
      </c>
      <c r="I23" s="140">
        <v>14</v>
      </c>
      <c r="J23" s="115">
        <v>10</v>
      </c>
      <c r="K23" s="116">
        <v>71.428571428571431</v>
      </c>
    </row>
    <row r="24" spans="1:11" ht="14.1" customHeight="1" x14ac:dyDescent="0.2">
      <c r="A24" s="306">
        <v>24</v>
      </c>
      <c r="B24" s="307" t="s">
        <v>241</v>
      </c>
      <c r="C24" s="308"/>
      <c r="D24" s="113">
        <v>8.1584230699032663</v>
      </c>
      <c r="E24" s="115">
        <v>447</v>
      </c>
      <c r="F24" s="114">
        <v>479</v>
      </c>
      <c r="G24" s="114">
        <v>496</v>
      </c>
      <c r="H24" s="114">
        <v>314</v>
      </c>
      <c r="I24" s="140">
        <v>445</v>
      </c>
      <c r="J24" s="115">
        <v>2</v>
      </c>
      <c r="K24" s="116">
        <v>0.449438202247191</v>
      </c>
    </row>
    <row r="25" spans="1:11" ht="14.1" customHeight="1" x14ac:dyDescent="0.2">
      <c r="A25" s="306">
        <v>25</v>
      </c>
      <c r="B25" s="307" t="s">
        <v>242</v>
      </c>
      <c r="C25" s="308"/>
      <c r="D25" s="113">
        <v>7.8298959664172294</v>
      </c>
      <c r="E25" s="115">
        <v>429</v>
      </c>
      <c r="F25" s="114">
        <v>538</v>
      </c>
      <c r="G25" s="114">
        <v>487</v>
      </c>
      <c r="H25" s="114">
        <v>343</v>
      </c>
      <c r="I25" s="140">
        <v>593</v>
      </c>
      <c r="J25" s="115">
        <v>-164</v>
      </c>
      <c r="K25" s="116">
        <v>-27.655986509274875</v>
      </c>
    </row>
    <row r="26" spans="1:11" ht="14.1" customHeight="1" x14ac:dyDescent="0.2">
      <c r="A26" s="306">
        <v>26</v>
      </c>
      <c r="B26" s="307" t="s">
        <v>243</v>
      </c>
      <c r="C26" s="308"/>
      <c r="D26" s="113">
        <v>3.6868041613433107</v>
      </c>
      <c r="E26" s="115">
        <v>202</v>
      </c>
      <c r="F26" s="114">
        <v>197</v>
      </c>
      <c r="G26" s="114">
        <v>267</v>
      </c>
      <c r="H26" s="114">
        <v>126</v>
      </c>
      <c r="I26" s="140">
        <v>229</v>
      </c>
      <c r="J26" s="115">
        <v>-27</v>
      </c>
      <c r="K26" s="116">
        <v>-11.790393013100436</v>
      </c>
    </row>
    <row r="27" spans="1:11" ht="14.1" customHeight="1" x14ac:dyDescent="0.2">
      <c r="A27" s="306">
        <v>27</v>
      </c>
      <c r="B27" s="307" t="s">
        <v>244</v>
      </c>
      <c r="C27" s="308"/>
      <c r="D27" s="113">
        <v>3.7780616900894324</v>
      </c>
      <c r="E27" s="115">
        <v>207</v>
      </c>
      <c r="F27" s="114">
        <v>566</v>
      </c>
      <c r="G27" s="114">
        <v>181</v>
      </c>
      <c r="H27" s="114">
        <v>158</v>
      </c>
      <c r="I27" s="140">
        <v>196</v>
      </c>
      <c r="J27" s="115">
        <v>11</v>
      </c>
      <c r="K27" s="116">
        <v>5.6122448979591839</v>
      </c>
    </row>
    <row r="28" spans="1:11" ht="14.1" customHeight="1" x14ac:dyDescent="0.2">
      <c r="A28" s="306">
        <v>28</v>
      </c>
      <c r="B28" s="307" t="s">
        <v>245</v>
      </c>
      <c r="C28" s="308"/>
      <c r="D28" s="113">
        <v>0.32852710348603759</v>
      </c>
      <c r="E28" s="115">
        <v>18</v>
      </c>
      <c r="F28" s="114">
        <v>20</v>
      </c>
      <c r="G28" s="114">
        <v>18</v>
      </c>
      <c r="H28" s="114">
        <v>5</v>
      </c>
      <c r="I28" s="140">
        <v>7</v>
      </c>
      <c r="J28" s="115">
        <v>11</v>
      </c>
      <c r="K28" s="116">
        <v>157.14285714285714</v>
      </c>
    </row>
    <row r="29" spans="1:11" ht="14.1" customHeight="1" x14ac:dyDescent="0.2">
      <c r="A29" s="306">
        <v>29</v>
      </c>
      <c r="B29" s="307" t="s">
        <v>246</v>
      </c>
      <c r="C29" s="308"/>
      <c r="D29" s="113">
        <v>3.2487680233619272</v>
      </c>
      <c r="E29" s="115">
        <v>178</v>
      </c>
      <c r="F29" s="114">
        <v>188</v>
      </c>
      <c r="G29" s="114">
        <v>222</v>
      </c>
      <c r="H29" s="114">
        <v>176</v>
      </c>
      <c r="I29" s="140">
        <v>178</v>
      </c>
      <c r="J29" s="115">
        <v>0</v>
      </c>
      <c r="K29" s="116">
        <v>0</v>
      </c>
    </row>
    <row r="30" spans="1:11" ht="14.1" customHeight="1" x14ac:dyDescent="0.2">
      <c r="A30" s="306" t="s">
        <v>247</v>
      </c>
      <c r="B30" s="307" t="s">
        <v>248</v>
      </c>
      <c r="C30" s="308"/>
      <c r="D30" s="113">
        <v>1.2228508851980289</v>
      </c>
      <c r="E30" s="115">
        <v>67</v>
      </c>
      <c r="F30" s="114" t="s">
        <v>513</v>
      </c>
      <c r="G30" s="114">
        <v>105</v>
      </c>
      <c r="H30" s="114" t="s">
        <v>513</v>
      </c>
      <c r="I30" s="140">
        <v>57</v>
      </c>
      <c r="J30" s="115">
        <v>10</v>
      </c>
      <c r="K30" s="116">
        <v>17.543859649122808</v>
      </c>
    </row>
    <row r="31" spans="1:11" ht="14.1" customHeight="1" x14ac:dyDescent="0.2">
      <c r="A31" s="306" t="s">
        <v>249</v>
      </c>
      <c r="B31" s="307" t="s">
        <v>250</v>
      </c>
      <c r="C31" s="308"/>
      <c r="D31" s="113">
        <v>2.0259171381638987</v>
      </c>
      <c r="E31" s="115">
        <v>111</v>
      </c>
      <c r="F31" s="114">
        <v>108</v>
      </c>
      <c r="G31" s="114">
        <v>113</v>
      </c>
      <c r="H31" s="114">
        <v>89</v>
      </c>
      <c r="I31" s="140">
        <v>121</v>
      </c>
      <c r="J31" s="115">
        <v>-10</v>
      </c>
      <c r="K31" s="116">
        <v>-8.2644628099173545</v>
      </c>
    </row>
    <row r="32" spans="1:11" ht="14.1" customHeight="1" x14ac:dyDescent="0.2">
      <c r="A32" s="306">
        <v>31</v>
      </c>
      <c r="B32" s="307" t="s">
        <v>251</v>
      </c>
      <c r="C32" s="308"/>
      <c r="D32" s="113">
        <v>0.93082679321043982</v>
      </c>
      <c r="E32" s="115">
        <v>51</v>
      </c>
      <c r="F32" s="114">
        <v>42</v>
      </c>
      <c r="G32" s="114">
        <v>42</v>
      </c>
      <c r="H32" s="114">
        <v>35</v>
      </c>
      <c r="I32" s="140">
        <v>30</v>
      </c>
      <c r="J32" s="115">
        <v>21</v>
      </c>
      <c r="K32" s="116">
        <v>70</v>
      </c>
    </row>
    <row r="33" spans="1:11" ht="14.1" customHeight="1" x14ac:dyDescent="0.2">
      <c r="A33" s="306">
        <v>32</v>
      </c>
      <c r="B33" s="307" t="s">
        <v>252</v>
      </c>
      <c r="C33" s="308"/>
      <c r="D33" s="113">
        <v>3.1027559773681328</v>
      </c>
      <c r="E33" s="115">
        <v>170</v>
      </c>
      <c r="F33" s="114">
        <v>123</v>
      </c>
      <c r="G33" s="114">
        <v>245</v>
      </c>
      <c r="H33" s="114">
        <v>150</v>
      </c>
      <c r="I33" s="140">
        <v>205</v>
      </c>
      <c r="J33" s="115">
        <v>-35</v>
      </c>
      <c r="K33" s="116">
        <v>-17.073170731707318</v>
      </c>
    </row>
    <row r="34" spans="1:11" ht="14.1" customHeight="1" x14ac:dyDescent="0.2">
      <c r="A34" s="306">
        <v>33</v>
      </c>
      <c r="B34" s="307" t="s">
        <v>253</v>
      </c>
      <c r="C34" s="308"/>
      <c r="D34" s="113">
        <v>1.168096367950356</v>
      </c>
      <c r="E34" s="115">
        <v>64</v>
      </c>
      <c r="F34" s="114">
        <v>24</v>
      </c>
      <c r="G34" s="114">
        <v>148</v>
      </c>
      <c r="H34" s="114">
        <v>86</v>
      </c>
      <c r="I34" s="140">
        <v>81</v>
      </c>
      <c r="J34" s="115">
        <v>-17</v>
      </c>
      <c r="K34" s="116">
        <v>-20.987654320987655</v>
      </c>
    </row>
    <row r="35" spans="1:11" ht="14.1" customHeight="1" x14ac:dyDescent="0.2">
      <c r="A35" s="306">
        <v>34</v>
      </c>
      <c r="B35" s="307" t="s">
        <v>254</v>
      </c>
      <c r="C35" s="308"/>
      <c r="D35" s="113">
        <v>1.8799050921701039</v>
      </c>
      <c r="E35" s="115">
        <v>103</v>
      </c>
      <c r="F35" s="114">
        <v>64</v>
      </c>
      <c r="G35" s="114">
        <v>152</v>
      </c>
      <c r="H35" s="114">
        <v>68</v>
      </c>
      <c r="I35" s="140">
        <v>92</v>
      </c>
      <c r="J35" s="115">
        <v>11</v>
      </c>
      <c r="K35" s="116">
        <v>11.956521739130435</v>
      </c>
    </row>
    <row r="36" spans="1:11" ht="14.1" customHeight="1" x14ac:dyDescent="0.2">
      <c r="A36" s="306">
        <v>41</v>
      </c>
      <c r="B36" s="307" t="s">
        <v>255</v>
      </c>
      <c r="C36" s="308"/>
      <c r="D36" s="113">
        <v>1.4418689541887206</v>
      </c>
      <c r="E36" s="115">
        <v>79</v>
      </c>
      <c r="F36" s="114">
        <v>58</v>
      </c>
      <c r="G36" s="114">
        <v>54</v>
      </c>
      <c r="H36" s="114">
        <v>20</v>
      </c>
      <c r="I36" s="140">
        <v>41</v>
      </c>
      <c r="J36" s="115">
        <v>38</v>
      </c>
      <c r="K36" s="116">
        <v>92.682926829268297</v>
      </c>
    </row>
    <row r="37" spans="1:11" ht="14.1" customHeight="1" x14ac:dyDescent="0.2">
      <c r="A37" s="306">
        <v>42</v>
      </c>
      <c r="B37" s="307" t="s">
        <v>256</v>
      </c>
      <c r="C37" s="308"/>
      <c r="D37" s="113" t="s">
        <v>513</v>
      </c>
      <c r="E37" s="115" t="s">
        <v>513</v>
      </c>
      <c r="F37" s="114">
        <v>7</v>
      </c>
      <c r="G37" s="114">
        <v>8</v>
      </c>
      <c r="H37" s="114">
        <v>0</v>
      </c>
      <c r="I37" s="140">
        <v>4</v>
      </c>
      <c r="J37" s="115" t="s">
        <v>513</v>
      </c>
      <c r="K37" s="116" t="s">
        <v>513</v>
      </c>
    </row>
    <row r="38" spans="1:11" ht="14.1" customHeight="1" x14ac:dyDescent="0.2">
      <c r="A38" s="306">
        <v>43</v>
      </c>
      <c r="B38" s="307" t="s">
        <v>257</v>
      </c>
      <c r="C38" s="308"/>
      <c r="D38" s="113">
        <v>1.6243840116809636</v>
      </c>
      <c r="E38" s="115">
        <v>89</v>
      </c>
      <c r="F38" s="114">
        <v>126</v>
      </c>
      <c r="G38" s="114">
        <v>120</v>
      </c>
      <c r="H38" s="114">
        <v>89</v>
      </c>
      <c r="I38" s="140">
        <v>70</v>
      </c>
      <c r="J38" s="115">
        <v>19</v>
      </c>
      <c r="K38" s="116">
        <v>27.142857142857142</v>
      </c>
    </row>
    <row r="39" spans="1:11" ht="14.1" customHeight="1" x14ac:dyDescent="0.2">
      <c r="A39" s="306">
        <v>51</v>
      </c>
      <c r="B39" s="307" t="s">
        <v>258</v>
      </c>
      <c r="C39" s="308"/>
      <c r="D39" s="113">
        <v>7.3736083226866214</v>
      </c>
      <c r="E39" s="115">
        <v>404</v>
      </c>
      <c r="F39" s="114">
        <v>416</v>
      </c>
      <c r="G39" s="114">
        <v>499</v>
      </c>
      <c r="H39" s="114">
        <v>342</v>
      </c>
      <c r="I39" s="140">
        <v>457</v>
      </c>
      <c r="J39" s="115">
        <v>-53</v>
      </c>
      <c r="K39" s="116">
        <v>-11.597374179431073</v>
      </c>
    </row>
    <row r="40" spans="1:11" ht="14.1" customHeight="1" x14ac:dyDescent="0.2">
      <c r="A40" s="306" t="s">
        <v>259</v>
      </c>
      <c r="B40" s="307" t="s">
        <v>260</v>
      </c>
      <c r="C40" s="308"/>
      <c r="D40" s="113">
        <v>6.8808176674575652</v>
      </c>
      <c r="E40" s="115">
        <v>377</v>
      </c>
      <c r="F40" s="114">
        <v>380</v>
      </c>
      <c r="G40" s="114">
        <v>459</v>
      </c>
      <c r="H40" s="114">
        <v>318</v>
      </c>
      <c r="I40" s="140">
        <v>397</v>
      </c>
      <c r="J40" s="115">
        <v>-20</v>
      </c>
      <c r="K40" s="116">
        <v>-5.0377833753148611</v>
      </c>
    </row>
    <row r="41" spans="1:11" ht="14.1" customHeight="1" x14ac:dyDescent="0.2">
      <c r="A41" s="306"/>
      <c r="B41" s="307" t="s">
        <v>261</v>
      </c>
      <c r="C41" s="308"/>
      <c r="D41" s="113">
        <v>6.3150209892316118</v>
      </c>
      <c r="E41" s="115">
        <v>346</v>
      </c>
      <c r="F41" s="114">
        <v>336</v>
      </c>
      <c r="G41" s="114">
        <v>383</v>
      </c>
      <c r="H41" s="114">
        <v>251</v>
      </c>
      <c r="I41" s="140">
        <v>339</v>
      </c>
      <c r="J41" s="115">
        <v>7</v>
      </c>
      <c r="K41" s="116">
        <v>2.0648967551622417</v>
      </c>
    </row>
    <row r="42" spans="1:11" ht="14.1" customHeight="1" x14ac:dyDescent="0.2">
      <c r="A42" s="306">
        <v>52</v>
      </c>
      <c r="B42" s="307" t="s">
        <v>262</v>
      </c>
      <c r="C42" s="308"/>
      <c r="D42" s="113">
        <v>4.654133966052199</v>
      </c>
      <c r="E42" s="115">
        <v>255</v>
      </c>
      <c r="F42" s="114">
        <v>202</v>
      </c>
      <c r="G42" s="114">
        <v>283</v>
      </c>
      <c r="H42" s="114">
        <v>267</v>
      </c>
      <c r="I42" s="140">
        <v>508</v>
      </c>
      <c r="J42" s="115">
        <v>-253</v>
      </c>
      <c r="K42" s="116">
        <v>-49.803149606299215</v>
      </c>
    </row>
    <row r="43" spans="1:11" ht="14.1" customHeight="1" x14ac:dyDescent="0.2">
      <c r="A43" s="306" t="s">
        <v>263</v>
      </c>
      <c r="B43" s="307" t="s">
        <v>264</v>
      </c>
      <c r="C43" s="308"/>
      <c r="D43" s="113">
        <v>4.0518342763277975</v>
      </c>
      <c r="E43" s="115">
        <v>222</v>
      </c>
      <c r="F43" s="114">
        <v>166</v>
      </c>
      <c r="G43" s="114">
        <v>229</v>
      </c>
      <c r="H43" s="114">
        <v>214</v>
      </c>
      <c r="I43" s="140">
        <v>470</v>
      </c>
      <c r="J43" s="115">
        <v>-248</v>
      </c>
      <c r="K43" s="116">
        <v>-52.765957446808514</v>
      </c>
    </row>
    <row r="44" spans="1:11" ht="14.1" customHeight="1" x14ac:dyDescent="0.2">
      <c r="A44" s="306">
        <v>53</v>
      </c>
      <c r="B44" s="307" t="s">
        <v>265</v>
      </c>
      <c r="C44" s="308"/>
      <c r="D44" s="113">
        <v>0.49279065522905641</v>
      </c>
      <c r="E44" s="115">
        <v>27</v>
      </c>
      <c r="F44" s="114">
        <v>19</v>
      </c>
      <c r="G44" s="114">
        <v>11</v>
      </c>
      <c r="H44" s="114">
        <v>29</v>
      </c>
      <c r="I44" s="140">
        <v>23</v>
      </c>
      <c r="J44" s="115">
        <v>4</v>
      </c>
      <c r="K44" s="116">
        <v>17.391304347826086</v>
      </c>
    </row>
    <row r="45" spans="1:11" ht="14.1" customHeight="1" x14ac:dyDescent="0.2">
      <c r="A45" s="306" t="s">
        <v>266</v>
      </c>
      <c r="B45" s="307" t="s">
        <v>267</v>
      </c>
      <c r="C45" s="308"/>
      <c r="D45" s="113">
        <v>0.41978463223215917</v>
      </c>
      <c r="E45" s="115">
        <v>23</v>
      </c>
      <c r="F45" s="114">
        <v>17</v>
      </c>
      <c r="G45" s="114">
        <v>9</v>
      </c>
      <c r="H45" s="114">
        <v>26</v>
      </c>
      <c r="I45" s="140">
        <v>18</v>
      </c>
      <c r="J45" s="115">
        <v>5</v>
      </c>
      <c r="K45" s="116">
        <v>27.777777777777779</v>
      </c>
    </row>
    <row r="46" spans="1:11" ht="14.1" customHeight="1" x14ac:dyDescent="0.2">
      <c r="A46" s="306">
        <v>54</v>
      </c>
      <c r="B46" s="307" t="s">
        <v>268</v>
      </c>
      <c r="C46" s="308"/>
      <c r="D46" s="113">
        <v>3.394780069355722</v>
      </c>
      <c r="E46" s="115">
        <v>186</v>
      </c>
      <c r="F46" s="114">
        <v>166</v>
      </c>
      <c r="G46" s="114">
        <v>219</v>
      </c>
      <c r="H46" s="114">
        <v>165</v>
      </c>
      <c r="I46" s="140">
        <v>158</v>
      </c>
      <c r="J46" s="115">
        <v>28</v>
      </c>
      <c r="K46" s="116">
        <v>17.721518987341771</v>
      </c>
    </row>
    <row r="47" spans="1:11" ht="14.1" customHeight="1" x14ac:dyDescent="0.2">
      <c r="A47" s="306">
        <v>61</v>
      </c>
      <c r="B47" s="307" t="s">
        <v>269</v>
      </c>
      <c r="C47" s="308"/>
      <c r="D47" s="113">
        <v>1.9894141266654499</v>
      </c>
      <c r="E47" s="115">
        <v>109</v>
      </c>
      <c r="F47" s="114">
        <v>121</v>
      </c>
      <c r="G47" s="114">
        <v>135</v>
      </c>
      <c r="H47" s="114">
        <v>119</v>
      </c>
      <c r="I47" s="140">
        <v>138</v>
      </c>
      <c r="J47" s="115">
        <v>-29</v>
      </c>
      <c r="K47" s="116">
        <v>-21.014492753623188</v>
      </c>
    </row>
    <row r="48" spans="1:11" ht="14.1" customHeight="1" x14ac:dyDescent="0.2">
      <c r="A48" s="306">
        <v>62</v>
      </c>
      <c r="B48" s="307" t="s">
        <v>270</v>
      </c>
      <c r="C48" s="308"/>
      <c r="D48" s="113">
        <v>6.6070450812192005</v>
      </c>
      <c r="E48" s="115">
        <v>362</v>
      </c>
      <c r="F48" s="114">
        <v>446</v>
      </c>
      <c r="G48" s="114">
        <v>537</v>
      </c>
      <c r="H48" s="114">
        <v>337</v>
      </c>
      <c r="I48" s="140">
        <v>327</v>
      </c>
      <c r="J48" s="115">
        <v>35</v>
      </c>
      <c r="K48" s="116">
        <v>10.703363914373089</v>
      </c>
    </row>
    <row r="49" spans="1:11" ht="14.1" customHeight="1" x14ac:dyDescent="0.2">
      <c r="A49" s="306">
        <v>63</v>
      </c>
      <c r="B49" s="307" t="s">
        <v>271</v>
      </c>
      <c r="C49" s="308"/>
      <c r="D49" s="113">
        <v>3.1027559773681328</v>
      </c>
      <c r="E49" s="115">
        <v>170</v>
      </c>
      <c r="F49" s="114">
        <v>132</v>
      </c>
      <c r="G49" s="114">
        <v>179</v>
      </c>
      <c r="H49" s="114">
        <v>145</v>
      </c>
      <c r="I49" s="140">
        <v>117</v>
      </c>
      <c r="J49" s="115">
        <v>53</v>
      </c>
      <c r="K49" s="116">
        <v>45.299145299145302</v>
      </c>
    </row>
    <row r="50" spans="1:11" ht="14.1" customHeight="1" x14ac:dyDescent="0.2">
      <c r="A50" s="306" t="s">
        <v>272</v>
      </c>
      <c r="B50" s="307" t="s">
        <v>273</v>
      </c>
      <c r="C50" s="308"/>
      <c r="D50" s="113">
        <v>0.38328162073371053</v>
      </c>
      <c r="E50" s="115">
        <v>21</v>
      </c>
      <c r="F50" s="114">
        <v>20</v>
      </c>
      <c r="G50" s="114">
        <v>40</v>
      </c>
      <c r="H50" s="114">
        <v>33</v>
      </c>
      <c r="I50" s="140">
        <v>14</v>
      </c>
      <c r="J50" s="115">
        <v>7</v>
      </c>
      <c r="K50" s="116">
        <v>50</v>
      </c>
    </row>
    <row r="51" spans="1:11" ht="14.1" customHeight="1" x14ac:dyDescent="0.2">
      <c r="A51" s="306" t="s">
        <v>274</v>
      </c>
      <c r="B51" s="307" t="s">
        <v>275</v>
      </c>
      <c r="C51" s="308"/>
      <c r="D51" s="113">
        <v>2.4639532761452818</v>
      </c>
      <c r="E51" s="115">
        <v>135</v>
      </c>
      <c r="F51" s="114">
        <v>94</v>
      </c>
      <c r="G51" s="114">
        <v>115</v>
      </c>
      <c r="H51" s="114">
        <v>104</v>
      </c>
      <c r="I51" s="140">
        <v>97</v>
      </c>
      <c r="J51" s="115">
        <v>38</v>
      </c>
      <c r="K51" s="116">
        <v>39.175257731958766</v>
      </c>
    </row>
    <row r="52" spans="1:11" ht="14.1" customHeight="1" x14ac:dyDescent="0.2">
      <c r="A52" s="306">
        <v>71</v>
      </c>
      <c r="B52" s="307" t="s">
        <v>276</v>
      </c>
      <c r="C52" s="308"/>
      <c r="D52" s="113">
        <v>9.6732980470888847</v>
      </c>
      <c r="E52" s="115">
        <v>530</v>
      </c>
      <c r="F52" s="114">
        <v>756</v>
      </c>
      <c r="G52" s="114">
        <v>628</v>
      </c>
      <c r="H52" s="114">
        <v>363</v>
      </c>
      <c r="I52" s="140">
        <v>489</v>
      </c>
      <c r="J52" s="115">
        <v>41</v>
      </c>
      <c r="K52" s="116">
        <v>8.3844580777096116</v>
      </c>
    </row>
    <row r="53" spans="1:11" ht="14.1" customHeight="1" x14ac:dyDescent="0.2">
      <c r="A53" s="306" t="s">
        <v>277</v>
      </c>
      <c r="B53" s="307" t="s">
        <v>278</v>
      </c>
      <c r="C53" s="308"/>
      <c r="D53" s="113">
        <v>3.0845044716189087</v>
      </c>
      <c r="E53" s="115">
        <v>169</v>
      </c>
      <c r="F53" s="114">
        <v>378</v>
      </c>
      <c r="G53" s="114">
        <v>236</v>
      </c>
      <c r="H53" s="114">
        <v>102</v>
      </c>
      <c r="I53" s="140">
        <v>133</v>
      </c>
      <c r="J53" s="115">
        <v>36</v>
      </c>
      <c r="K53" s="116">
        <v>27.06766917293233</v>
      </c>
    </row>
    <row r="54" spans="1:11" ht="14.1" customHeight="1" x14ac:dyDescent="0.2">
      <c r="A54" s="306" t="s">
        <v>279</v>
      </c>
      <c r="B54" s="307" t="s">
        <v>280</v>
      </c>
      <c r="C54" s="308"/>
      <c r="D54" s="113">
        <v>5.7127212995072094</v>
      </c>
      <c r="E54" s="115">
        <v>313</v>
      </c>
      <c r="F54" s="114">
        <v>320</v>
      </c>
      <c r="G54" s="114">
        <v>344</v>
      </c>
      <c r="H54" s="114">
        <v>212</v>
      </c>
      <c r="I54" s="140">
        <v>309</v>
      </c>
      <c r="J54" s="115">
        <v>4</v>
      </c>
      <c r="K54" s="116">
        <v>1.2944983818770226</v>
      </c>
    </row>
    <row r="55" spans="1:11" ht="14.1" customHeight="1" x14ac:dyDescent="0.2">
      <c r="A55" s="306">
        <v>72</v>
      </c>
      <c r="B55" s="307" t="s">
        <v>281</v>
      </c>
      <c r="C55" s="308"/>
      <c r="D55" s="113">
        <v>2.2814382186530389</v>
      </c>
      <c r="E55" s="115">
        <v>125</v>
      </c>
      <c r="F55" s="114">
        <v>104</v>
      </c>
      <c r="G55" s="114">
        <v>153</v>
      </c>
      <c r="H55" s="114">
        <v>104</v>
      </c>
      <c r="I55" s="140">
        <v>117</v>
      </c>
      <c r="J55" s="115">
        <v>8</v>
      </c>
      <c r="K55" s="116">
        <v>6.8376068376068373</v>
      </c>
    </row>
    <row r="56" spans="1:11" ht="14.1" customHeight="1" x14ac:dyDescent="0.2">
      <c r="A56" s="306" t="s">
        <v>282</v>
      </c>
      <c r="B56" s="307" t="s">
        <v>283</v>
      </c>
      <c r="C56" s="308"/>
      <c r="D56" s="113">
        <v>1.2593538966964775</v>
      </c>
      <c r="E56" s="115">
        <v>69</v>
      </c>
      <c r="F56" s="114">
        <v>37</v>
      </c>
      <c r="G56" s="114">
        <v>91</v>
      </c>
      <c r="H56" s="114">
        <v>36</v>
      </c>
      <c r="I56" s="140">
        <v>77</v>
      </c>
      <c r="J56" s="115">
        <v>-8</v>
      </c>
      <c r="K56" s="116">
        <v>-10.38961038961039</v>
      </c>
    </row>
    <row r="57" spans="1:11" ht="14.1" customHeight="1" x14ac:dyDescent="0.2">
      <c r="A57" s="306" t="s">
        <v>284</v>
      </c>
      <c r="B57" s="307" t="s">
        <v>285</v>
      </c>
      <c r="C57" s="308"/>
      <c r="D57" s="113">
        <v>0.85782077021354264</v>
      </c>
      <c r="E57" s="115">
        <v>47</v>
      </c>
      <c r="F57" s="114">
        <v>61</v>
      </c>
      <c r="G57" s="114">
        <v>34</v>
      </c>
      <c r="H57" s="114">
        <v>55</v>
      </c>
      <c r="I57" s="140">
        <v>29</v>
      </c>
      <c r="J57" s="115">
        <v>18</v>
      </c>
      <c r="K57" s="116">
        <v>62.068965517241381</v>
      </c>
    </row>
    <row r="58" spans="1:11" ht="14.1" customHeight="1" x14ac:dyDescent="0.2">
      <c r="A58" s="306">
        <v>73</v>
      </c>
      <c r="B58" s="307" t="s">
        <v>286</v>
      </c>
      <c r="C58" s="308"/>
      <c r="D58" s="113">
        <v>1.3871144369410477</v>
      </c>
      <c r="E58" s="115">
        <v>76</v>
      </c>
      <c r="F58" s="114">
        <v>52</v>
      </c>
      <c r="G58" s="114">
        <v>105</v>
      </c>
      <c r="H58" s="114">
        <v>65</v>
      </c>
      <c r="I58" s="140">
        <v>62</v>
      </c>
      <c r="J58" s="115">
        <v>14</v>
      </c>
      <c r="K58" s="116">
        <v>22.580645161290324</v>
      </c>
    </row>
    <row r="59" spans="1:11" ht="14.1" customHeight="1" x14ac:dyDescent="0.2">
      <c r="A59" s="306" t="s">
        <v>287</v>
      </c>
      <c r="B59" s="307" t="s">
        <v>288</v>
      </c>
      <c r="C59" s="308"/>
      <c r="D59" s="113">
        <v>1.1863478736995803</v>
      </c>
      <c r="E59" s="115">
        <v>65</v>
      </c>
      <c r="F59" s="114">
        <v>40</v>
      </c>
      <c r="G59" s="114">
        <v>87</v>
      </c>
      <c r="H59" s="114">
        <v>46</v>
      </c>
      <c r="I59" s="140">
        <v>50</v>
      </c>
      <c r="J59" s="115">
        <v>15</v>
      </c>
      <c r="K59" s="116">
        <v>30</v>
      </c>
    </row>
    <row r="60" spans="1:11" ht="14.1" customHeight="1" x14ac:dyDescent="0.2">
      <c r="A60" s="306">
        <v>81</v>
      </c>
      <c r="B60" s="307" t="s">
        <v>289</v>
      </c>
      <c r="C60" s="308"/>
      <c r="D60" s="113">
        <v>7.3553568169373973</v>
      </c>
      <c r="E60" s="115">
        <v>403</v>
      </c>
      <c r="F60" s="114">
        <v>368</v>
      </c>
      <c r="G60" s="114">
        <v>607</v>
      </c>
      <c r="H60" s="114">
        <v>317</v>
      </c>
      <c r="I60" s="140">
        <v>328</v>
      </c>
      <c r="J60" s="115">
        <v>75</v>
      </c>
      <c r="K60" s="116">
        <v>22.865853658536587</v>
      </c>
    </row>
    <row r="61" spans="1:11" ht="14.1" customHeight="1" x14ac:dyDescent="0.2">
      <c r="A61" s="306" t="s">
        <v>290</v>
      </c>
      <c r="B61" s="307" t="s">
        <v>291</v>
      </c>
      <c r="C61" s="308"/>
      <c r="D61" s="113">
        <v>1.5331264829348421</v>
      </c>
      <c r="E61" s="115">
        <v>84</v>
      </c>
      <c r="F61" s="114">
        <v>58</v>
      </c>
      <c r="G61" s="114">
        <v>196</v>
      </c>
      <c r="H61" s="114">
        <v>47</v>
      </c>
      <c r="I61" s="140">
        <v>82</v>
      </c>
      <c r="J61" s="115">
        <v>2</v>
      </c>
      <c r="K61" s="116">
        <v>2.4390243902439024</v>
      </c>
    </row>
    <row r="62" spans="1:11" ht="14.1" customHeight="1" x14ac:dyDescent="0.2">
      <c r="A62" s="306" t="s">
        <v>292</v>
      </c>
      <c r="B62" s="307" t="s">
        <v>293</v>
      </c>
      <c r="C62" s="308"/>
      <c r="D62" s="113">
        <v>1.1863478736995803</v>
      </c>
      <c r="E62" s="115">
        <v>65</v>
      </c>
      <c r="F62" s="114">
        <v>137</v>
      </c>
      <c r="G62" s="114">
        <v>149</v>
      </c>
      <c r="H62" s="114">
        <v>62</v>
      </c>
      <c r="I62" s="140">
        <v>60</v>
      </c>
      <c r="J62" s="115">
        <v>5</v>
      </c>
      <c r="K62" s="116">
        <v>8.3333333333333339</v>
      </c>
    </row>
    <row r="63" spans="1:11" ht="14.1" customHeight="1" x14ac:dyDescent="0.2">
      <c r="A63" s="306"/>
      <c r="B63" s="307" t="s">
        <v>294</v>
      </c>
      <c r="C63" s="308"/>
      <c r="D63" s="113">
        <v>0.96732980470888852</v>
      </c>
      <c r="E63" s="115">
        <v>53</v>
      </c>
      <c r="F63" s="114">
        <v>100</v>
      </c>
      <c r="G63" s="114">
        <v>129</v>
      </c>
      <c r="H63" s="114">
        <v>40</v>
      </c>
      <c r="I63" s="140">
        <v>43</v>
      </c>
      <c r="J63" s="115">
        <v>10</v>
      </c>
      <c r="K63" s="116">
        <v>23.255813953488371</v>
      </c>
    </row>
    <row r="64" spans="1:11" ht="14.1" customHeight="1" x14ac:dyDescent="0.2">
      <c r="A64" s="306" t="s">
        <v>295</v>
      </c>
      <c r="B64" s="307" t="s">
        <v>296</v>
      </c>
      <c r="C64" s="308"/>
      <c r="D64" s="113">
        <v>0.60229968972440229</v>
      </c>
      <c r="E64" s="115">
        <v>33</v>
      </c>
      <c r="F64" s="114">
        <v>24</v>
      </c>
      <c r="G64" s="114">
        <v>25</v>
      </c>
      <c r="H64" s="114">
        <v>35</v>
      </c>
      <c r="I64" s="140">
        <v>29</v>
      </c>
      <c r="J64" s="115">
        <v>4</v>
      </c>
      <c r="K64" s="116">
        <v>13.793103448275861</v>
      </c>
    </row>
    <row r="65" spans="1:11" ht="14.1" customHeight="1" x14ac:dyDescent="0.2">
      <c r="A65" s="306" t="s">
        <v>297</v>
      </c>
      <c r="B65" s="307" t="s">
        <v>298</v>
      </c>
      <c r="C65" s="308"/>
      <c r="D65" s="113">
        <v>0.5110421609782807</v>
      </c>
      <c r="E65" s="115">
        <v>28</v>
      </c>
      <c r="F65" s="114">
        <v>21</v>
      </c>
      <c r="G65" s="114">
        <v>16</v>
      </c>
      <c r="H65" s="114">
        <v>22</v>
      </c>
      <c r="I65" s="140">
        <v>28</v>
      </c>
      <c r="J65" s="115">
        <v>0</v>
      </c>
      <c r="K65" s="116">
        <v>0</v>
      </c>
    </row>
    <row r="66" spans="1:11" ht="14.1" customHeight="1" x14ac:dyDescent="0.2">
      <c r="A66" s="306">
        <v>82</v>
      </c>
      <c r="B66" s="307" t="s">
        <v>299</v>
      </c>
      <c r="C66" s="308"/>
      <c r="D66" s="113">
        <v>1.8616535864208796</v>
      </c>
      <c r="E66" s="115">
        <v>102</v>
      </c>
      <c r="F66" s="114">
        <v>87</v>
      </c>
      <c r="G66" s="114">
        <v>268</v>
      </c>
      <c r="H66" s="114">
        <v>67</v>
      </c>
      <c r="I66" s="140">
        <v>110</v>
      </c>
      <c r="J66" s="115">
        <v>-8</v>
      </c>
      <c r="K66" s="116">
        <v>-7.2727272727272725</v>
      </c>
    </row>
    <row r="67" spans="1:11" ht="14.1" customHeight="1" x14ac:dyDescent="0.2">
      <c r="A67" s="306" t="s">
        <v>300</v>
      </c>
      <c r="B67" s="307" t="s">
        <v>301</v>
      </c>
      <c r="C67" s="308"/>
      <c r="D67" s="113">
        <v>0.85782077021354264</v>
      </c>
      <c r="E67" s="115">
        <v>47</v>
      </c>
      <c r="F67" s="114">
        <v>60</v>
      </c>
      <c r="G67" s="114">
        <v>175</v>
      </c>
      <c r="H67" s="114">
        <v>36</v>
      </c>
      <c r="I67" s="140">
        <v>62</v>
      </c>
      <c r="J67" s="115">
        <v>-15</v>
      </c>
      <c r="K67" s="116">
        <v>-24.193548387096776</v>
      </c>
    </row>
    <row r="68" spans="1:11" ht="14.1" customHeight="1" x14ac:dyDescent="0.2">
      <c r="A68" s="306" t="s">
        <v>302</v>
      </c>
      <c r="B68" s="307" t="s">
        <v>303</v>
      </c>
      <c r="C68" s="308"/>
      <c r="D68" s="113">
        <v>0.62055119547362658</v>
      </c>
      <c r="E68" s="115">
        <v>34</v>
      </c>
      <c r="F68" s="114">
        <v>16</v>
      </c>
      <c r="G68" s="114">
        <v>58</v>
      </c>
      <c r="H68" s="114">
        <v>27</v>
      </c>
      <c r="I68" s="140">
        <v>35</v>
      </c>
      <c r="J68" s="115">
        <v>-1</v>
      </c>
      <c r="K68" s="116">
        <v>-2.8571428571428572</v>
      </c>
    </row>
    <row r="69" spans="1:11" ht="14.1" customHeight="1" x14ac:dyDescent="0.2">
      <c r="A69" s="306">
        <v>83</v>
      </c>
      <c r="B69" s="307" t="s">
        <v>304</v>
      </c>
      <c r="C69" s="308"/>
      <c r="D69" s="113">
        <v>3.632049644095638</v>
      </c>
      <c r="E69" s="115">
        <v>199</v>
      </c>
      <c r="F69" s="114">
        <v>193</v>
      </c>
      <c r="G69" s="114">
        <v>382</v>
      </c>
      <c r="H69" s="114">
        <v>176</v>
      </c>
      <c r="I69" s="140">
        <v>196</v>
      </c>
      <c r="J69" s="115">
        <v>3</v>
      </c>
      <c r="K69" s="116">
        <v>1.5306122448979591</v>
      </c>
    </row>
    <row r="70" spans="1:11" ht="14.1" customHeight="1" x14ac:dyDescent="0.2">
      <c r="A70" s="306" t="s">
        <v>305</v>
      </c>
      <c r="B70" s="307" t="s">
        <v>306</v>
      </c>
      <c r="C70" s="308"/>
      <c r="D70" s="113">
        <v>2.2449352071545903</v>
      </c>
      <c r="E70" s="115">
        <v>123</v>
      </c>
      <c r="F70" s="114">
        <v>130</v>
      </c>
      <c r="G70" s="114">
        <v>323</v>
      </c>
      <c r="H70" s="114">
        <v>115</v>
      </c>
      <c r="I70" s="140">
        <v>130</v>
      </c>
      <c r="J70" s="115">
        <v>-7</v>
      </c>
      <c r="K70" s="116">
        <v>-5.384615384615385</v>
      </c>
    </row>
    <row r="71" spans="1:11" ht="14.1" customHeight="1" x14ac:dyDescent="0.2">
      <c r="A71" s="306"/>
      <c r="B71" s="307" t="s">
        <v>307</v>
      </c>
      <c r="C71" s="308"/>
      <c r="D71" s="113">
        <v>1.6243840116809636</v>
      </c>
      <c r="E71" s="115">
        <v>89</v>
      </c>
      <c r="F71" s="114">
        <v>94</v>
      </c>
      <c r="G71" s="114">
        <v>273</v>
      </c>
      <c r="H71" s="114">
        <v>81</v>
      </c>
      <c r="I71" s="140">
        <v>95</v>
      </c>
      <c r="J71" s="115">
        <v>-6</v>
      </c>
      <c r="K71" s="116">
        <v>-6.3157894736842106</v>
      </c>
    </row>
    <row r="72" spans="1:11" ht="14.1" customHeight="1" x14ac:dyDescent="0.2">
      <c r="A72" s="306">
        <v>84</v>
      </c>
      <c r="B72" s="307" t="s">
        <v>308</v>
      </c>
      <c r="C72" s="308"/>
      <c r="D72" s="113">
        <v>1.3688629311918232</v>
      </c>
      <c r="E72" s="115">
        <v>75</v>
      </c>
      <c r="F72" s="114">
        <v>51</v>
      </c>
      <c r="G72" s="114">
        <v>147</v>
      </c>
      <c r="H72" s="114">
        <v>50</v>
      </c>
      <c r="I72" s="140">
        <v>74</v>
      </c>
      <c r="J72" s="115">
        <v>1</v>
      </c>
      <c r="K72" s="116">
        <v>1.3513513513513513</v>
      </c>
    </row>
    <row r="73" spans="1:11" ht="14.1" customHeight="1" x14ac:dyDescent="0.2">
      <c r="A73" s="306" t="s">
        <v>309</v>
      </c>
      <c r="B73" s="307" t="s">
        <v>310</v>
      </c>
      <c r="C73" s="308"/>
      <c r="D73" s="113">
        <v>0.20076656324146741</v>
      </c>
      <c r="E73" s="115">
        <v>11</v>
      </c>
      <c r="F73" s="114" t="s">
        <v>513</v>
      </c>
      <c r="G73" s="114">
        <v>49</v>
      </c>
      <c r="H73" s="114">
        <v>4</v>
      </c>
      <c r="I73" s="140">
        <v>16</v>
      </c>
      <c r="J73" s="115">
        <v>-5</v>
      </c>
      <c r="K73" s="116">
        <v>-31.25</v>
      </c>
    </row>
    <row r="74" spans="1:11" ht="14.1" customHeight="1" x14ac:dyDescent="0.2">
      <c r="A74" s="306" t="s">
        <v>311</v>
      </c>
      <c r="B74" s="307" t="s">
        <v>312</v>
      </c>
      <c r="C74" s="308"/>
      <c r="D74" s="113">
        <v>0.12776054024457018</v>
      </c>
      <c r="E74" s="115">
        <v>7</v>
      </c>
      <c r="F74" s="114" t="s">
        <v>513</v>
      </c>
      <c r="G74" s="114">
        <v>25</v>
      </c>
      <c r="H74" s="114">
        <v>8</v>
      </c>
      <c r="I74" s="140">
        <v>6</v>
      </c>
      <c r="J74" s="115">
        <v>1</v>
      </c>
      <c r="K74" s="116">
        <v>16.666666666666668</v>
      </c>
    </row>
    <row r="75" spans="1:11" ht="14.1" customHeight="1" x14ac:dyDescent="0.2">
      <c r="A75" s="306" t="s">
        <v>313</v>
      </c>
      <c r="B75" s="307" t="s">
        <v>314</v>
      </c>
      <c r="C75" s="308"/>
      <c r="D75" s="113">
        <v>0.54754517247672929</v>
      </c>
      <c r="E75" s="115">
        <v>30</v>
      </c>
      <c r="F75" s="114">
        <v>20</v>
      </c>
      <c r="G75" s="114">
        <v>20</v>
      </c>
      <c r="H75" s="114">
        <v>21</v>
      </c>
      <c r="I75" s="140">
        <v>22</v>
      </c>
      <c r="J75" s="115">
        <v>8</v>
      </c>
      <c r="K75" s="116">
        <v>36.363636363636367</v>
      </c>
    </row>
    <row r="76" spans="1:11" ht="14.1" customHeight="1" x14ac:dyDescent="0.2">
      <c r="A76" s="306">
        <v>91</v>
      </c>
      <c r="B76" s="307" t="s">
        <v>315</v>
      </c>
      <c r="C76" s="308"/>
      <c r="D76" s="113">
        <v>5.4754517247672933E-2</v>
      </c>
      <c r="E76" s="115">
        <v>3</v>
      </c>
      <c r="F76" s="114" t="s">
        <v>513</v>
      </c>
      <c r="G76" s="114">
        <v>3</v>
      </c>
      <c r="H76" s="114">
        <v>4</v>
      </c>
      <c r="I76" s="140" t="s">
        <v>513</v>
      </c>
      <c r="J76" s="115" t="s">
        <v>513</v>
      </c>
      <c r="K76" s="116" t="s">
        <v>513</v>
      </c>
    </row>
    <row r="77" spans="1:11" ht="14.1" customHeight="1" x14ac:dyDescent="0.2">
      <c r="A77" s="306">
        <v>92</v>
      </c>
      <c r="B77" s="307" t="s">
        <v>316</v>
      </c>
      <c r="C77" s="308"/>
      <c r="D77" s="113">
        <v>0.62055119547362658</v>
      </c>
      <c r="E77" s="115">
        <v>34</v>
      </c>
      <c r="F77" s="114">
        <v>85</v>
      </c>
      <c r="G77" s="114">
        <v>37</v>
      </c>
      <c r="H77" s="114">
        <v>17</v>
      </c>
      <c r="I77" s="140">
        <v>31</v>
      </c>
      <c r="J77" s="115">
        <v>3</v>
      </c>
      <c r="K77" s="116">
        <v>9.67741935483871</v>
      </c>
    </row>
    <row r="78" spans="1:11" ht="14.1" customHeight="1" x14ac:dyDescent="0.2">
      <c r="A78" s="306">
        <v>93</v>
      </c>
      <c r="B78" s="307" t="s">
        <v>317</v>
      </c>
      <c r="C78" s="308"/>
      <c r="D78" s="113">
        <v>0.21901806899069173</v>
      </c>
      <c r="E78" s="115">
        <v>12</v>
      </c>
      <c r="F78" s="114">
        <v>7</v>
      </c>
      <c r="G78" s="114">
        <v>9</v>
      </c>
      <c r="H78" s="114" t="s">
        <v>513</v>
      </c>
      <c r="I78" s="140">
        <v>3</v>
      </c>
      <c r="J78" s="115">
        <v>9</v>
      </c>
      <c r="K78" s="116" t="s">
        <v>514</v>
      </c>
    </row>
    <row r="79" spans="1:11" ht="14.1" customHeight="1" x14ac:dyDescent="0.2">
      <c r="A79" s="306">
        <v>94</v>
      </c>
      <c r="B79" s="307" t="s">
        <v>318</v>
      </c>
      <c r="C79" s="308"/>
      <c r="D79" s="113">
        <v>9.1257528746121558E-2</v>
      </c>
      <c r="E79" s="115">
        <v>5</v>
      </c>
      <c r="F79" s="114" t="s">
        <v>513</v>
      </c>
      <c r="G79" s="114">
        <v>8</v>
      </c>
      <c r="H79" s="114">
        <v>9</v>
      </c>
      <c r="I79" s="140">
        <v>3</v>
      </c>
      <c r="J79" s="115">
        <v>2</v>
      </c>
      <c r="K79" s="116">
        <v>66.666666666666671</v>
      </c>
    </row>
    <row r="80" spans="1:11" ht="14.1" customHeight="1" x14ac:dyDescent="0.2">
      <c r="A80" s="306" t="s">
        <v>319</v>
      </c>
      <c r="B80" s="307" t="s">
        <v>320</v>
      </c>
      <c r="C80" s="308"/>
      <c r="D80" s="113" t="s">
        <v>513</v>
      </c>
      <c r="E80" s="115" t="s">
        <v>513</v>
      </c>
      <c r="F80" s="114" t="s">
        <v>513</v>
      </c>
      <c r="G80" s="114">
        <v>3</v>
      </c>
      <c r="H80" s="114" t="s">
        <v>513</v>
      </c>
      <c r="I80" s="140" t="s">
        <v>513</v>
      </c>
      <c r="J80" s="115" t="s">
        <v>513</v>
      </c>
      <c r="K80" s="116" t="s">
        <v>513</v>
      </c>
    </row>
    <row r="81" spans="1:11" ht="14.1" customHeight="1" x14ac:dyDescent="0.2">
      <c r="A81" s="310" t="s">
        <v>321</v>
      </c>
      <c r="B81" s="311" t="s">
        <v>333</v>
      </c>
      <c r="C81" s="312"/>
      <c r="D81" s="125">
        <v>9.1257528746121558E-2</v>
      </c>
      <c r="E81" s="143">
        <v>5</v>
      </c>
      <c r="F81" s="144">
        <v>7</v>
      </c>
      <c r="G81" s="144">
        <v>37</v>
      </c>
      <c r="H81" s="144">
        <v>6</v>
      </c>
      <c r="I81" s="145">
        <v>5</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5538</v>
      </c>
      <c r="E11" s="114">
        <v>6273</v>
      </c>
      <c r="F11" s="114">
        <v>6023</v>
      </c>
      <c r="G11" s="114">
        <v>4457</v>
      </c>
      <c r="H11" s="140">
        <v>4975</v>
      </c>
      <c r="I11" s="115">
        <v>563</v>
      </c>
      <c r="J11" s="116">
        <v>11.316582914572864</v>
      </c>
    </row>
    <row r="12" spans="1:15" s="110" customFormat="1" ht="24.95" customHeight="1" x14ac:dyDescent="0.2">
      <c r="A12" s="193" t="s">
        <v>132</v>
      </c>
      <c r="B12" s="194" t="s">
        <v>133</v>
      </c>
      <c r="C12" s="113">
        <v>1.2820512820512822</v>
      </c>
      <c r="D12" s="115">
        <v>71</v>
      </c>
      <c r="E12" s="114">
        <v>103</v>
      </c>
      <c r="F12" s="114">
        <v>125</v>
      </c>
      <c r="G12" s="114">
        <v>78</v>
      </c>
      <c r="H12" s="140">
        <v>68</v>
      </c>
      <c r="I12" s="115">
        <v>3</v>
      </c>
      <c r="J12" s="116">
        <v>4.4117647058823533</v>
      </c>
    </row>
    <row r="13" spans="1:15" s="110" customFormat="1" ht="24.95" customHeight="1" x14ac:dyDescent="0.2">
      <c r="A13" s="193" t="s">
        <v>134</v>
      </c>
      <c r="B13" s="199" t="s">
        <v>214</v>
      </c>
      <c r="C13" s="113">
        <v>2.1668472372697725</v>
      </c>
      <c r="D13" s="115">
        <v>120</v>
      </c>
      <c r="E13" s="114">
        <v>46</v>
      </c>
      <c r="F13" s="114">
        <v>61</v>
      </c>
      <c r="G13" s="114">
        <v>64</v>
      </c>
      <c r="H13" s="140">
        <v>66</v>
      </c>
      <c r="I13" s="115">
        <v>54</v>
      </c>
      <c r="J13" s="116">
        <v>81.818181818181813</v>
      </c>
    </row>
    <row r="14" spans="1:15" s="287" customFormat="1" ht="24.95" customHeight="1" x14ac:dyDescent="0.2">
      <c r="A14" s="193" t="s">
        <v>215</v>
      </c>
      <c r="B14" s="199" t="s">
        <v>137</v>
      </c>
      <c r="C14" s="113">
        <v>32.304080895630193</v>
      </c>
      <c r="D14" s="115">
        <v>1789</v>
      </c>
      <c r="E14" s="114">
        <v>3034</v>
      </c>
      <c r="F14" s="114">
        <v>1609</v>
      </c>
      <c r="G14" s="114">
        <v>1212</v>
      </c>
      <c r="H14" s="140">
        <v>1378</v>
      </c>
      <c r="I14" s="115">
        <v>411</v>
      </c>
      <c r="J14" s="116">
        <v>29.825834542815674</v>
      </c>
      <c r="K14" s="110"/>
      <c r="L14" s="110"/>
      <c r="M14" s="110"/>
      <c r="N14" s="110"/>
      <c r="O14" s="110"/>
    </row>
    <row r="15" spans="1:15" s="110" customFormat="1" ht="24.95" customHeight="1" x14ac:dyDescent="0.2">
      <c r="A15" s="193" t="s">
        <v>216</v>
      </c>
      <c r="B15" s="199" t="s">
        <v>217</v>
      </c>
      <c r="C15" s="113">
        <v>5.3268327916215243</v>
      </c>
      <c r="D15" s="115">
        <v>295</v>
      </c>
      <c r="E15" s="114">
        <v>314</v>
      </c>
      <c r="F15" s="114">
        <v>378</v>
      </c>
      <c r="G15" s="114">
        <v>296</v>
      </c>
      <c r="H15" s="140">
        <v>263</v>
      </c>
      <c r="I15" s="115">
        <v>32</v>
      </c>
      <c r="J15" s="116">
        <v>12.167300380228136</v>
      </c>
    </row>
    <row r="16" spans="1:15" s="287" customFormat="1" ht="24.95" customHeight="1" x14ac:dyDescent="0.2">
      <c r="A16" s="193" t="s">
        <v>218</v>
      </c>
      <c r="B16" s="199" t="s">
        <v>141</v>
      </c>
      <c r="C16" s="113">
        <v>23.636691946551103</v>
      </c>
      <c r="D16" s="115">
        <v>1309</v>
      </c>
      <c r="E16" s="114">
        <v>2603</v>
      </c>
      <c r="F16" s="114">
        <v>1059</v>
      </c>
      <c r="G16" s="114">
        <v>820</v>
      </c>
      <c r="H16" s="140">
        <v>991</v>
      </c>
      <c r="I16" s="115">
        <v>318</v>
      </c>
      <c r="J16" s="116">
        <v>32.088799192734612</v>
      </c>
      <c r="K16" s="110"/>
      <c r="L16" s="110"/>
      <c r="M16" s="110"/>
      <c r="N16" s="110"/>
      <c r="O16" s="110"/>
    </row>
    <row r="17" spans="1:15" s="110" customFormat="1" ht="24.95" customHeight="1" x14ac:dyDescent="0.2">
      <c r="A17" s="193" t="s">
        <v>142</v>
      </c>
      <c r="B17" s="199" t="s">
        <v>220</v>
      </c>
      <c r="C17" s="113">
        <v>3.340556157457566</v>
      </c>
      <c r="D17" s="115">
        <v>185</v>
      </c>
      <c r="E17" s="114">
        <v>117</v>
      </c>
      <c r="F17" s="114">
        <v>172</v>
      </c>
      <c r="G17" s="114">
        <v>96</v>
      </c>
      <c r="H17" s="140">
        <v>124</v>
      </c>
      <c r="I17" s="115">
        <v>61</v>
      </c>
      <c r="J17" s="116">
        <v>49.193548387096776</v>
      </c>
    </row>
    <row r="18" spans="1:15" s="287" customFormat="1" ht="24.95" customHeight="1" x14ac:dyDescent="0.2">
      <c r="A18" s="201" t="s">
        <v>144</v>
      </c>
      <c r="B18" s="202" t="s">
        <v>145</v>
      </c>
      <c r="C18" s="113">
        <v>7.276995305164319</v>
      </c>
      <c r="D18" s="115">
        <v>403</v>
      </c>
      <c r="E18" s="114">
        <v>359</v>
      </c>
      <c r="F18" s="114">
        <v>530</v>
      </c>
      <c r="G18" s="114">
        <v>373</v>
      </c>
      <c r="H18" s="140">
        <v>444</v>
      </c>
      <c r="I18" s="115">
        <v>-41</v>
      </c>
      <c r="J18" s="116">
        <v>-9.2342342342342345</v>
      </c>
      <c r="K18" s="110"/>
      <c r="L18" s="110"/>
      <c r="M18" s="110"/>
      <c r="N18" s="110"/>
      <c r="O18" s="110"/>
    </row>
    <row r="19" spans="1:15" s="110" customFormat="1" ht="24.95" customHeight="1" x14ac:dyDescent="0.2">
      <c r="A19" s="193" t="s">
        <v>146</v>
      </c>
      <c r="B19" s="199" t="s">
        <v>147</v>
      </c>
      <c r="C19" s="113">
        <v>13.145539906103286</v>
      </c>
      <c r="D19" s="115">
        <v>728</v>
      </c>
      <c r="E19" s="114">
        <v>623</v>
      </c>
      <c r="F19" s="114">
        <v>740</v>
      </c>
      <c r="G19" s="114">
        <v>557</v>
      </c>
      <c r="H19" s="140">
        <v>691</v>
      </c>
      <c r="I19" s="115">
        <v>37</v>
      </c>
      <c r="J19" s="116">
        <v>5.354558610709117</v>
      </c>
    </row>
    <row r="20" spans="1:15" s="287" customFormat="1" ht="24.95" customHeight="1" x14ac:dyDescent="0.2">
      <c r="A20" s="193" t="s">
        <v>148</v>
      </c>
      <c r="B20" s="199" t="s">
        <v>149</v>
      </c>
      <c r="C20" s="113">
        <v>5.3087757313109423</v>
      </c>
      <c r="D20" s="115">
        <v>294</v>
      </c>
      <c r="E20" s="114">
        <v>284</v>
      </c>
      <c r="F20" s="114">
        <v>387</v>
      </c>
      <c r="G20" s="114">
        <v>304</v>
      </c>
      <c r="H20" s="140">
        <v>372</v>
      </c>
      <c r="I20" s="115">
        <v>-78</v>
      </c>
      <c r="J20" s="116">
        <v>-20.967741935483872</v>
      </c>
      <c r="K20" s="110"/>
      <c r="L20" s="110"/>
      <c r="M20" s="110"/>
      <c r="N20" s="110"/>
      <c r="O20" s="110"/>
    </row>
    <row r="21" spans="1:15" s="110" customFormat="1" ht="24.95" customHeight="1" x14ac:dyDescent="0.2">
      <c r="A21" s="201" t="s">
        <v>150</v>
      </c>
      <c r="B21" s="202" t="s">
        <v>151</v>
      </c>
      <c r="C21" s="113">
        <v>4.4239797760924517</v>
      </c>
      <c r="D21" s="115">
        <v>245</v>
      </c>
      <c r="E21" s="114">
        <v>219</v>
      </c>
      <c r="F21" s="114">
        <v>256</v>
      </c>
      <c r="G21" s="114">
        <v>223</v>
      </c>
      <c r="H21" s="140">
        <v>193</v>
      </c>
      <c r="I21" s="115">
        <v>52</v>
      </c>
      <c r="J21" s="116">
        <v>26.94300518134715</v>
      </c>
    </row>
    <row r="22" spans="1:15" s="110" customFormat="1" ht="24.95" customHeight="1" x14ac:dyDescent="0.2">
      <c r="A22" s="201" t="s">
        <v>152</v>
      </c>
      <c r="B22" s="199" t="s">
        <v>153</v>
      </c>
      <c r="C22" s="113">
        <v>0.86673889490790901</v>
      </c>
      <c r="D22" s="115">
        <v>48</v>
      </c>
      <c r="E22" s="114">
        <v>55</v>
      </c>
      <c r="F22" s="114">
        <v>59</v>
      </c>
      <c r="G22" s="114">
        <v>36</v>
      </c>
      <c r="H22" s="140">
        <v>42</v>
      </c>
      <c r="I22" s="115">
        <v>6</v>
      </c>
      <c r="J22" s="116">
        <v>14.285714285714286</v>
      </c>
    </row>
    <row r="23" spans="1:15" s="110" customFormat="1" ht="24.95" customHeight="1" x14ac:dyDescent="0.2">
      <c r="A23" s="193" t="s">
        <v>154</v>
      </c>
      <c r="B23" s="199" t="s">
        <v>155</v>
      </c>
      <c r="C23" s="113">
        <v>1.8598772119898881</v>
      </c>
      <c r="D23" s="115">
        <v>103</v>
      </c>
      <c r="E23" s="114">
        <v>58</v>
      </c>
      <c r="F23" s="114">
        <v>74</v>
      </c>
      <c r="G23" s="114">
        <v>57</v>
      </c>
      <c r="H23" s="140">
        <v>96</v>
      </c>
      <c r="I23" s="115">
        <v>7</v>
      </c>
      <c r="J23" s="116">
        <v>7.291666666666667</v>
      </c>
    </row>
    <row r="24" spans="1:15" s="110" customFormat="1" ht="24.95" customHeight="1" x14ac:dyDescent="0.2">
      <c r="A24" s="193" t="s">
        <v>156</v>
      </c>
      <c r="B24" s="199" t="s">
        <v>221</v>
      </c>
      <c r="C24" s="113">
        <v>3.2141567352834959</v>
      </c>
      <c r="D24" s="115">
        <v>178</v>
      </c>
      <c r="E24" s="114">
        <v>138</v>
      </c>
      <c r="F24" s="114">
        <v>209</v>
      </c>
      <c r="G24" s="114">
        <v>300</v>
      </c>
      <c r="H24" s="140">
        <v>225</v>
      </c>
      <c r="I24" s="115">
        <v>-47</v>
      </c>
      <c r="J24" s="116">
        <v>-20.888888888888889</v>
      </c>
    </row>
    <row r="25" spans="1:15" s="110" customFormat="1" ht="24.95" customHeight="1" x14ac:dyDescent="0.2">
      <c r="A25" s="193" t="s">
        <v>222</v>
      </c>
      <c r="B25" s="204" t="s">
        <v>159</v>
      </c>
      <c r="C25" s="113">
        <v>5.4171180931744312</v>
      </c>
      <c r="D25" s="115">
        <v>300</v>
      </c>
      <c r="E25" s="114">
        <v>221</v>
      </c>
      <c r="F25" s="114">
        <v>234</v>
      </c>
      <c r="G25" s="114">
        <v>180</v>
      </c>
      <c r="H25" s="140">
        <v>220</v>
      </c>
      <c r="I25" s="115">
        <v>80</v>
      </c>
      <c r="J25" s="116">
        <v>36.363636363636367</v>
      </c>
    </row>
    <row r="26" spans="1:15" s="110" customFormat="1" ht="24.95" customHeight="1" x14ac:dyDescent="0.2">
      <c r="A26" s="201">
        <v>782.78300000000002</v>
      </c>
      <c r="B26" s="203" t="s">
        <v>160</v>
      </c>
      <c r="C26" s="113">
        <v>6.3741422896352473</v>
      </c>
      <c r="D26" s="115">
        <v>353</v>
      </c>
      <c r="E26" s="114">
        <v>398</v>
      </c>
      <c r="F26" s="114">
        <v>449</v>
      </c>
      <c r="G26" s="114">
        <v>387</v>
      </c>
      <c r="H26" s="140">
        <v>392</v>
      </c>
      <c r="I26" s="115">
        <v>-39</v>
      </c>
      <c r="J26" s="116">
        <v>-9.9489795918367339</v>
      </c>
    </row>
    <row r="27" spans="1:15" s="110" customFormat="1" ht="24.95" customHeight="1" x14ac:dyDescent="0.2">
      <c r="A27" s="193" t="s">
        <v>161</v>
      </c>
      <c r="B27" s="199" t="s">
        <v>162</v>
      </c>
      <c r="C27" s="113">
        <v>3.8461538461538463</v>
      </c>
      <c r="D27" s="115">
        <v>213</v>
      </c>
      <c r="E27" s="114">
        <v>148</v>
      </c>
      <c r="F27" s="114">
        <v>210</v>
      </c>
      <c r="G27" s="114">
        <v>113</v>
      </c>
      <c r="H27" s="140">
        <v>125</v>
      </c>
      <c r="I27" s="115">
        <v>88</v>
      </c>
      <c r="J27" s="116">
        <v>70.400000000000006</v>
      </c>
    </row>
    <row r="28" spans="1:15" s="110" customFormat="1" ht="24.95" customHeight="1" x14ac:dyDescent="0.2">
      <c r="A28" s="193" t="s">
        <v>163</v>
      </c>
      <c r="B28" s="199" t="s">
        <v>164</v>
      </c>
      <c r="C28" s="113">
        <v>2.112676056338028</v>
      </c>
      <c r="D28" s="115">
        <v>117</v>
      </c>
      <c r="E28" s="114">
        <v>80</v>
      </c>
      <c r="F28" s="114">
        <v>296</v>
      </c>
      <c r="G28" s="114">
        <v>75</v>
      </c>
      <c r="H28" s="140">
        <v>101</v>
      </c>
      <c r="I28" s="115">
        <v>16</v>
      </c>
      <c r="J28" s="116">
        <v>15.841584158415841</v>
      </c>
    </row>
    <row r="29" spans="1:15" s="110" customFormat="1" ht="24.95" customHeight="1" x14ac:dyDescent="0.2">
      <c r="A29" s="193">
        <v>86</v>
      </c>
      <c r="B29" s="199" t="s">
        <v>165</v>
      </c>
      <c r="C29" s="113">
        <v>4.7490068616829184</v>
      </c>
      <c r="D29" s="115">
        <v>263</v>
      </c>
      <c r="E29" s="114">
        <v>251</v>
      </c>
      <c r="F29" s="114">
        <v>344</v>
      </c>
      <c r="G29" s="114">
        <v>229</v>
      </c>
      <c r="H29" s="140">
        <v>261</v>
      </c>
      <c r="I29" s="115">
        <v>2</v>
      </c>
      <c r="J29" s="116">
        <v>0.76628352490421459</v>
      </c>
    </row>
    <row r="30" spans="1:15" s="110" customFormat="1" ht="24.95" customHeight="1" x14ac:dyDescent="0.2">
      <c r="A30" s="193">
        <v>87.88</v>
      </c>
      <c r="B30" s="204" t="s">
        <v>166</v>
      </c>
      <c r="C30" s="113">
        <v>2.8530155290718673</v>
      </c>
      <c r="D30" s="115">
        <v>158</v>
      </c>
      <c r="E30" s="114">
        <v>143</v>
      </c>
      <c r="F30" s="114">
        <v>246</v>
      </c>
      <c r="G30" s="114">
        <v>133</v>
      </c>
      <c r="H30" s="140">
        <v>139</v>
      </c>
      <c r="I30" s="115">
        <v>19</v>
      </c>
      <c r="J30" s="116">
        <v>13.669064748201439</v>
      </c>
    </row>
    <row r="31" spans="1:15" s="110" customFormat="1" ht="24.95" customHeight="1" x14ac:dyDescent="0.2">
      <c r="A31" s="193" t="s">
        <v>167</v>
      </c>
      <c r="B31" s="199" t="s">
        <v>168</v>
      </c>
      <c r="C31" s="113">
        <v>2.76273022751896</v>
      </c>
      <c r="D31" s="115">
        <v>153</v>
      </c>
      <c r="E31" s="114">
        <v>113</v>
      </c>
      <c r="F31" s="114">
        <v>194</v>
      </c>
      <c r="G31" s="114">
        <v>136</v>
      </c>
      <c r="H31" s="140">
        <v>162</v>
      </c>
      <c r="I31" s="115">
        <v>-9</v>
      </c>
      <c r="J31" s="116">
        <v>-5.5555555555555554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1.2820512820512822</v>
      </c>
      <c r="D34" s="115">
        <v>71</v>
      </c>
      <c r="E34" s="114">
        <v>103</v>
      </c>
      <c r="F34" s="114">
        <v>125</v>
      </c>
      <c r="G34" s="114">
        <v>78</v>
      </c>
      <c r="H34" s="140">
        <v>68</v>
      </c>
      <c r="I34" s="115">
        <v>3</v>
      </c>
      <c r="J34" s="116">
        <v>4.4117647058823533</v>
      </c>
    </row>
    <row r="35" spans="1:10" s="110" customFormat="1" ht="24.95" customHeight="1" x14ac:dyDescent="0.2">
      <c r="A35" s="292" t="s">
        <v>171</v>
      </c>
      <c r="B35" s="293" t="s">
        <v>172</v>
      </c>
      <c r="C35" s="113">
        <v>41.747923438064284</v>
      </c>
      <c r="D35" s="115">
        <v>2312</v>
      </c>
      <c r="E35" s="114">
        <v>3439</v>
      </c>
      <c r="F35" s="114">
        <v>2200</v>
      </c>
      <c r="G35" s="114">
        <v>1649</v>
      </c>
      <c r="H35" s="140">
        <v>1888</v>
      </c>
      <c r="I35" s="115">
        <v>424</v>
      </c>
      <c r="J35" s="116">
        <v>22.457627118644069</v>
      </c>
    </row>
    <row r="36" spans="1:10" s="110" customFormat="1" ht="24.95" customHeight="1" x14ac:dyDescent="0.2">
      <c r="A36" s="294" t="s">
        <v>173</v>
      </c>
      <c r="B36" s="295" t="s">
        <v>174</v>
      </c>
      <c r="C36" s="125">
        <v>56.933911159263275</v>
      </c>
      <c r="D36" s="143">
        <v>3153</v>
      </c>
      <c r="E36" s="144">
        <v>2731</v>
      </c>
      <c r="F36" s="144">
        <v>3698</v>
      </c>
      <c r="G36" s="144">
        <v>2730</v>
      </c>
      <c r="H36" s="145">
        <v>3019</v>
      </c>
      <c r="I36" s="143">
        <v>134</v>
      </c>
      <c r="J36" s="146">
        <v>4.4385558131831733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5538</v>
      </c>
      <c r="F11" s="264">
        <v>6273</v>
      </c>
      <c r="G11" s="264">
        <v>6023</v>
      </c>
      <c r="H11" s="264">
        <v>4457</v>
      </c>
      <c r="I11" s="265">
        <v>4975</v>
      </c>
      <c r="J11" s="263">
        <v>563</v>
      </c>
      <c r="K11" s="266">
        <v>11.316582914572864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25.11737089201878</v>
      </c>
      <c r="E13" s="115">
        <v>1391</v>
      </c>
      <c r="F13" s="114">
        <v>1302</v>
      </c>
      <c r="G13" s="114">
        <v>1630</v>
      </c>
      <c r="H13" s="114">
        <v>1158</v>
      </c>
      <c r="I13" s="140">
        <v>1208</v>
      </c>
      <c r="J13" s="115">
        <v>183</v>
      </c>
      <c r="K13" s="116">
        <v>15.149006622516556</v>
      </c>
    </row>
    <row r="14" spans="1:17" ht="15.95" customHeight="1" x14ac:dyDescent="0.2">
      <c r="A14" s="306" t="s">
        <v>230</v>
      </c>
      <c r="B14" s="307"/>
      <c r="C14" s="308"/>
      <c r="D14" s="113">
        <v>58.414590104730948</v>
      </c>
      <c r="E14" s="115">
        <v>3235</v>
      </c>
      <c r="F14" s="114">
        <v>3458</v>
      </c>
      <c r="G14" s="114">
        <v>3530</v>
      </c>
      <c r="H14" s="114">
        <v>2504</v>
      </c>
      <c r="I14" s="140">
        <v>2986</v>
      </c>
      <c r="J14" s="115">
        <v>249</v>
      </c>
      <c r="K14" s="116">
        <v>8.3389149363697257</v>
      </c>
    </row>
    <row r="15" spans="1:17" ht="15.95" customHeight="1" x14ac:dyDescent="0.2">
      <c r="A15" s="306" t="s">
        <v>231</v>
      </c>
      <c r="B15" s="307"/>
      <c r="C15" s="308"/>
      <c r="D15" s="113">
        <v>9.3896713615023479</v>
      </c>
      <c r="E15" s="115">
        <v>520</v>
      </c>
      <c r="F15" s="114">
        <v>1029</v>
      </c>
      <c r="G15" s="114">
        <v>430</v>
      </c>
      <c r="H15" s="114">
        <v>481</v>
      </c>
      <c r="I15" s="140">
        <v>457</v>
      </c>
      <c r="J15" s="115">
        <v>63</v>
      </c>
      <c r="K15" s="116">
        <v>13.785557986870897</v>
      </c>
    </row>
    <row r="16" spans="1:17" ht="15.95" customHeight="1" x14ac:dyDescent="0.2">
      <c r="A16" s="306" t="s">
        <v>232</v>
      </c>
      <c r="B16" s="307"/>
      <c r="C16" s="308"/>
      <c r="D16" s="113">
        <v>6.8436258577103644</v>
      </c>
      <c r="E16" s="115">
        <v>379</v>
      </c>
      <c r="F16" s="114">
        <v>478</v>
      </c>
      <c r="G16" s="114">
        <v>415</v>
      </c>
      <c r="H16" s="114">
        <v>302</v>
      </c>
      <c r="I16" s="140">
        <v>317</v>
      </c>
      <c r="J16" s="115">
        <v>62</v>
      </c>
      <c r="K16" s="116">
        <v>19.558359621451103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1.8237630913687253</v>
      </c>
      <c r="E18" s="115">
        <v>101</v>
      </c>
      <c r="F18" s="114">
        <v>73</v>
      </c>
      <c r="G18" s="114">
        <v>111</v>
      </c>
      <c r="H18" s="114">
        <v>64</v>
      </c>
      <c r="I18" s="140">
        <v>64</v>
      </c>
      <c r="J18" s="115">
        <v>37</v>
      </c>
      <c r="K18" s="116">
        <v>57.8125</v>
      </c>
    </row>
    <row r="19" spans="1:11" ht="14.1" customHeight="1" x14ac:dyDescent="0.2">
      <c r="A19" s="306" t="s">
        <v>235</v>
      </c>
      <c r="B19" s="307" t="s">
        <v>236</v>
      </c>
      <c r="C19" s="308"/>
      <c r="D19" s="113">
        <v>0.83062477428674608</v>
      </c>
      <c r="E19" s="115">
        <v>46</v>
      </c>
      <c r="F19" s="114">
        <v>55</v>
      </c>
      <c r="G19" s="114">
        <v>84</v>
      </c>
      <c r="H19" s="114">
        <v>50</v>
      </c>
      <c r="I19" s="140">
        <v>43</v>
      </c>
      <c r="J19" s="115">
        <v>3</v>
      </c>
      <c r="K19" s="116">
        <v>6.9767441860465116</v>
      </c>
    </row>
    <row r="20" spans="1:11" ht="14.1" customHeight="1" x14ac:dyDescent="0.2">
      <c r="A20" s="306">
        <v>12</v>
      </c>
      <c r="B20" s="307" t="s">
        <v>237</v>
      </c>
      <c r="C20" s="308"/>
      <c r="D20" s="113">
        <v>1.1917659804983749</v>
      </c>
      <c r="E20" s="115">
        <v>66</v>
      </c>
      <c r="F20" s="114">
        <v>85</v>
      </c>
      <c r="G20" s="114">
        <v>72</v>
      </c>
      <c r="H20" s="114">
        <v>60</v>
      </c>
      <c r="I20" s="140">
        <v>48</v>
      </c>
      <c r="J20" s="115">
        <v>18</v>
      </c>
      <c r="K20" s="116">
        <v>37.5</v>
      </c>
    </row>
    <row r="21" spans="1:11" ht="14.1" customHeight="1" x14ac:dyDescent="0.2">
      <c r="A21" s="306">
        <v>21</v>
      </c>
      <c r="B21" s="307" t="s">
        <v>238</v>
      </c>
      <c r="C21" s="308"/>
      <c r="D21" s="113">
        <v>0.27085590465872156</v>
      </c>
      <c r="E21" s="115">
        <v>15</v>
      </c>
      <c r="F21" s="114">
        <v>14</v>
      </c>
      <c r="G21" s="114">
        <v>18</v>
      </c>
      <c r="H21" s="114">
        <v>7</v>
      </c>
      <c r="I21" s="140">
        <v>11</v>
      </c>
      <c r="J21" s="115">
        <v>4</v>
      </c>
      <c r="K21" s="116">
        <v>36.363636363636367</v>
      </c>
    </row>
    <row r="22" spans="1:11" ht="14.1" customHeight="1" x14ac:dyDescent="0.2">
      <c r="A22" s="306">
        <v>22</v>
      </c>
      <c r="B22" s="307" t="s">
        <v>239</v>
      </c>
      <c r="C22" s="308"/>
      <c r="D22" s="113">
        <v>2.0765619357168652</v>
      </c>
      <c r="E22" s="115">
        <v>115</v>
      </c>
      <c r="F22" s="114">
        <v>106</v>
      </c>
      <c r="G22" s="114">
        <v>174</v>
      </c>
      <c r="H22" s="114">
        <v>154</v>
      </c>
      <c r="I22" s="140">
        <v>117</v>
      </c>
      <c r="J22" s="115">
        <v>-2</v>
      </c>
      <c r="K22" s="116">
        <v>-1.7094017094017093</v>
      </c>
    </row>
    <row r="23" spans="1:11" ht="14.1" customHeight="1" x14ac:dyDescent="0.2">
      <c r="A23" s="306">
        <v>23</v>
      </c>
      <c r="B23" s="307" t="s">
        <v>240</v>
      </c>
      <c r="C23" s="308"/>
      <c r="D23" s="113">
        <v>0.45142650776453591</v>
      </c>
      <c r="E23" s="115">
        <v>25</v>
      </c>
      <c r="F23" s="114">
        <v>19</v>
      </c>
      <c r="G23" s="114">
        <v>30</v>
      </c>
      <c r="H23" s="114">
        <v>20</v>
      </c>
      <c r="I23" s="140">
        <v>11</v>
      </c>
      <c r="J23" s="115">
        <v>14</v>
      </c>
      <c r="K23" s="116">
        <v>127.27272727272727</v>
      </c>
    </row>
    <row r="24" spans="1:11" ht="14.1" customHeight="1" x14ac:dyDescent="0.2">
      <c r="A24" s="306">
        <v>24</v>
      </c>
      <c r="B24" s="307" t="s">
        <v>241</v>
      </c>
      <c r="C24" s="308"/>
      <c r="D24" s="113">
        <v>10.54532322137956</v>
      </c>
      <c r="E24" s="115">
        <v>584</v>
      </c>
      <c r="F24" s="114">
        <v>649</v>
      </c>
      <c r="G24" s="114">
        <v>540</v>
      </c>
      <c r="H24" s="114">
        <v>374</v>
      </c>
      <c r="I24" s="140">
        <v>451</v>
      </c>
      <c r="J24" s="115">
        <v>133</v>
      </c>
      <c r="K24" s="116">
        <v>29.490022172949001</v>
      </c>
    </row>
    <row r="25" spans="1:11" ht="14.1" customHeight="1" x14ac:dyDescent="0.2">
      <c r="A25" s="306">
        <v>25</v>
      </c>
      <c r="B25" s="307" t="s">
        <v>242</v>
      </c>
      <c r="C25" s="308"/>
      <c r="D25" s="113">
        <v>8.8118454315637411</v>
      </c>
      <c r="E25" s="115">
        <v>488</v>
      </c>
      <c r="F25" s="114">
        <v>614</v>
      </c>
      <c r="G25" s="114">
        <v>347</v>
      </c>
      <c r="H25" s="114">
        <v>318</v>
      </c>
      <c r="I25" s="140">
        <v>416</v>
      </c>
      <c r="J25" s="115">
        <v>72</v>
      </c>
      <c r="K25" s="116">
        <v>17.307692307692307</v>
      </c>
    </row>
    <row r="26" spans="1:11" ht="14.1" customHeight="1" x14ac:dyDescent="0.2">
      <c r="A26" s="306">
        <v>26</v>
      </c>
      <c r="B26" s="307" t="s">
        <v>243</v>
      </c>
      <c r="C26" s="308"/>
      <c r="D26" s="113">
        <v>3.9364391477067535</v>
      </c>
      <c r="E26" s="115">
        <v>218</v>
      </c>
      <c r="F26" s="114">
        <v>221</v>
      </c>
      <c r="G26" s="114">
        <v>174</v>
      </c>
      <c r="H26" s="114">
        <v>138</v>
      </c>
      <c r="I26" s="140">
        <v>218</v>
      </c>
      <c r="J26" s="115">
        <v>0</v>
      </c>
      <c r="K26" s="116">
        <v>0</v>
      </c>
    </row>
    <row r="27" spans="1:11" ht="14.1" customHeight="1" x14ac:dyDescent="0.2">
      <c r="A27" s="306">
        <v>27</v>
      </c>
      <c r="B27" s="307" t="s">
        <v>244</v>
      </c>
      <c r="C27" s="308"/>
      <c r="D27" s="113">
        <v>3.9003250270855903</v>
      </c>
      <c r="E27" s="115">
        <v>216</v>
      </c>
      <c r="F27" s="114">
        <v>545</v>
      </c>
      <c r="G27" s="114">
        <v>151</v>
      </c>
      <c r="H27" s="114">
        <v>155</v>
      </c>
      <c r="I27" s="140">
        <v>149</v>
      </c>
      <c r="J27" s="115">
        <v>67</v>
      </c>
      <c r="K27" s="116">
        <v>44.966442953020135</v>
      </c>
    </row>
    <row r="28" spans="1:11" ht="14.1" customHeight="1" x14ac:dyDescent="0.2">
      <c r="A28" s="306">
        <v>28</v>
      </c>
      <c r="B28" s="307" t="s">
        <v>245</v>
      </c>
      <c r="C28" s="308"/>
      <c r="D28" s="113">
        <v>0.3430841459010473</v>
      </c>
      <c r="E28" s="115">
        <v>19</v>
      </c>
      <c r="F28" s="114">
        <v>19</v>
      </c>
      <c r="G28" s="114">
        <v>19</v>
      </c>
      <c r="H28" s="114">
        <v>11</v>
      </c>
      <c r="I28" s="140">
        <v>12</v>
      </c>
      <c r="J28" s="115">
        <v>7</v>
      </c>
      <c r="K28" s="116">
        <v>58.333333333333336</v>
      </c>
    </row>
    <row r="29" spans="1:11" ht="14.1" customHeight="1" x14ac:dyDescent="0.2">
      <c r="A29" s="306">
        <v>29</v>
      </c>
      <c r="B29" s="307" t="s">
        <v>246</v>
      </c>
      <c r="C29" s="308"/>
      <c r="D29" s="113">
        <v>3.1780426146623331</v>
      </c>
      <c r="E29" s="115">
        <v>176</v>
      </c>
      <c r="F29" s="114">
        <v>195</v>
      </c>
      <c r="G29" s="114">
        <v>224</v>
      </c>
      <c r="H29" s="114">
        <v>172</v>
      </c>
      <c r="I29" s="140">
        <v>183</v>
      </c>
      <c r="J29" s="115">
        <v>-7</v>
      </c>
      <c r="K29" s="116">
        <v>-3.8251366120218577</v>
      </c>
    </row>
    <row r="30" spans="1:11" ht="14.1" customHeight="1" x14ac:dyDescent="0.2">
      <c r="A30" s="306" t="s">
        <v>247</v>
      </c>
      <c r="B30" s="307" t="s">
        <v>248</v>
      </c>
      <c r="C30" s="308"/>
      <c r="D30" s="113" t="s">
        <v>513</v>
      </c>
      <c r="E30" s="115" t="s">
        <v>513</v>
      </c>
      <c r="F30" s="114" t="s">
        <v>513</v>
      </c>
      <c r="G30" s="114">
        <v>95</v>
      </c>
      <c r="H30" s="114">
        <v>71</v>
      </c>
      <c r="I30" s="140">
        <v>81</v>
      </c>
      <c r="J30" s="115" t="s">
        <v>513</v>
      </c>
      <c r="K30" s="116" t="s">
        <v>513</v>
      </c>
    </row>
    <row r="31" spans="1:11" ht="14.1" customHeight="1" x14ac:dyDescent="0.2">
      <c r="A31" s="306" t="s">
        <v>249</v>
      </c>
      <c r="B31" s="307" t="s">
        <v>250</v>
      </c>
      <c r="C31" s="308"/>
      <c r="D31" s="113">
        <v>2.0765619357168652</v>
      </c>
      <c r="E31" s="115">
        <v>115</v>
      </c>
      <c r="F31" s="114">
        <v>106</v>
      </c>
      <c r="G31" s="114">
        <v>125</v>
      </c>
      <c r="H31" s="114">
        <v>101</v>
      </c>
      <c r="I31" s="140">
        <v>102</v>
      </c>
      <c r="J31" s="115">
        <v>13</v>
      </c>
      <c r="K31" s="116">
        <v>12.745098039215685</v>
      </c>
    </row>
    <row r="32" spans="1:11" ht="14.1" customHeight="1" x14ac:dyDescent="0.2">
      <c r="A32" s="306">
        <v>31</v>
      </c>
      <c r="B32" s="307" t="s">
        <v>251</v>
      </c>
      <c r="C32" s="308"/>
      <c r="D32" s="113">
        <v>0.65005417118093178</v>
      </c>
      <c r="E32" s="115">
        <v>36</v>
      </c>
      <c r="F32" s="114">
        <v>25</v>
      </c>
      <c r="G32" s="114">
        <v>42</v>
      </c>
      <c r="H32" s="114">
        <v>25</v>
      </c>
      <c r="I32" s="140">
        <v>38</v>
      </c>
      <c r="J32" s="115">
        <v>-2</v>
      </c>
      <c r="K32" s="116">
        <v>-5.2631578947368425</v>
      </c>
    </row>
    <row r="33" spans="1:11" ht="14.1" customHeight="1" x14ac:dyDescent="0.2">
      <c r="A33" s="306">
        <v>32</v>
      </c>
      <c r="B33" s="307" t="s">
        <v>252</v>
      </c>
      <c r="C33" s="308"/>
      <c r="D33" s="113">
        <v>2.7988443481401228</v>
      </c>
      <c r="E33" s="115">
        <v>155</v>
      </c>
      <c r="F33" s="114">
        <v>167</v>
      </c>
      <c r="G33" s="114">
        <v>206</v>
      </c>
      <c r="H33" s="114">
        <v>162</v>
      </c>
      <c r="I33" s="140">
        <v>159</v>
      </c>
      <c r="J33" s="115">
        <v>-4</v>
      </c>
      <c r="K33" s="116">
        <v>-2.5157232704402515</v>
      </c>
    </row>
    <row r="34" spans="1:11" ht="14.1" customHeight="1" x14ac:dyDescent="0.2">
      <c r="A34" s="306">
        <v>33</v>
      </c>
      <c r="B34" s="307" t="s">
        <v>253</v>
      </c>
      <c r="C34" s="308"/>
      <c r="D34" s="113">
        <v>1.408450704225352</v>
      </c>
      <c r="E34" s="115">
        <v>78</v>
      </c>
      <c r="F34" s="114">
        <v>73</v>
      </c>
      <c r="G34" s="114">
        <v>128</v>
      </c>
      <c r="H34" s="114">
        <v>75</v>
      </c>
      <c r="I34" s="140">
        <v>104</v>
      </c>
      <c r="J34" s="115">
        <v>-26</v>
      </c>
      <c r="K34" s="116">
        <v>-25</v>
      </c>
    </row>
    <row r="35" spans="1:11" ht="14.1" customHeight="1" x14ac:dyDescent="0.2">
      <c r="A35" s="306">
        <v>34</v>
      </c>
      <c r="B35" s="307" t="s">
        <v>254</v>
      </c>
      <c r="C35" s="308"/>
      <c r="D35" s="113">
        <v>2.2390754785120981</v>
      </c>
      <c r="E35" s="115">
        <v>124</v>
      </c>
      <c r="F35" s="114">
        <v>62</v>
      </c>
      <c r="G35" s="114">
        <v>114</v>
      </c>
      <c r="H35" s="114">
        <v>75</v>
      </c>
      <c r="I35" s="140">
        <v>96</v>
      </c>
      <c r="J35" s="115">
        <v>28</v>
      </c>
      <c r="K35" s="116">
        <v>29.166666666666668</v>
      </c>
    </row>
    <row r="36" spans="1:11" ht="14.1" customHeight="1" x14ac:dyDescent="0.2">
      <c r="A36" s="306">
        <v>41</v>
      </c>
      <c r="B36" s="307" t="s">
        <v>255</v>
      </c>
      <c r="C36" s="308"/>
      <c r="D36" s="113">
        <v>1.4626218851570965</v>
      </c>
      <c r="E36" s="115">
        <v>81</v>
      </c>
      <c r="F36" s="114">
        <v>81</v>
      </c>
      <c r="G36" s="114">
        <v>51</v>
      </c>
      <c r="H36" s="114">
        <v>43</v>
      </c>
      <c r="I36" s="140">
        <v>53</v>
      </c>
      <c r="J36" s="115">
        <v>28</v>
      </c>
      <c r="K36" s="116">
        <v>52.830188679245282</v>
      </c>
    </row>
    <row r="37" spans="1:11" ht="14.1" customHeight="1" x14ac:dyDescent="0.2">
      <c r="A37" s="306">
        <v>42</v>
      </c>
      <c r="B37" s="307" t="s">
        <v>256</v>
      </c>
      <c r="C37" s="308"/>
      <c r="D37" s="113" t="s">
        <v>513</v>
      </c>
      <c r="E37" s="115" t="s">
        <v>513</v>
      </c>
      <c r="F37" s="114" t="s">
        <v>513</v>
      </c>
      <c r="G37" s="114">
        <v>7</v>
      </c>
      <c r="H37" s="114" t="s">
        <v>513</v>
      </c>
      <c r="I37" s="140" t="s">
        <v>513</v>
      </c>
      <c r="J37" s="115" t="s">
        <v>513</v>
      </c>
      <c r="K37" s="116" t="s">
        <v>513</v>
      </c>
    </row>
    <row r="38" spans="1:11" ht="14.1" customHeight="1" x14ac:dyDescent="0.2">
      <c r="A38" s="306">
        <v>43</v>
      </c>
      <c r="B38" s="307" t="s">
        <v>257</v>
      </c>
      <c r="C38" s="308"/>
      <c r="D38" s="113">
        <v>1.0653665583243048</v>
      </c>
      <c r="E38" s="115">
        <v>59</v>
      </c>
      <c r="F38" s="114">
        <v>102</v>
      </c>
      <c r="G38" s="114">
        <v>76</v>
      </c>
      <c r="H38" s="114">
        <v>62</v>
      </c>
      <c r="I38" s="140">
        <v>45</v>
      </c>
      <c r="J38" s="115">
        <v>14</v>
      </c>
      <c r="K38" s="116">
        <v>31.111111111111111</v>
      </c>
    </row>
    <row r="39" spans="1:11" ht="14.1" customHeight="1" x14ac:dyDescent="0.2">
      <c r="A39" s="306">
        <v>51</v>
      </c>
      <c r="B39" s="307" t="s">
        <v>258</v>
      </c>
      <c r="C39" s="308"/>
      <c r="D39" s="113">
        <v>7.042253521126761</v>
      </c>
      <c r="E39" s="115">
        <v>390</v>
      </c>
      <c r="F39" s="114">
        <v>367</v>
      </c>
      <c r="G39" s="114">
        <v>422</v>
      </c>
      <c r="H39" s="114">
        <v>329</v>
      </c>
      <c r="I39" s="140">
        <v>343</v>
      </c>
      <c r="J39" s="115">
        <v>47</v>
      </c>
      <c r="K39" s="116">
        <v>13.70262390670554</v>
      </c>
    </row>
    <row r="40" spans="1:11" ht="14.1" customHeight="1" x14ac:dyDescent="0.2">
      <c r="A40" s="306" t="s">
        <v>259</v>
      </c>
      <c r="B40" s="307" t="s">
        <v>260</v>
      </c>
      <c r="C40" s="308"/>
      <c r="D40" s="113">
        <v>6.5547128927410618</v>
      </c>
      <c r="E40" s="115">
        <v>363</v>
      </c>
      <c r="F40" s="114">
        <v>331</v>
      </c>
      <c r="G40" s="114">
        <v>397</v>
      </c>
      <c r="H40" s="114">
        <v>300</v>
      </c>
      <c r="I40" s="140">
        <v>309</v>
      </c>
      <c r="J40" s="115">
        <v>54</v>
      </c>
      <c r="K40" s="116">
        <v>17.475728155339805</v>
      </c>
    </row>
    <row r="41" spans="1:11" ht="14.1" customHeight="1" x14ac:dyDescent="0.2">
      <c r="A41" s="306"/>
      <c r="B41" s="307" t="s">
        <v>261</v>
      </c>
      <c r="C41" s="308"/>
      <c r="D41" s="113">
        <v>5.8866016612495482</v>
      </c>
      <c r="E41" s="115">
        <v>326</v>
      </c>
      <c r="F41" s="114">
        <v>293</v>
      </c>
      <c r="G41" s="114">
        <v>313</v>
      </c>
      <c r="H41" s="114">
        <v>234</v>
      </c>
      <c r="I41" s="140">
        <v>251</v>
      </c>
      <c r="J41" s="115">
        <v>75</v>
      </c>
      <c r="K41" s="116">
        <v>29.880478087649401</v>
      </c>
    </row>
    <row r="42" spans="1:11" ht="14.1" customHeight="1" x14ac:dyDescent="0.2">
      <c r="A42" s="306">
        <v>52</v>
      </c>
      <c r="B42" s="307" t="s">
        <v>262</v>
      </c>
      <c r="C42" s="308"/>
      <c r="D42" s="113">
        <v>4.3698085951607082</v>
      </c>
      <c r="E42" s="115">
        <v>242</v>
      </c>
      <c r="F42" s="114">
        <v>276</v>
      </c>
      <c r="G42" s="114">
        <v>244</v>
      </c>
      <c r="H42" s="114">
        <v>272</v>
      </c>
      <c r="I42" s="140">
        <v>304</v>
      </c>
      <c r="J42" s="115">
        <v>-62</v>
      </c>
      <c r="K42" s="116">
        <v>-20.394736842105264</v>
      </c>
    </row>
    <row r="43" spans="1:11" ht="14.1" customHeight="1" x14ac:dyDescent="0.2">
      <c r="A43" s="306" t="s">
        <v>263</v>
      </c>
      <c r="B43" s="307" t="s">
        <v>264</v>
      </c>
      <c r="C43" s="308"/>
      <c r="D43" s="113">
        <v>3.7016973636691946</v>
      </c>
      <c r="E43" s="115">
        <v>205</v>
      </c>
      <c r="F43" s="114">
        <v>225</v>
      </c>
      <c r="G43" s="114">
        <v>209</v>
      </c>
      <c r="H43" s="114">
        <v>227</v>
      </c>
      <c r="I43" s="140">
        <v>266</v>
      </c>
      <c r="J43" s="115">
        <v>-61</v>
      </c>
      <c r="K43" s="116">
        <v>-22.93233082706767</v>
      </c>
    </row>
    <row r="44" spans="1:11" ht="14.1" customHeight="1" x14ac:dyDescent="0.2">
      <c r="A44" s="306">
        <v>53</v>
      </c>
      <c r="B44" s="307" t="s">
        <v>265</v>
      </c>
      <c r="C44" s="308"/>
      <c r="D44" s="113">
        <v>0.46948356807511737</v>
      </c>
      <c r="E44" s="115">
        <v>26</v>
      </c>
      <c r="F44" s="114">
        <v>22</v>
      </c>
      <c r="G44" s="114">
        <v>13</v>
      </c>
      <c r="H44" s="114">
        <v>33</v>
      </c>
      <c r="I44" s="140">
        <v>18</v>
      </c>
      <c r="J44" s="115">
        <v>8</v>
      </c>
      <c r="K44" s="116">
        <v>44.444444444444443</v>
      </c>
    </row>
    <row r="45" spans="1:11" ht="14.1" customHeight="1" x14ac:dyDescent="0.2">
      <c r="A45" s="306" t="s">
        <v>266</v>
      </c>
      <c r="B45" s="307" t="s">
        <v>267</v>
      </c>
      <c r="C45" s="308"/>
      <c r="D45" s="113">
        <v>0.4333694474539545</v>
      </c>
      <c r="E45" s="115">
        <v>24</v>
      </c>
      <c r="F45" s="114">
        <v>20</v>
      </c>
      <c r="G45" s="114">
        <v>12</v>
      </c>
      <c r="H45" s="114">
        <v>30</v>
      </c>
      <c r="I45" s="140">
        <v>16</v>
      </c>
      <c r="J45" s="115">
        <v>8</v>
      </c>
      <c r="K45" s="116">
        <v>50</v>
      </c>
    </row>
    <row r="46" spans="1:11" ht="14.1" customHeight="1" x14ac:dyDescent="0.2">
      <c r="A46" s="306">
        <v>54</v>
      </c>
      <c r="B46" s="307" t="s">
        <v>268</v>
      </c>
      <c r="C46" s="308"/>
      <c r="D46" s="113">
        <v>3.466955579631636</v>
      </c>
      <c r="E46" s="115">
        <v>192</v>
      </c>
      <c r="F46" s="114">
        <v>173</v>
      </c>
      <c r="G46" s="114">
        <v>209</v>
      </c>
      <c r="H46" s="114">
        <v>119</v>
      </c>
      <c r="I46" s="140">
        <v>161</v>
      </c>
      <c r="J46" s="115">
        <v>31</v>
      </c>
      <c r="K46" s="116">
        <v>19.254658385093169</v>
      </c>
    </row>
    <row r="47" spans="1:11" ht="14.1" customHeight="1" x14ac:dyDescent="0.2">
      <c r="A47" s="306">
        <v>61</v>
      </c>
      <c r="B47" s="307" t="s">
        <v>269</v>
      </c>
      <c r="C47" s="308"/>
      <c r="D47" s="113">
        <v>2.1668472372697725</v>
      </c>
      <c r="E47" s="115">
        <v>120</v>
      </c>
      <c r="F47" s="114">
        <v>119</v>
      </c>
      <c r="G47" s="114">
        <v>108</v>
      </c>
      <c r="H47" s="114">
        <v>131</v>
      </c>
      <c r="I47" s="140">
        <v>126</v>
      </c>
      <c r="J47" s="115">
        <v>-6</v>
      </c>
      <c r="K47" s="116">
        <v>-4.7619047619047619</v>
      </c>
    </row>
    <row r="48" spans="1:11" ht="14.1" customHeight="1" x14ac:dyDescent="0.2">
      <c r="A48" s="306">
        <v>62</v>
      </c>
      <c r="B48" s="307" t="s">
        <v>270</v>
      </c>
      <c r="C48" s="308"/>
      <c r="D48" s="113">
        <v>6.5005417118093174</v>
      </c>
      <c r="E48" s="115">
        <v>360</v>
      </c>
      <c r="F48" s="114">
        <v>450</v>
      </c>
      <c r="G48" s="114">
        <v>483</v>
      </c>
      <c r="H48" s="114">
        <v>323</v>
      </c>
      <c r="I48" s="140">
        <v>330</v>
      </c>
      <c r="J48" s="115">
        <v>30</v>
      </c>
      <c r="K48" s="116">
        <v>9.0909090909090917</v>
      </c>
    </row>
    <row r="49" spans="1:11" ht="14.1" customHeight="1" x14ac:dyDescent="0.2">
      <c r="A49" s="306">
        <v>63</v>
      </c>
      <c r="B49" s="307" t="s">
        <v>271</v>
      </c>
      <c r="C49" s="308"/>
      <c r="D49" s="113">
        <v>2.9974720115565185</v>
      </c>
      <c r="E49" s="115">
        <v>166</v>
      </c>
      <c r="F49" s="114">
        <v>130</v>
      </c>
      <c r="G49" s="114">
        <v>168</v>
      </c>
      <c r="H49" s="114">
        <v>131</v>
      </c>
      <c r="I49" s="140">
        <v>121</v>
      </c>
      <c r="J49" s="115">
        <v>45</v>
      </c>
      <c r="K49" s="116">
        <v>37.190082644628099</v>
      </c>
    </row>
    <row r="50" spans="1:11" ht="14.1" customHeight="1" x14ac:dyDescent="0.2">
      <c r="A50" s="306" t="s">
        <v>272</v>
      </c>
      <c r="B50" s="307" t="s">
        <v>273</v>
      </c>
      <c r="C50" s="308"/>
      <c r="D50" s="113">
        <v>0.46948356807511737</v>
      </c>
      <c r="E50" s="115">
        <v>26</v>
      </c>
      <c r="F50" s="114">
        <v>15</v>
      </c>
      <c r="G50" s="114">
        <v>21</v>
      </c>
      <c r="H50" s="114">
        <v>27</v>
      </c>
      <c r="I50" s="140">
        <v>14</v>
      </c>
      <c r="J50" s="115">
        <v>12</v>
      </c>
      <c r="K50" s="116">
        <v>85.714285714285708</v>
      </c>
    </row>
    <row r="51" spans="1:11" ht="14.1" customHeight="1" x14ac:dyDescent="0.2">
      <c r="A51" s="306" t="s">
        <v>274</v>
      </c>
      <c r="B51" s="307" t="s">
        <v>275</v>
      </c>
      <c r="C51" s="308"/>
      <c r="D51" s="113">
        <v>2.2390754785120981</v>
      </c>
      <c r="E51" s="115">
        <v>124</v>
      </c>
      <c r="F51" s="114">
        <v>93</v>
      </c>
      <c r="G51" s="114">
        <v>128</v>
      </c>
      <c r="H51" s="114">
        <v>93</v>
      </c>
      <c r="I51" s="140">
        <v>99</v>
      </c>
      <c r="J51" s="115">
        <v>25</v>
      </c>
      <c r="K51" s="116">
        <v>25.252525252525253</v>
      </c>
    </row>
    <row r="52" spans="1:11" ht="14.1" customHeight="1" x14ac:dyDescent="0.2">
      <c r="A52" s="306">
        <v>71</v>
      </c>
      <c r="B52" s="307" t="s">
        <v>276</v>
      </c>
      <c r="C52" s="308"/>
      <c r="D52" s="113">
        <v>8.9021307331166479</v>
      </c>
      <c r="E52" s="115">
        <v>493</v>
      </c>
      <c r="F52" s="114">
        <v>796</v>
      </c>
      <c r="G52" s="114">
        <v>521</v>
      </c>
      <c r="H52" s="114">
        <v>390</v>
      </c>
      <c r="I52" s="140">
        <v>482</v>
      </c>
      <c r="J52" s="115">
        <v>11</v>
      </c>
      <c r="K52" s="116">
        <v>2.2821576763485476</v>
      </c>
    </row>
    <row r="53" spans="1:11" ht="14.1" customHeight="1" x14ac:dyDescent="0.2">
      <c r="A53" s="306" t="s">
        <v>277</v>
      </c>
      <c r="B53" s="307" t="s">
        <v>278</v>
      </c>
      <c r="C53" s="308"/>
      <c r="D53" s="113">
        <v>2.7807872878295412</v>
      </c>
      <c r="E53" s="115">
        <v>154</v>
      </c>
      <c r="F53" s="114">
        <v>399</v>
      </c>
      <c r="G53" s="114">
        <v>153</v>
      </c>
      <c r="H53" s="114">
        <v>118</v>
      </c>
      <c r="I53" s="140">
        <v>149</v>
      </c>
      <c r="J53" s="115">
        <v>5</v>
      </c>
      <c r="K53" s="116">
        <v>3.3557046979865772</v>
      </c>
    </row>
    <row r="54" spans="1:11" ht="14.1" customHeight="1" x14ac:dyDescent="0.2">
      <c r="A54" s="306" t="s">
        <v>279</v>
      </c>
      <c r="B54" s="307" t="s">
        <v>280</v>
      </c>
      <c r="C54" s="308"/>
      <c r="D54" s="113">
        <v>5.0379198266522209</v>
      </c>
      <c r="E54" s="115">
        <v>279</v>
      </c>
      <c r="F54" s="114">
        <v>346</v>
      </c>
      <c r="G54" s="114">
        <v>330</v>
      </c>
      <c r="H54" s="114">
        <v>236</v>
      </c>
      <c r="I54" s="140">
        <v>288</v>
      </c>
      <c r="J54" s="115">
        <v>-9</v>
      </c>
      <c r="K54" s="116">
        <v>-3.125</v>
      </c>
    </row>
    <row r="55" spans="1:11" ht="14.1" customHeight="1" x14ac:dyDescent="0.2">
      <c r="A55" s="306">
        <v>72</v>
      </c>
      <c r="B55" s="307" t="s">
        <v>281</v>
      </c>
      <c r="C55" s="308"/>
      <c r="D55" s="113">
        <v>2.3113037197544242</v>
      </c>
      <c r="E55" s="115">
        <v>128</v>
      </c>
      <c r="F55" s="114">
        <v>115</v>
      </c>
      <c r="G55" s="114">
        <v>121</v>
      </c>
      <c r="H55" s="114">
        <v>110</v>
      </c>
      <c r="I55" s="140">
        <v>121</v>
      </c>
      <c r="J55" s="115">
        <v>7</v>
      </c>
      <c r="K55" s="116">
        <v>5.785123966942149</v>
      </c>
    </row>
    <row r="56" spans="1:11" ht="14.1" customHeight="1" x14ac:dyDescent="0.2">
      <c r="A56" s="306" t="s">
        <v>282</v>
      </c>
      <c r="B56" s="307" t="s">
        <v>283</v>
      </c>
      <c r="C56" s="308"/>
      <c r="D56" s="113">
        <v>1.4626218851570965</v>
      </c>
      <c r="E56" s="115">
        <v>81</v>
      </c>
      <c r="F56" s="114">
        <v>51</v>
      </c>
      <c r="G56" s="114">
        <v>57</v>
      </c>
      <c r="H56" s="114">
        <v>54</v>
      </c>
      <c r="I56" s="140">
        <v>85</v>
      </c>
      <c r="J56" s="115">
        <v>-4</v>
      </c>
      <c r="K56" s="116">
        <v>-4.7058823529411766</v>
      </c>
    </row>
    <row r="57" spans="1:11" ht="14.1" customHeight="1" x14ac:dyDescent="0.2">
      <c r="A57" s="306" t="s">
        <v>284</v>
      </c>
      <c r="B57" s="307" t="s">
        <v>285</v>
      </c>
      <c r="C57" s="308"/>
      <c r="D57" s="113">
        <v>0.65005417118093178</v>
      </c>
      <c r="E57" s="115">
        <v>36</v>
      </c>
      <c r="F57" s="114">
        <v>53</v>
      </c>
      <c r="G57" s="114">
        <v>41</v>
      </c>
      <c r="H57" s="114">
        <v>42</v>
      </c>
      <c r="I57" s="140">
        <v>25</v>
      </c>
      <c r="J57" s="115">
        <v>11</v>
      </c>
      <c r="K57" s="116">
        <v>44</v>
      </c>
    </row>
    <row r="58" spans="1:11" ht="14.1" customHeight="1" x14ac:dyDescent="0.2">
      <c r="A58" s="306">
        <v>73</v>
      </c>
      <c r="B58" s="307" t="s">
        <v>286</v>
      </c>
      <c r="C58" s="308"/>
      <c r="D58" s="113">
        <v>1.318165402672445</v>
      </c>
      <c r="E58" s="115">
        <v>73</v>
      </c>
      <c r="F58" s="114">
        <v>46</v>
      </c>
      <c r="G58" s="114">
        <v>64</v>
      </c>
      <c r="H58" s="114">
        <v>55</v>
      </c>
      <c r="I58" s="140">
        <v>41</v>
      </c>
      <c r="J58" s="115">
        <v>32</v>
      </c>
      <c r="K58" s="116">
        <v>78.048780487804876</v>
      </c>
    </row>
    <row r="59" spans="1:11" ht="14.1" customHeight="1" x14ac:dyDescent="0.2">
      <c r="A59" s="306" t="s">
        <v>287</v>
      </c>
      <c r="B59" s="307" t="s">
        <v>288</v>
      </c>
      <c r="C59" s="308"/>
      <c r="D59" s="113">
        <v>1.0473094980137234</v>
      </c>
      <c r="E59" s="115">
        <v>58</v>
      </c>
      <c r="F59" s="114">
        <v>38</v>
      </c>
      <c r="G59" s="114">
        <v>43</v>
      </c>
      <c r="H59" s="114">
        <v>37</v>
      </c>
      <c r="I59" s="140">
        <v>34</v>
      </c>
      <c r="J59" s="115">
        <v>24</v>
      </c>
      <c r="K59" s="116">
        <v>70.588235294117652</v>
      </c>
    </row>
    <row r="60" spans="1:11" ht="14.1" customHeight="1" x14ac:dyDescent="0.2">
      <c r="A60" s="306">
        <v>81</v>
      </c>
      <c r="B60" s="307" t="s">
        <v>289</v>
      </c>
      <c r="C60" s="308"/>
      <c r="D60" s="113">
        <v>6.1935716865294328</v>
      </c>
      <c r="E60" s="115">
        <v>343</v>
      </c>
      <c r="F60" s="114">
        <v>329</v>
      </c>
      <c r="G60" s="114">
        <v>450</v>
      </c>
      <c r="H60" s="114">
        <v>324</v>
      </c>
      <c r="I60" s="140">
        <v>335</v>
      </c>
      <c r="J60" s="115">
        <v>8</v>
      </c>
      <c r="K60" s="116">
        <v>2.3880597014925371</v>
      </c>
    </row>
    <row r="61" spans="1:11" ht="14.1" customHeight="1" x14ac:dyDescent="0.2">
      <c r="A61" s="306" t="s">
        <v>290</v>
      </c>
      <c r="B61" s="307" t="s">
        <v>291</v>
      </c>
      <c r="C61" s="308"/>
      <c r="D61" s="113">
        <v>1.4987360057782593</v>
      </c>
      <c r="E61" s="115">
        <v>83</v>
      </c>
      <c r="F61" s="114">
        <v>62</v>
      </c>
      <c r="G61" s="114">
        <v>142</v>
      </c>
      <c r="H61" s="114">
        <v>70</v>
      </c>
      <c r="I61" s="140">
        <v>109</v>
      </c>
      <c r="J61" s="115">
        <v>-26</v>
      </c>
      <c r="K61" s="116">
        <v>-23.853211009174313</v>
      </c>
    </row>
    <row r="62" spans="1:11" ht="14.1" customHeight="1" x14ac:dyDescent="0.2">
      <c r="A62" s="306" t="s">
        <v>292</v>
      </c>
      <c r="B62" s="307" t="s">
        <v>293</v>
      </c>
      <c r="C62" s="308"/>
      <c r="D62" s="113">
        <v>1.9140483929216323</v>
      </c>
      <c r="E62" s="115">
        <v>106</v>
      </c>
      <c r="F62" s="114">
        <v>122</v>
      </c>
      <c r="G62" s="114">
        <v>156</v>
      </c>
      <c r="H62" s="114">
        <v>83</v>
      </c>
      <c r="I62" s="140">
        <v>76</v>
      </c>
      <c r="J62" s="115">
        <v>30</v>
      </c>
      <c r="K62" s="116">
        <v>39.473684210526315</v>
      </c>
    </row>
    <row r="63" spans="1:11" ht="14.1" customHeight="1" x14ac:dyDescent="0.2">
      <c r="A63" s="306"/>
      <c r="B63" s="307" t="s">
        <v>294</v>
      </c>
      <c r="C63" s="308"/>
      <c r="D63" s="113">
        <v>1.5890213073311665</v>
      </c>
      <c r="E63" s="115">
        <v>88</v>
      </c>
      <c r="F63" s="114">
        <v>96</v>
      </c>
      <c r="G63" s="114">
        <v>138</v>
      </c>
      <c r="H63" s="114">
        <v>69</v>
      </c>
      <c r="I63" s="140">
        <v>70</v>
      </c>
      <c r="J63" s="115">
        <v>18</v>
      </c>
      <c r="K63" s="116">
        <v>25.714285714285715</v>
      </c>
    </row>
    <row r="64" spans="1:11" ht="14.1" customHeight="1" x14ac:dyDescent="0.2">
      <c r="A64" s="306" t="s">
        <v>295</v>
      </c>
      <c r="B64" s="307" t="s">
        <v>296</v>
      </c>
      <c r="C64" s="308"/>
      <c r="D64" s="113">
        <v>0.55976886962802452</v>
      </c>
      <c r="E64" s="115">
        <v>31</v>
      </c>
      <c r="F64" s="114">
        <v>26</v>
      </c>
      <c r="G64" s="114">
        <v>34</v>
      </c>
      <c r="H64" s="114">
        <v>19</v>
      </c>
      <c r="I64" s="140">
        <v>27</v>
      </c>
      <c r="J64" s="115">
        <v>4</v>
      </c>
      <c r="K64" s="116">
        <v>14.814814814814815</v>
      </c>
    </row>
    <row r="65" spans="1:11" ht="14.1" customHeight="1" x14ac:dyDescent="0.2">
      <c r="A65" s="306" t="s">
        <v>297</v>
      </c>
      <c r="B65" s="307" t="s">
        <v>298</v>
      </c>
      <c r="C65" s="308"/>
      <c r="D65" s="113">
        <v>0.36114120621162876</v>
      </c>
      <c r="E65" s="115">
        <v>20</v>
      </c>
      <c r="F65" s="114">
        <v>22</v>
      </c>
      <c r="G65" s="114">
        <v>23</v>
      </c>
      <c r="H65" s="114">
        <v>29</v>
      </c>
      <c r="I65" s="140">
        <v>29</v>
      </c>
      <c r="J65" s="115">
        <v>-9</v>
      </c>
      <c r="K65" s="116">
        <v>-31.03448275862069</v>
      </c>
    </row>
    <row r="66" spans="1:11" ht="14.1" customHeight="1" x14ac:dyDescent="0.2">
      <c r="A66" s="306">
        <v>82</v>
      </c>
      <c r="B66" s="307" t="s">
        <v>299</v>
      </c>
      <c r="C66" s="308"/>
      <c r="D66" s="113">
        <v>2.2210184182015169</v>
      </c>
      <c r="E66" s="115">
        <v>123</v>
      </c>
      <c r="F66" s="114">
        <v>90</v>
      </c>
      <c r="G66" s="114">
        <v>216</v>
      </c>
      <c r="H66" s="114">
        <v>107</v>
      </c>
      <c r="I66" s="140">
        <v>121</v>
      </c>
      <c r="J66" s="115">
        <v>2</v>
      </c>
      <c r="K66" s="116">
        <v>1.6528925619834711</v>
      </c>
    </row>
    <row r="67" spans="1:11" ht="14.1" customHeight="1" x14ac:dyDescent="0.2">
      <c r="A67" s="306" t="s">
        <v>300</v>
      </c>
      <c r="B67" s="307" t="s">
        <v>301</v>
      </c>
      <c r="C67" s="308"/>
      <c r="D67" s="113">
        <v>1.3001083423618636</v>
      </c>
      <c r="E67" s="115">
        <v>72</v>
      </c>
      <c r="F67" s="114">
        <v>64</v>
      </c>
      <c r="G67" s="114">
        <v>128</v>
      </c>
      <c r="H67" s="114">
        <v>65</v>
      </c>
      <c r="I67" s="140">
        <v>58</v>
      </c>
      <c r="J67" s="115">
        <v>14</v>
      </c>
      <c r="K67" s="116">
        <v>24.137931034482758</v>
      </c>
    </row>
    <row r="68" spans="1:11" ht="14.1" customHeight="1" x14ac:dyDescent="0.2">
      <c r="A68" s="306" t="s">
        <v>302</v>
      </c>
      <c r="B68" s="307" t="s">
        <v>303</v>
      </c>
      <c r="C68" s="308"/>
      <c r="D68" s="113">
        <v>0.70422535211267601</v>
      </c>
      <c r="E68" s="115">
        <v>39</v>
      </c>
      <c r="F68" s="114">
        <v>16</v>
      </c>
      <c r="G68" s="114">
        <v>60</v>
      </c>
      <c r="H68" s="114">
        <v>35</v>
      </c>
      <c r="I68" s="140">
        <v>44</v>
      </c>
      <c r="J68" s="115">
        <v>-5</v>
      </c>
      <c r="K68" s="116">
        <v>-11.363636363636363</v>
      </c>
    </row>
    <row r="69" spans="1:11" ht="14.1" customHeight="1" x14ac:dyDescent="0.2">
      <c r="A69" s="306">
        <v>83</v>
      </c>
      <c r="B69" s="307" t="s">
        <v>304</v>
      </c>
      <c r="C69" s="308"/>
      <c r="D69" s="113">
        <v>3.7016973636691946</v>
      </c>
      <c r="E69" s="115">
        <v>205</v>
      </c>
      <c r="F69" s="114">
        <v>161</v>
      </c>
      <c r="G69" s="114">
        <v>297</v>
      </c>
      <c r="H69" s="114">
        <v>149</v>
      </c>
      <c r="I69" s="140">
        <v>175</v>
      </c>
      <c r="J69" s="115">
        <v>30</v>
      </c>
      <c r="K69" s="116">
        <v>17.142857142857142</v>
      </c>
    </row>
    <row r="70" spans="1:11" ht="14.1" customHeight="1" x14ac:dyDescent="0.2">
      <c r="A70" s="306" t="s">
        <v>305</v>
      </c>
      <c r="B70" s="307" t="s">
        <v>306</v>
      </c>
      <c r="C70" s="308"/>
      <c r="D70" s="113">
        <v>2.2390754785120981</v>
      </c>
      <c r="E70" s="115">
        <v>124</v>
      </c>
      <c r="F70" s="114">
        <v>109</v>
      </c>
      <c r="G70" s="114">
        <v>225</v>
      </c>
      <c r="H70" s="114">
        <v>97</v>
      </c>
      <c r="I70" s="140">
        <v>122</v>
      </c>
      <c r="J70" s="115">
        <v>2</v>
      </c>
      <c r="K70" s="116">
        <v>1.639344262295082</v>
      </c>
    </row>
    <row r="71" spans="1:11" ht="14.1" customHeight="1" x14ac:dyDescent="0.2">
      <c r="A71" s="306"/>
      <c r="B71" s="307" t="s">
        <v>307</v>
      </c>
      <c r="C71" s="308"/>
      <c r="D71" s="113">
        <v>1.733477789815818</v>
      </c>
      <c r="E71" s="115">
        <v>96</v>
      </c>
      <c r="F71" s="114">
        <v>75</v>
      </c>
      <c r="G71" s="114">
        <v>186</v>
      </c>
      <c r="H71" s="114">
        <v>77</v>
      </c>
      <c r="I71" s="140">
        <v>100</v>
      </c>
      <c r="J71" s="115">
        <v>-4</v>
      </c>
      <c r="K71" s="116">
        <v>-4</v>
      </c>
    </row>
    <row r="72" spans="1:11" ht="14.1" customHeight="1" x14ac:dyDescent="0.2">
      <c r="A72" s="306">
        <v>84</v>
      </c>
      <c r="B72" s="307" t="s">
        <v>308</v>
      </c>
      <c r="C72" s="308"/>
      <c r="D72" s="113">
        <v>1.029252437703142</v>
      </c>
      <c r="E72" s="115">
        <v>57</v>
      </c>
      <c r="F72" s="114">
        <v>46</v>
      </c>
      <c r="G72" s="114">
        <v>164</v>
      </c>
      <c r="H72" s="114">
        <v>25</v>
      </c>
      <c r="I72" s="140">
        <v>61</v>
      </c>
      <c r="J72" s="115">
        <v>-4</v>
      </c>
      <c r="K72" s="116">
        <v>-6.557377049180328</v>
      </c>
    </row>
    <row r="73" spans="1:11" ht="14.1" customHeight="1" x14ac:dyDescent="0.2">
      <c r="A73" s="306" t="s">
        <v>309</v>
      </c>
      <c r="B73" s="307" t="s">
        <v>310</v>
      </c>
      <c r="C73" s="308"/>
      <c r="D73" s="113">
        <v>0.16251354279523295</v>
      </c>
      <c r="E73" s="115">
        <v>9</v>
      </c>
      <c r="F73" s="114">
        <v>7</v>
      </c>
      <c r="G73" s="114">
        <v>69</v>
      </c>
      <c r="H73" s="114">
        <v>0</v>
      </c>
      <c r="I73" s="140">
        <v>11</v>
      </c>
      <c r="J73" s="115">
        <v>-2</v>
      </c>
      <c r="K73" s="116">
        <v>-18.181818181818183</v>
      </c>
    </row>
    <row r="74" spans="1:11" ht="14.1" customHeight="1" x14ac:dyDescent="0.2">
      <c r="A74" s="306" t="s">
        <v>311</v>
      </c>
      <c r="B74" s="307" t="s">
        <v>312</v>
      </c>
      <c r="C74" s="308"/>
      <c r="D74" s="113">
        <v>9.0285301552907191E-2</v>
      </c>
      <c r="E74" s="115">
        <v>5</v>
      </c>
      <c r="F74" s="114">
        <v>6</v>
      </c>
      <c r="G74" s="114">
        <v>24</v>
      </c>
      <c r="H74" s="114">
        <v>8</v>
      </c>
      <c r="I74" s="140">
        <v>4</v>
      </c>
      <c r="J74" s="115">
        <v>1</v>
      </c>
      <c r="K74" s="116">
        <v>25</v>
      </c>
    </row>
    <row r="75" spans="1:11" ht="14.1" customHeight="1" x14ac:dyDescent="0.2">
      <c r="A75" s="306" t="s">
        <v>313</v>
      </c>
      <c r="B75" s="307" t="s">
        <v>314</v>
      </c>
      <c r="C75" s="308"/>
      <c r="D75" s="113">
        <v>0.28891296496930302</v>
      </c>
      <c r="E75" s="115">
        <v>16</v>
      </c>
      <c r="F75" s="114">
        <v>14</v>
      </c>
      <c r="G75" s="114">
        <v>19</v>
      </c>
      <c r="H75" s="114">
        <v>7</v>
      </c>
      <c r="I75" s="140">
        <v>13</v>
      </c>
      <c r="J75" s="115">
        <v>3</v>
      </c>
      <c r="K75" s="116">
        <v>23.076923076923077</v>
      </c>
    </row>
    <row r="76" spans="1:11" ht="14.1" customHeight="1" x14ac:dyDescent="0.2">
      <c r="A76" s="306">
        <v>91</v>
      </c>
      <c r="B76" s="307" t="s">
        <v>315</v>
      </c>
      <c r="C76" s="308"/>
      <c r="D76" s="113" t="s">
        <v>513</v>
      </c>
      <c r="E76" s="115" t="s">
        <v>513</v>
      </c>
      <c r="F76" s="114" t="s">
        <v>513</v>
      </c>
      <c r="G76" s="114" t="s">
        <v>513</v>
      </c>
      <c r="H76" s="114">
        <v>3</v>
      </c>
      <c r="I76" s="140">
        <v>5</v>
      </c>
      <c r="J76" s="115" t="s">
        <v>513</v>
      </c>
      <c r="K76" s="116" t="s">
        <v>513</v>
      </c>
    </row>
    <row r="77" spans="1:11" ht="14.1" customHeight="1" x14ac:dyDescent="0.2">
      <c r="A77" s="306">
        <v>92</v>
      </c>
      <c r="B77" s="307" t="s">
        <v>316</v>
      </c>
      <c r="C77" s="308"/>
      <c r="D77" s="113">
        <v>0.59588299024918745</v>
      </c>
      <c r="E77" s="115">
        <v>33</v>
      </c>
      <c r="F77" s="114">
        <v>86</v>
      </c>
      <c r="G77" s="114">
        <v>22</v>
      </c>
      <c r="H77" s="114">
        <v>23</v>
      </c>
      <c r="I77" s="140">
        <v>38</v>
      </c>
      <c r="J77" s="115">
        <v>-5</v>
      </c>
      <c r="K77" s="116">
        <v>-13.157894736842104</v>
      </c>
    </row>
    <row r="78" spans="1:11" ht="14.1" customHeight="1" x14ac:dyDescent="0.2">
      <c r="A78" s="306">
        <v>93</v>
      </c>
      <c r="B78" s="307" t="s">
        <v>317</v>
      </c>
      <c r="C78" s="308"/>
      <c r="D78" s="113">
        <v>0.19862766341639582</v>
      </c>
      <c r="E78" s="115">
        <v>11</v>
      </c>
      <c r="F78" s="114">
        <v>5</v>
      </c>
      <c r="G78" s="114" t="s">
        <v>513</v>
      </c>
      <c r="H78" s="114" t="s">
        <v>513</v>
      </c>
      <c r="I78" s="140">
        <v>5</v>
      </c>
      <c r="J78" s="115">
        <v>6</v>
      </c>
      <c r="K78" s="116">
        <v>120</v>
      </c>
    </row>
    <row r="79" spans="1:11" ht="14.1" customHeight="1" x14ac:dyDescent="0.2">
      <c r="A79" s="306">
        <v>94</v>
      </c>
      <c r="B79" s="307" t="s">
        <v>318</v>
      </c>
      <c r="C79" s="308"/>
      <c r="D79" s="113" t="s">
        <v>513</v>
      </c>
      <c r="E79" s="115" t="s">
        <v>513</v>
      </c>
      <c r="F79" s="114" t="s">
        <v>513</v>
      </c>
      <c r="G79" s="114">
        <v>12</v>
      </c>
      <c r="H79" s="114" t="s">
        <v>513</v>
      </c>
      <c r="I79" s="140" t="s">
        <v>513</v>
      </c>
      <c r="J79" s="115" t="s">
        <v>513</v>
      </c>
      <c r="K79" s="116" t="s">
        <v>513</v>
      </c>
    </row>
    <row r="80" spans="1:11" ht="14.1" customHeight="1" x14ac:dyDescent="0.2">
      <c r="A80" s="306" t="s">
        <v>319</v>
      </c>
      <c r="B80" s="307" t="s">
        <v>320</v>
      </c>
      <c r="C80" s="308"/>
      <c r="D80" s="113">
        <v>5.4171180931744313E-2</v>
      </c>
      <c r="E80" s="115">
        <v>3</v>
      </c>
      <c r="F80" s="114">
        <v>0</v>
      </c>
      <c r="G80" s="114">
        <v>0</v>
      </c>
      <c r="H80" s="114" t="s">
        <v>513</v>
      </c>
      <c r="I80" s="140" t="s">
        <v>513</v>
      </c>
      <c r="J80" s="115" t="s">
        <v>513</v>
      </c>
      <c r="K80" s="116" t="s">
        <v>513</v>
      </c>
    </row>
    <row r="81" spans="1:11" ht="14.1" customHeight="1" x14ac:dyDescent="0.2">
      <c r="A81" s="310" t="s">
        <v>321</v>
      </c>
      <c r="B81" s="311" t="s">
        <v>333</v>
      </c>
      <c r="C81" s="312"/>
      <c r="D81" s="125">
        <v>0.23474178403755869</v>
      </c>
      <c r="E81" s="143">
        <v>13</v>
      </c>
      <c r="F81" s="144">
        <v>6</v>
      </c>
      <c r="G81" s="144">
        <v>18</v>
      </c>
      <c r="H81" s="144">
        <v>12</v>
      </c>
      <c r="I81" s="145">
        <v>7</v>
      </c>
      <c r="J81" s="143">
        <v>6</v>
      </c>
      <c r="K81" s="146">
        <v>85.714285714285708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67555</v>
      </c>
      <c r="C10" s="114">
        <v>39235</v>
      </c>
      <c r="D10" s="114">
        <v>28320</v>
      </c>
      <c r="E10" s="114">
        <v>54560</v>
      </c>
      <c r="F10" s="114">
        <v>12192</v>
      </c>
      <c r="G10" s="114">
        <v>9665</v>
      </c>
      <c r="H10" s="114">
        <v>16581</v>
      </c>
      <c r="I10" s="115">
        <v>18994</v>
      </c>
      <c r="J10" s="114">
        <v>12457</v>
      </c>
      <c r="K10" s="114">
        <v>6537</v>
      </c>
      <c r="L10" s="423">
        <v>3361</v>
      </c>
      <c r="M10" s="424">
        <v>3597</v>
      </c>
    </row>
    <row r="11" spans="1:13" ht="11.1" customHeight="1" x14ac:dyDescent="0.2">
      <c r="A11" s="422" t="s">
        <v>387</v>
      </c>
      <c r="B11" s="115">
        <v>67900</v>
      </c>
      <c r="C11" s="114">
        <v>39486</v>
      </c>
      <c r="D11" s="114">
        <v>28414</v>
      </c>
      <c r="E11" s="114">
        <v>54822</v>
      </c>
      <c r="F11" s="114">
        <v>12280</v>
      </c>
      <c r="G11" s="114">
        <v>9467</v>
      </c>
      <c r="H11" s="114">
        <v>16877</v>
      </c>
      <c r="I11" s="115">
        <v>19360</v>
      </c>
      <c r="J11" s="114">
        <v>12520</v>
      </c>
      <c r="K11" s="114">
        <v>6840</v>
      </c>
      <c r="L11" s="423">
        <v>2891</v>
      </c>
      <c r="M11" s="424">
        <v>2880</v>
      </c>
    </row>
    <row r="12" spans="1:13" ht="11.1" customHeight="1" x14ac:dyDescent="0.2">
      <c r="A12" s="422" t="s">
        <v>388</v>
      </c>
      <c r="B12" s="115">
        <v>69134</v>
      </c>
      <c r="C12" s="114">
        <v>40257</v>
      </c>
      <c r="D12" s="114">
        <v>28877</v>
      </c>
      <c r="E12" s="114">
        <v>55921</v>
      </c>
      <c r="F12" s="114">
        <v>12414</v>
      </c>
      <c r="G12" s="114">
        <v>10184</v>
      </c>
      <c r="H12" s="114">
        <v>17181</v>
      </c>
      <c r="I12" s="115">
        <v>19584</v>
      </c>
      <c r="J12" s="114">
        <v>12376</v>
      </c>
      <c r="K12" s="114">
        <v>7208</v>
      </c>
      <c r="L12" s="423">
        <v>5387</v>
      </c>
      <c r="M12" s="424">
        <v>4417</v>
      </c>
    </row>
    <row r="13" spans="1:13" s="110" customFormat="1" ht="11.1" customHeight="1" x14ac:dyDescent="0.2">
      <c r="A13" s="422" t="s">
        <v>389</v>
      </c>
      <c r="B13" s="115">
        <v>68998</v>
      </c>
      <c r="C13" s="114">
        <v>40032</v>
      </c>
      <c r="D13" s="114">
        <v>28966</v>
      </c>
      <c r="E13" s="114">
        <v>55418</v>
      </c>
      <c r="F13" s="114">
        <v>12736</v>
      </c>
      <c r="G13" s="114">
        <v>9825</v>
      </c>
      <c r="H13" s="114">
        <v>17434</v>
      </c>
      <c r="I13" s="115">
        <v>19680</v>
      </c>
      <c r="J13" s="114">
        <v>12451</v>
      </c>
      <c r="K13" s="114">
        <v>7229</v>
      </c>
      <c r="L13" s="423">
        <v>3096</v>
      </c>
      <c r="M13" s="424">
        <v>3602</v>
      </c>
    </row>
    <row r="14" spans="1:13" ht="15" customHeight="1" x14ac:dyDescent="0.2">
      <c r="A14" s="422" t="s">
        <v>390</v>
      </c>
      <c r="B14" s="115">
        <v>69299</v>
      </c>
      <c r="C14" s="114">
        <v>40244</v>
      </c>
      <c r="D14" s="114">
        <v>29055</v>
      </c>
      <c r="E14" s="114">
        <v>54187</v>
      </c>
      <c r="F14" s="114">
        <v>14386</v>
      </c>
      <c r="G14" s="114">
        <v>9538</v>
      </c>
      <c r="H14" s="114">
        <v>17729</v>
      </c>
      <c r="I14" s="115">
        <v>19661</v>
      </c>
      <c r="J14" s="114">
        <v>12330</v>
      </c>
      <c r="K14" s="114">
        <v>7331</v>
      </c>
      <c r="L14" s="423">
        <v>4137</v>
      </c>
      <c r="M14" s="424">
        <v>3830</v>
      </c>
    </row>
    <row r="15" spans="1:13" ht="11.1" customHeight="1" x14ac:dyDescent="0.2">
      <c r="A15" s="422" t="s">
        <v>387</v>
      </c>
      <c r="B15" s="115">
        <v>69976</v>
      </c>
      <c r="C15" s="114">
        <v>40729</v>
      </c>
      <c r="D15" s="114">
        <v>29247</v>
      </c>
      <c r="E15" s="114">
        <v>54530</v>
      </c>
      <c r="F15" s="114">
        <v>14741</v>
      </c>
      <c r="G15" s="114">
        <v>9395</v>
      </c>
      <c r="H15" s="114">
        <v>18138</v>
      </c>
      <c r="I15" s="115">
        <v>20326</v>
      </c>
      <c r="J15" s="114">
        <v>12604</v>
      </c>
      <c r="K15" s="114">
        <v>7722</v>
      </c>
      <c r="L15" s="423">
        <v>3596</v>
      </c>
      <c r="M15" s="424">
        <v>2971</v>
      </c>
    </row>
    <row r="16" spans="1:13" ht="11.1" customHeight="1" x14ac:dyDescent="0.2">
      <c r="A16" s="422" t="s">
        <v>388</v>
      </c>
      <c r="B16" s="115">
        <v>71296</v>
      </c>
      <c r="C16" s="114">
        <v>41407</v>
      </c>
      <c r="D16" s="114">
        <v>29889</v>
      </c>
      <c r="E16" s="114">
        <v>55617</v>
      </c>
      <c r="F16" s="114">
        <v>14932</v>
      </c>
      <c r="G16" s="114">
        <v>10207</v>
      </c>
      <c r="H16" s="114">
        <v>18404</v>
      </c>
      <c r="I16" s="115">
        <v>20297</v>
      </c>
      <c r="J16" s="114">
        <v>12393</v>
      </c>
      <c r="K16" s="114">
        <v>7904</v>
      </c>
      <c r="L16" s="423">
        <v>6031</v>
      </c>
      <c r="M16" s="424">
        <v>4979</v>
      </c>
    </row>
    <row r="17" spans="1:13" s="110" customFormat="1" ht="11.1" customHeight="1" x14ac:dyDescent="0.2">
      <c r="A17" s="422" t="s">
        <v>389</v>
      </c>
      <c r="B17" s="115">
        <v>71165</v>
      </c>
      <c r="C17" s="114">
        <v>41155</v>
      </c>
      <c r="D17" s="114">
        <v>30010</v>
      </c>
      <c r="E17" s="114">
        <v>56086</v>
      </c>
      <c r="F17" s="114">
        <v>15051</v>
      </c>
      <c r="G17" s="114">
        <v>9941</v>
      </c>
      <c r="H17" s="114">
        <v>18643</v>
      </c>
      <c r="I17" s="115">
        <v>20288</v>
      </c>
      <c r="J17" s="114">
        <v>12434</v>
      </c>
      <c r="K17" s="114">
        <v>7854</v>
      </c>
      <c r="L17" s="423">
        <v>3288</v>
      </c>
      <c r="M17" s="424">
        <v>3495</v>
      </c>
    </row>
    <row r="18" spans="1:13" ht="15" customHeight="1" x14ac:dyDescent="0.2">
      <c r="A18" s="422" t="s">
        <v>391</v>
      </c>
      <c r="B18" s="115">
        <v>71692</v>
      </c>
      <c r="C18" s="114">
        <v>41443</v>
      </c>
      <c r="D18" s="114">
        <v>30249</v>
      </c>
      <c r="E18" s="114">
        <v>56231</v>
      </c>
      <c r="F18" s="114">
        <v>15394</v>
      </c>
      <c r="G18" s="114">
        <v>9880</v>
      </c>
      <c r="H18" s="114">
        <v>18969</v>
      </c>
      <c r="I18" s="115">
        <v>20095</v>
      </c>
      <c r="J18" s="114">
        <v>12290</v>
      </c>
      <c r="K18" s="114">
        <v>7805</v>
      </c>
      <c r="L18" s="423">
        <v>5693</v>
      </c>
      <c r="M18" s="424">
        <v>5208</v>
      </c>
    </row>
    <row r="19" spans="1:13" ht="11.1" customHeight="1" x14ac:dyDescent="0.2">
      <c r="A19" s="422" t="s">
        <v>387</v>
      </c>
      <c r="B19" s="115">
        <v>72043</v>
      </c>
      <c r="C19" s="114">
        <v>41713</v>
      </c>
      <c r="D19" s="114">
        <v>30330</v>
      </c>
      <c r="E19" s="114">
        <v>56397</v>
      </c>
      <c r="F19" s="114">
        <v>15565</v>
      </c>
      <c r="G19" s="114">
        <v>9631</v>
      </c>
      <c r="H19" s="114">
        <v>19355</v>
      </c>
      <c r="I19" s="115">
        <v>20744</v>
      </c>
      <c r="J19" s="114">
        <v>12675</v>
      </c>
      <c r="K19" s="114">
        <v>8069</v>
      </c>
      <c r="L19" s="423">
        <v>3827</v>
      </c>
      <c r="M19" s="424">
        <v>3513</v>
      </c>
    </row>
    <row r="20" spans="1:13" ht="11.1" customHeight="1" x14ac:dyDescent="0.2">
      <c r="A20" s="422" t="s">
        <v>388</v>
      </c>
      <c r="B20" s="115">
        <v>73099</v>
      </c>
      <c r="C20" s="114">
        <v>42315</v>
      </c>
      <c r="D20" s="114">
        <v>30784</v>
      </c>
      <c r="E20" s="114">
        <v>57309</v>
      </c>
      <c r="F20" s="114">
        <v>15675</v>
      </c>
      <c r="G20" s="114">
        <v>10379</v>
      </c>
      <c r="H20" s="114">
        <v>19605</v>
      </c>
      <c r="I20" s="115">
        <v>20878</v>
      </c>
      <c r="J20" s="114">
        <v>12496</v>
      </c>
      <c r="K20" s="114">
        <v>8382</v>
      </c>
      <c r="L20" s="423">
        <v>5934</v>
      </c>
      <c r="M20" s="424">
        <v>4984</v>
      </c>
    </row>
    <row r="21" spans="1:13" s="110" customFormat="1" ht="11.1" customHeight="1" x14ac:dyDescent="0.2">
      <c r="A21" s="422" t="s">
        <v>389</v>
      </c>
      <c r="B21" s="115">
        <v>72938</v>
      </c>
      <c r="C21" s="114">
        <v>42011</v>
      </c>
      <c r="D21" s="114">
        <v>30927</v>
      </c>
      <c r="E21" s="114">
        <v>57260</v>
      </c>
      <c r="F21" s="114">
        <v>15653</v>
      </c>
      <c r="G21" s="114">
        <v>10100</v>
      </c>
      <c r="H21" s="114">
        <v>19847</v>
      </c>
      <c r="I21" s="115">
        <v>20808</v>
      </c>
      <c r="J21" s="114">
        <v>12567</v>
      </c>
      <c r="K21" s="114">
        <v>8241</v>
      </c>
      <c r="L21" s="423">
        <v>3082</v>
      </c>
      <c r="M21" s="424">
        <v>3464</v>
      </c>
    </row>
    <row r="22" spans="1:13" ht="15" customHeight="1" x14ac:dyDescent="0.2">
      <c r="A22" s="422" t="s">
        <v>392</v>
      </c>
      <c r="B22" s="115">
        <v>73152</v>
      </c>
      <c r="C22" s="114">
        <v>42189</v>
      </c>
      <c r="D22" s="114">
        <v>30963</v>
      </c>
      <c r="E22" s="114">
        <v>57356</v>
      </c>
      <c r="F22" s="114">
        <v>15661</v>
      </c>
      <c r="G22" s="114">
        <v>9748</v>
      </c>
      <c r="H22" s="114">
        <v>20242</v>
      </c>
      <c r="I22" s="115">
        <v>20761</v>
      </c>
      <c r="J22" s="114">
        <v>12570</v>
      </c>
      <c r="K22" s="114">
        <v>8191</v>
      </c>
      <c r="L22" s="423">
        <v>4329</v>
      </c>
      <c r="M22" s="424">
        <v>4128</v>
      </c>
    </row>
    <row r="23" spans="1:13" ht="11.1" customHeight="1" x14ac:dyDescent="0.2">
      <c r="A23" s="422" t="s">
        <v>387</v>
      </c>
      <c r="B23" s="115">
        <v>73535</v>
      </c>
      <c r="C23" s="114">
        <v>42460</v>
      </c>
      <c r="D23" s="114">
        <v>31075</v>
      </c>
      <c r="E23" s="114">
        <v>57521</v>
      </c>
      <c r="F23" s="114">
        <v>15871</v>
      </c>
      <c r="G23" s="114">
        <v>9503</v>
      </c>
      <c r="H23" s="114">
        <v>20692</v>
      </c>
      <c r="I23" s="115">
        <v>21130</v>
      </c>
      <c r="J23" s="114">
        <v>12753</v>
      </c>
      <c r="K23" s="114">
        <v>8377</v>
      </c>
      <c r="L23" s="423">
        <v>3468</v>
      </c>
      <c r="M23" s="424">
        <v>3121</v>
      </c>
    </row>
    <row r="24" spans="1:13" ht="11.1" customHeight="1" x14ac:dyDescent="0.2">
      <c r="A24" s="422" t="s">
        <v>388</v>
      </c>
      <c r="B24" s="115">
        <v>75042</v>
      </c>
      <c r="C24" s="114">
        <v>43339</v>
      </c>
      <c r="D24" s="114">
        <v>31703</v>
      </c>
      <c r="E24" s="114">
        <v>58205</v>
      </c>
      <c r="F24" s="114">
        <v>16070</v>
      </c>
      <c r="G24" s="114">
        <v>10363</v>
      </c>
      <c r="H24" s="114">
        <v>21065</v>
      </c>
      <c r="I24" s="115">
        <v>21323</v>
      </c>
      <c r="J24" s="114">
        <v>12611</v>
      </c>
      <c r="K24" s="114">
        <v>8712</v>
      </c>
      <c r="L24" s="423">
        <v>6275</v>
      </c>
      <c r="M24" s="424">
        <v>5086</v>
      </c>
    </row>
    <row r="25" spans="1:13" s="110" customFormat="1" ht="11.1" customHeight="1" x14ac:dyDescent="0.2">
      <c r="A25" s="422" t="s">
        <v>389</v>
      </c>
      <c r="B25" s="115">
        <v>74652</v>
      </c>
      <c r="C25" s="114">
        <v>42944</v>
      </c>
      <c r="D25" s="114">
        <v>31708</v>
      </c>
      <c r="E25" s="114">
        <v>57663</v>
      </c>
      <c r="F25" s="114">
        <v>16218</v>
      </c>
      <c r="G25" s="114">
        <v>10021</v>
      </c>
      <c r="H25" s="114">
        <v>21243</v>
      </c>
      <c r="I25" s="115">
        <v>21258</v>
      </c>
      <c r="J25" s="114">
        <v>12612</v>
      </c>
      <c r="K25" s="114">
        <v>8646</v>
      </c>
      <c r="L25" s="423">
        <v>3274</v>
      </c>
      <c r="M25" s="424">
        <v>3720</v>
      </c>
    </row>
    <row r="26" spans="1:13" ht="15" customHeight="1" x14ac:dyDescent="0.2">
      <c r="A26" s="422" t="s">
        <v>393</v>
      </c>
      <c r="B26" s="115">
        <v>74084</v>
      </c>
      <c r="C26" s="114">
        <v>42955</v>
      </c>
      <c r="D26" s="114">
        <v>31129</v>
      </c>
      <c r="E26" s="114">
        <v>57498</v>
      </c>
      <c r="F26" s="114">
        <v>15831</v>
      </c>
      <c r="G26" s="114">
        <v>9540</v>
      </c>
      <c r="H26" s="114">
        <v>21145</v>
      </c>
      <c r="I26" s="115">
        <v>21111</v>
      </c>
      <c r="J26" s="114">
        <v>12523</v>
      </c>
      <c r="K26" s="114">
        <v>8588</v>
      </c>
      <c r="L26" s="423">
        <v>4947</v>
      </c>
      <c r="M26" s="424">
        <v>4827</v>
      </c>
    </row>
    <row r="27" spans="1:13" ht="11.1" customHeight="1" x14ac:dyDescent="0.2">
      <c r="A27" s="422" t="s">
        <v>387</v>
      </c>
      <c r="B27" s="115">
        <v>74752</v>
      </c>
      <c r="C27" s="114">
        <v>43408</v>
      </c>
      <c r="D27" s="114">
        <v>31344</v>
      </c>
      <c r="E27" s="114">
        <v>57928</v>
      </c>
      <c r="F27" s="114">
        <v>16073</v>
      </c>
      <c r="G27" s="114">
        <v>9429</v>
      </c>
      <c r="H27" s="114">
        <v>21639</v>
      </c>
      <c r="I27" s="115">
        <v>21574</v>
      </c>
      <c r="J27" s="114">
        <v>12790</v>
      </c>
      <c r="K27" s="114">
        <v>8784</v>
      </c>
      <c r="L27" s="423">
        <v>4194</v>
      </c>
      <c r="M27" s="424">
        <v>3656</v>
      </c>
    </row>
    <row r="28" spans="1:13" ht="11.1" customHeight="1" x14ac:dyDescent="0.2">
      <c r="A28" s="422" t="s">
        <v>388</v>
      </c>
      <c r="B28" s="115">
        <v>76142</v>
      </c>
      <c r="C28" s="114">
        <v>44208</v>
      </c>
      <c r="D28" s="114">
        <v>31934</v>
      </c>
      <c r="E28" s="114">
        <v>59783</v>
      </c>
      <c r="F28" s="114">
        <v>16322</v>
      </c>
      <c r="G28" s="114">
        <v>10188</v>
      </c>
      <c r="H28" s="114">
        <v>21956</v>
      </c>
      <c r="I28" s="115">
        <v>21718</v>
      </c>
      <c r="J28" s="114">
        <v>12716</v>
      </c>
      <c r="K28" s="114">
        <v>9002</v>
      </c>
      <c r="L28" s="423">
        <v>6454</v>
      </c>
      <c r="M28" s="424">
        <v>5331</v>
      </c>
    </row>
    <row r="29" spans="1:13" s="110" customFormat="1" ht="11.1" customHeight="1" x14ac:dyDescent="0.2">
      <c r="A29" s="422" t="s">
        <v>389</v>
      </c>
      <c r="B29" s="115">
        <v>75732</v>
      </c>
      <c r="C29" s="114">
        <v>43772</v>
      </c>
      <c r="D29" s="114">
        <v>31960</v>
      </c>
      <c r="E29" s="114">
        <v>59238</v>
      </c>
      <c r="F29" s="114">
        <v>16486</v>
      </c>
      <c r="G29" s="114">
        <v>9873</v>
      </c>
      <c r="H29" s="114">
        <v>22122</v>
      </c>
      <c r="I29" s="115">
        <v>21808</v>
      </c>
      <c r="J29" s="114">
        <v>12862</v>
      </c>
      <c r="K29" s="114">
        <v>8946</v>
      </c>
      <c r="L29" s="423">
        <v>3271</v>
      </c>
      <c r="M29" s="424">
        <v>3698</v>
      </c>
    </row>
    <row r="30" spans="1:13" ht="15" customHeight="1" x14ac:dyDescent="0.2">
      <c r="A30" s="422" t="s">
        <v>394</v>
      </c>
      <c r="B30" s="115">
        <v>76102</v>
      </c>
      <c r="C30" s="114">
        <v>43979</v>
      </c>
      <c r="D30" s="114">
        <v>32123</v>
      </c>
      <c r="E30" s="114">
        <v>59357</v>
      </c>
      <c r="F30" s="114">
        <v>16741</v>
      </c>
      <c r="G30" s="114">
        <v>9586</v>
      </c>
      <c r="H30" s="114">
        <v>22456</v>
      </c>
      <c r="I30" s="115">
        <v>21535</v>
      </c>
      <c r="J30" s="114">
        <v>12671</v>
      </c>
      <c r="K30" s="114">
        <v>8864</v>
      </c>
      <c r="L30" s="423">
        <v>5147</v>
      </c>
      <c r="M30" s="424">
        <v>4848</v>
      </c>
    </row>
    <row r="31" spans="1:13" ht="11.1" customHeight="1" x14ac:dyDescent="0.2">
      <c r="A31" s="422" t="s">
        <v>387</v>
      </c>
      <c r="B31" s="115">
        <v>76642</v>
      </c>
      <c r="C31" s="114">
        <v>44367</v>
      </c>
      <c r="D31" s="114">
        <v>32275</v>
      </c>
      <c r="E31" s="114">
        <v>59697</v>
      </c>
      <c r="F31" s="114">
        <v>16941</v>
      </c>
      <c r="G31" s="114">
        <v>9496</v>
      </c>
      <c r="H31" s="114">
        <v>22801</v>
      </c>
      <c r="I31" s="115">
        <v>22087</v>
      </c>
      <c r="J31" s="114">
        <v>12928</v>
      </c>
      <c r="K31" s="114">
        <v>9159</v>
      </c>
      <c r="L31" s="423">
        <v>3767</v>
      </c>
      <c r="M31" s="424">
        <v>3334</v>
      </c>
    </row>
    <row r="32" spans="1:13" ht="11.1" customHeight="1" x14ac:dyDescent="0.2">
      <c r="A32" s="422" t="s">
        <v>388</v>
      </c>
      <c r="B32" s="115">
        <v>78062</v>
      </c>
      <c r="C32" s="114">
        <v>45185</v>
      </c>
      <c r="D32" s="114">
        <v>32877</v>
      </c>
      <c r="E32" s="114">
        <v>60754</v>
      </c>
      <c r="F32" s="114">
        <v>17304</v>
      </c>
      <c r="G32" s="114">
        <v>10322</v>
      </c>
      <c r="H32" s="114">
        <v>23132</v>
      </c>
      <c r="I32" s="115">
        <v>22057</v>
      </c>
      <c r="J32" s="114">
        <v>12716</v>
      </c>
      <c r="K32" s="114">
        <v>9341</v>
      </c>
      <c r="L32" s="423">
        <v>6708</v>
      </c>
      <c r="M32" s="424">
        <v>5486</v>
      </c>
    </row>
    <row r="33" spans="1:13" s="110" customFormat="1" ht="11.1" customHeight="1" x14ac:dyDescent="0.2">
      <c r="A33" s="422" t="s">
        <v>389</v>
      </c>
      <c r="B33" s="115">
        <v>77747</v>
      </c>
      <c r="C33" s="114">
        <v>44921</v>
      </c>
      <c r="D33" s="114">
        <v>32826</v>
      </c>
      <c r="E33" s="114">
        <v>60293</v>
      </c>
      <c r="F33" s="114">
        <v>17451</v>
      </c>
      <c r="G33" s="114">
        <v>10000</v>
      </c>
      <c r="H33" s="114">
        <v>23167</v>
      </c>
      <c r="I33" s="115">
        <v>22097</v>
      </c>
      <c r="J33" s="114">
        <v>12812</v>
      </c>
      <c r="K33" s="114">
        <v>9285</v>
      </c>
      <c r="L33" s="423">
        <v>3510</v>
      </c>
      <c r="M33" s="424">
        <v>3728</v>
      </c>
    </row>
    <row r="34" spans="1:13" ht="15" customHeight="1" x14ac:dyDescent="0.2">
      <c r="A34" s="422" t="s">
        <v>395</v>
      </c>
      <c r="B34" s="115">
        <v>78594</v>
      </c>
      <c r="C34" s="114">
        <v>45428</v>
      </c>
      <c r="D34" s="114">
        <v>33166</v>
      </c>
      <c r="E34" s="114">
        <v>60795</v>
      </c>
      <c r="F34" s="114">
        <v>17797</v>
      </c>
      <c r="G34" s="114">
        <v>9690</v>
      </c>
      <c r="H34" s="114">
        <v>23657</v>
      </c>
      <c r="I34" s="115">
        <v>21992</v>
      </c>
      <c r="J34" s="114">
        <v>12762</v>
      </c>
      <c r="K34" s="114">
        <v>9230</v>
      </c>
      <c r="L34" s="423">
        <v>5103</v>
      </c>
      <c r="M34" s="424">
        <v>4573</v>
      </c>
    </row>
    <row r="35" spans="1:13" ht="11.1" customHeight="1" x14ac:dyDescent="0.2">
      <c r="A35" s="422" t="s">
        <v>387</v>
      </c>
      <c r="B35" s="115">
        <v>79285</v>
      </c>
      <c r="C35" s="114">
        <v>45946</v>
      </c>
      <c r="D35" s="114">
        <v>33339</v>
      </c>
      <c r="E35" s="114">
        <v>61288</v>
      </c>
      <c r="F35" s="114">
        <v>17996</v>
      </c>
      <c r="G35" s="114">
        <v>9519</v>
      </c>
      <c r="H35" s="114">
        <v>24133</v>
      </c>
      <c r="I35" s="115">
        <v>22395</v>
      </c>
      <c r="J35" s="114">
        <v>12976</v>
      </c>
      <c r="K35" s="114">
        <v>9419</v>
      </c>
      <c r="L35" s="423">
        <v>3995</v>
      </c>
      <c r="M35" s="424">
        <v>3385</v>
      </c>
    </row>
    <row r="36" spans="1:13" ht="11.1" customHeight="1" x14ac:dyDescent="0.2">
      <c r="A36" s="422" t="s">
        <v>388</v>
      </c>
      <c r="B36" s="115">
        <v>81026</v>
      </c>
      <c r="C36" s="114">
        <v>46958</v>
      </c>
      <c r="D36" s="114">
        <v>34068</v>
      </c>
      <c r="E36" s="114">
        <v>62818</v>
      </c>
      <c r="F36" s="114">
        <v>18208</v>
      </c>
      <c r="G36" s="114">
        <v>10473</v>
      </c>
      <c r="H36" s="114">
        <v>24567</v>
      </c>
      <c r="I36" s="115">
        <v>22481</v>
      </c>
      <c r="J36" s="114">
        <v>12692</v>
      </c>
      <c r="K36" s="114">
        <v>9789</v>
      </c>
      <c r="L36" s="423">
        <v>6995</v>
      </c>
      <c r="M36" s="424">
        <v>5488</v>
      </c>
    </row>
    <row r="37" spans="1:13" s="110" customFormat="1" ht="11.1" customHeight="1" x14ac:dyDescent="0.2">
      <c r="A37" s="422" t="s">
        <v>389</v>
      </c>
      <c r="B37" s="115">
        <v>81221</v>
      </c>
      <c r="C37" s="114">
        <v>46985</v>
      </c>
      <c r="D37" s="114">
        <v>34236</v>
      </c>
      <c r="E37" s="114">
        <v>62793</v>
      </c>
      <c r="F37" s="114">
        <v>18428</v>
      </c>
      <c r="G37" s="114">
        <v>10190</v>
      </c>
      <c r="H37" s="114">
        <v>24904</v>
      </c>
      <c r="I37" s="115">
        <v>22525</v>
      </c>
      <c r="J37" s="114">
        <v>12795</v>
      </c>
      <c r="K37" s="114">
        <v>9730</v>
      </c>
      <c r="L37" s="423">
        <v>4159</v>
      </c>
      <c r="M37" s="424">
        <v>4092</v>
      </c>
    </row>
    <row r="38" spans="1:13" ht="15" customHeight="1" x14ac:dyDescent="0.2">
      <c r="A38" s="425" t="s">
        <v>396</v>
      </c>
      <c r="B38" s="115">
        <v>81806</v>
      </c>
      <c r="C38" s="114">
        <v>47311</v>
      </c>
      <c r="D38" s="114">
        <v>34495</v>
      </c>
      <c r="E38" s="114">
        <v>63079</v>
      </c>
      <c r="F38" s="114">
        <v>18727</v>
      </c>
      <c r="G38" s="114">
        <v>9900</v>
      </c>
      <c r="H38" s="114">
        <v>25302</v>
      </c>
      <c r="I38" s="115">
        <v>22588</v>
      </c>
      <c r="J38" s="114">
        <v>12787</v>
      </c>
      <c r="K38" s="114">
        <v>9801</v>
      </c>
      <c r="L38" s="423">
        <v>5131</v>
      </c>
      <c r="M38" s="424">
        <v>4722</v>
      </c>
    </row>
    <row r="39" spans="1:13" ht="11.1" customHeight="1" x14ac:dyDescent="0.2">
      <c r="A39" s="422" t="s">
        <v>387</v>
      </c>
      <c r="B39" s="115">
        <v>82200</v>
      </c>
      <c r="C39" s="114">
        <v>47610</v>
      </c>
      <c r="D39" s="114">
        <v>34590</v>
      </c>
      <c r="E39" s="114">
        <v>63306</v>
      </c>
      <c r="F39" s="114">
        <v>18894</v>
      </c>
      <c r="G39" s="114">
        <v>9681</v>
      </c>
      <c r="H39" s="114">
        <v>25691</v>
      </c>
      <c r="I39" s="115">
        <v>23028</v>
      </c>
      <c r="J39" s="114">
        <v>13012</v>
      </c>
      <c r="K39" s="114">
        <v>10016</v>
      </c>
      <c r="L39" s="423">
        <v>4199</v>
      </c>
      <c r="M39" s="424">
        <v>3817</v>
      </c>
    </row>
    <row r="40" spans="1:13" ht="11.1" customHeight="1" x14ac:dyDescent="0.2">
      <c r="A40" s="425" t="s">
        <v>388</v>
      </c>
      <c r="B40" s="115">
        <v>83881</v>
      </c>
      <c r="C40" s="114">
        <v>48570</v>
      </c>
      <c r="D40" s="114">
        <v>35311</v>
      </c>
      <c r="E40" s="114">
        <v>64791</v>
      </c>
      <c r="F40" s="114">
        <v>19090</v>
      </c>
      <c r="G40" s="114">
        <v>10579</v>
      </c>
      <c r="H40" s="114">
        <v>26045</v>
      </c>
      <c r="I40" s="115">
        <v>23130</v>
      </c>
      <c r="J40" s="114">
        <v>12785</v>
      </c>
      <c r="K40" s="114">
        <v>10345</v>
      </c>
      <c r="L40" s="423">
        <v>7202</v>
      </c>
      <c r="M40" s="424">
        <v>5851</v>
      </c>
    </row>
    <row r="41" spans="1:13" s="110" customFormat="1" ht="11.1" customHeight="1" x14ac:dyDescent="0.2">
      <c r="A41" s="422" t="s">
        <v>389</v>
      </c>
      <c r="B41" s="115">
        <v>83775</v>
      </c>
      <c r="C41" s="114">
        <v>48393</v>
      </c>
      <c r="D41" s="114">
        <v>35382</v>
      </c>
      <c r="E41" s="114">
        <v>64518</v>
      </c>
      <c r="F41" s="114">
        <v>19257</v>
      </c>
      <c r="G41" s="114">
        <v>10342</v>
      </c>
      <c r="H41" s="114">
        <v>26248</v>
      </c>
      <c r="I41" s="115">
        <v>23101</v>
      </c>
      <c r="J41" s="114">
        <v>12758</v>
      </c>
      <c r="K41" s="114">
        <v>10343</v>
      </c>
      <c r="L41" s="423">
        <v>4602</v>
      </c>
      <c r="M41" s="424">
        <v>4600</v>
      </c>
    </row>
    <row r="42" spans="1:13" ht="15" customHeight="1" x14ac:dyDescent="0.2">
      <c r="A42" s="422" t="s">
        <v>397</v>
      </c>
      <c r="B42" s="115">
        <v>83862</v>
      </c>
      <c r="C42" s="114">
        <v>48491</v>
      </c>
      <c r="D42" s="114">
        <v>35371</v>
      </c>
      <c r="E42" s="114">
        <v>64575</v>
      </c>
      <c r="F42" s="114">
        <v>19287</v>
      </c>
      <c r="G42" s="114">
        <v>10125</v>
      </c>
      <c r="H42" s="114">
        <v>26437</v>
      </c>
      <c r="I42" s="115">
        <v>23084</v>
      </c>
      <c r="J42" s="114">
        <v>12697</v>
      </c>
      <c r="K42" s="114">
        <v>10387</v>
      </c>
      <c r="L42" s="423">
        <v>5550</v>
      </c>
      <c r="M42" s="424">
        <v>5509</v>
      </c>
    </row>
    <row r="43" spans="1:13" ht="11.1" customHeight="1" x14ac:dyDescent="0.2">
      <c r="A43" s="422" t="s">
        <v>387</v>
      </c>
      <c r="B43" s="115">
        <v>84321</v>
      </c>
      <c r="C43" s="114">
        <v>48837</v>
      </c>
      <c r="D43" s="114">
        <v>35484</v>
      </c>
      <c r="E43" s="114">
        <v>64892</v>
      </c>
      <c r="F43" s="114">
        <v>19429</v>
      </c>
      <c r="G43" s="114">
        <v>9920</v>
      </c>
      <c r="H43" s="114">
        <v>26754</v>
      </c>
      <c r="I43" s="115">
        <v>23501</v>
      </c>
      <c r="J43" s="114">
        <v>12927</v>
      </c>
      <c r="K43" s="114">
        <v>10574</v>
      </c>
      <c r="L43" s="423">
        <v>4989</v>
      </c>
      <c r="M43" s="424">
        <v>4591</v>
      </c>
    </row>
    <row r="44" spans="1:13" ht="11.1" customHeight="1" x14ac:dyDescent="0.2">
      <c r="A44" s="422" t="s">
        <v>388</v>
      </c>
      <c r="B44" s="115">
        <v>86074</v>
      </c>
      <c r="C44" s="114">
        <v>49807</v>
      </c>
      <c r="D44" s="114">
        <v>36267</v>
      </c>
      <c r="E44" s="114">
        <v>66329</v>
      </c>
      <c r="F44" s="114">
        <v>19745</v>
      </c>
      <c r="G44" s="114">
        <v>10813</v>
      </c>
      <c r="H44" s="114">
        <v>27180</v>
      </c>
      <c r="I44" s="115">
        <v>23471</v>
      </c>
      <c r="J44" s="114">
        <v>12560</v>
      </c>
      <c r="K44" s="114">
        <v>10911</v>
      </c>
      <c r="L44" s="423">
        <v>7425</v>
      </c>
      <c r="M44" s="424">
        <v>6120</v>
      </c>
    </row>
    <row r="45" spans="1:13" s="110" customFormat="1" ht="11.1" customHeight="1" x14ac:dyDescent="0.2">
      <c r="A45" s="422" t="s">
        <v>389</v>
      </c>
      <c r="B45" s="115">
        <v>86168</v>
      </c>
      <c r="C45" s="114">
        <v>49700</v>
      </c>
      <c r="D45" s="114">
        <v>36468</v>
      </c>
      <c r="E45" s="114">
        <v>66290</v>
      </c>
      <c r="F45" s="114">
        <v>19878</v>
      </c>
      <c r="G45" s="114">
        <v>10583</v>
      </c>
      <c r="H45" s="114">
        <v>27416</v>
      </c>
      <c r="I45" s="115">
        <v>23421</v>
      </c>
      <c r="J45" s="114">
        <v>12585</v>
      </c>
      <c r="K45" s="114">
        <v>10836</v>
      </c>
      <c r="L45" s="423">
        <v>4295</v>
      </c>
      <c r="M45" s="424">
        <v>4383</v>
      </c>
    </row>
    <row r="46" spans="1:13" ht="15" customHeight="1" x14ac:dyDescent="0.2">
      <c r="A46" s="422" t="s">
        <v>398</v>
      </c>
      <c r="B46" s="115">
        <v>86641</v>
      </c>
      <c r="C46" s="114">
        <v>50086</v>
      </c>
      <c r="D46" s="114">
        <v>36555</v>
      </c>
      <c r="E46" s="114">
        <v>66629</v>
      </c>
      <c r="F46" s="114">
        <v>20012</v>
      </c>
      <c r="G46" s="114">
        <v>10340</v>
      </c>
      <c r="H46" s="114">
        <v>27683</v>
      </c>
      <c r="I46" s="115">
        <v>23403</v>
      </c>
      <c r="J46" s="114">
        <v>12482</v>
      </c>
      <c r="K46" s="114">
        <v>10921</v>
      </c>
      <c r="L46" s="423">
        <v>5664</v>
      </c>
      <c r="M46" s="424">
        <v>4975</v>
      </c>
    </row>
    <row r="47" spans="1:13" ht="11.1" customHeight="1" x14ac:dyDescent="0.2">
      <c r="A47" s="422" t="s">
        <v>387</v>
      </c>
      <c r="B47" s="115">
        <v>86785</v>
      </c>
      <c r="C47" s="114">
        <v>50128</v>
      </c>
      <c r="D47" s="114">
        <v>36657</v>
      </c>
      <c r="E47" s="114">
        <v>66559</v>
      </c>
      <c r="F47" s="114">
        <v>20226</v>
      </c>
      <c r="G47" s="114">
        <v>10057</v>
      </c>
      <c r="H47" s="114">
        <v>27946</v>
      </c>
      <c r="I47" s="115">
        <v>23824</v>
      </c>
      <c r="J47" s="114">
        <v>12798</v>
      </c>
      <c r="K47" s="114">
        <v>11026</v>
      </c>
      <c r="L47" s="423">
        <v>4468</v>
      </c>
      <c r="M47" s="424">
        <v>4457</v>
      </c>
    </row>
    <row r="48" spans="1:13" ht="11.1" customHeight="1" x14ac:dyDescent="0.2">
      <c r="A48" s="422" t="s">
        <v>388</v>
      </c>
      <c r="B48" s="115">
        <v>87992</v>
      </c>
      <c r="C48" s="114">
        <v>50740</v>
      </c>
      <c r="D48" s="114">
        <v>37252</v>
      </c>
      <c r="E48" s="114">
        <v>67482</v>
      </c>
      <c r="F48" s="114">
        <v>20510</v>
      </c>
      <c r="G48" s="114">
        <v>10965</v>
      </c>
      <c r="H48" s="114">
        <v>28148</v>
      </c>
      <c r="I48" s="115">
        <v>23628</v>
      </c>
      <c r="J48" s="114">
        <v>12387</v>
      </c>
      <c r="K48" s="114">
        <v>11241</v>
      </c>
      <c r="L48" s="423">
        <v>7137</v>
      </c>
      <c r="M48" s="424">
        <v>6023</v>
      </c>
    </row>
    <row r="49" spans="1:17" s="110" customFormat="1" ht="11.1" customHeight="1" x14ac:dyDescent="0.2">
      <c r="A49" s="422" t="s">
        <v>389</v>
      </c>
      <c r="B49" s="115">
        <v>87623</v>
      </c>
      <c r="C49" s="114">
        <v>50404</v>
      </c>
      <c r="D49" s="114">
        <v>37219</v>
      </c>
      <c r="E49" s="114">
        <v>66918</v>
      </c>
      <c r="F49" s="114">
        <v>20705</v>
      </c>
      <c r="G49" s="114">
        <v>10643</v>
      </c>
      <c r="H49" s="114">
        <v>28294</v>
      </c>
      <c r="I49" s="115">
        <v>23540</v>
      </c>
      <c r="J49" s="114">
        <v>12387</v>
      </c>
      <c r="K49" s="114">
        <v>11153</v>
      </c>
      <c r="L49" s="423">
        <v>5834</v>
      </c>
      <c r="M49" s="424">
        <v>6273</v>
      </c>
    </row>
    <row r="50" spans="1:17" ht="15" customHeight="1" x14ac:dyDescent="0.2">
      <c r="A50" s="422" t="s">
        <v>399</v>
      </c>
      <c r="B50" s="143">
        <v>87587</v>
      </c>
      <c r="C50" s="144">
        <v>50425</v>
      </c>
      <c r="D50" s="144">
        <v>37162</v>
      </c>
      <c r="E50" s="144">
        <v>66848</v>
      </c>
      <c r="F50" s="144">
        <v>20739</v>
      </c>
      <c r="G50" s="144">
        <v>10311</v>
      </c>
      <c r="H50" s="144">
        <v>28420</v>
      </c>
      <c r="I50" s="143">
        <v>23040</v>
      </c>
      <c r="J50" s="144">
        <v>12144</v>
      </c>
      <c r="K50" s="144">
        <v>10896</v>
      </c>
      <c r="L50" s="426">
        <v>5479</v>
      </c>
      <c r="M50" s="427">
        <v>5538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1.0918618206161055</v>
      </c>
      <c r="C6" s="480">
        <f>'Tabelle 3.3'!J11</f>
        <v>-1.5510831944622485</v>
      </c>
      <c r="D6" s="481">
        <f t="shared" ref="D6:E9" si="0">IF(OR(AND(B6&gt;=-50,B6&lt;=50),ISNUMBER(B6)=FALSE),B6,"")</f>
        <v>1.0918618206161055</v>
      </c>
      <c r="E6" s="481">
        <f t="shared" si="0"/>
        <v>-1.5510831944622485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1.0918618206161055</v>
      </c>
      <c r="C14" s="480">
        <f>'Tabelle 3.3'!J11</f>
        <v>-1.5510831944622485</v>
      </c>
      <c r="D14" s="481">
        <f>IF(OR(AND(B14&gt;=-50,B14&lt;=50),ISNUMBER(B14)=FALSE),B14,"")</f>
        <v>1.0918618206161055</v>
      </c>
      <c r="E14" s="481">
        <f>IF(OR(AND(C14&gt;=-50,C14&lt;=50),ISNUMBER(C14)=FALSE),C14,"")</f>
        <v>-1.5510831944622485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-0.16181229773462782</v>
      </c>
      <c r="C15" s="480">
        <f>'Tabelle 3.3'!J12</f>
        <v>2.443991853360489</v>
      </c>
      <c r="D15" s="481">
        <f t="shared" ref="D15:E45" si="3">IF(OR(AND(B15&gt;=-50,B15&lt;=50),ISNUMBER(B15)=FALSE),B15,"")</f>
        <v>-0.16181229773462782</v>
      </c>
      <c r="E15" s="481">
        <f t="shared" si="3"/>
        <v>2.443991853360489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2.3759608665269041</v>
      </c>
      <c r="C16" s="480">
        <f>'Tabelle 3.3'!J13</f>
        <v>23.348017621145374</v>
      </c>
      <c r="D16" s="481">
        <f t="shared" si="3"/>
        <v>2.3759608665269041</v>
      </c>
      <c r="E16" s="481">
        <f t="shared" si="3"/>
        <v>23.348017621145374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0.80413131685724826</v>
      </c>
      <c r="C17" s="480">
        <f>'Tabelle 3.3'!J14</f>
        <v>-7.9223671651288576</v>
      </c>
      <c r="D17" s="481">
        <f t="shared" si="3"/>
        <v>0.80413131685724826</v>
      </c>
      <c r="E17" s="481">
        <f t="shared" si="3"/>
        <v>-7.9223671651288576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3.3875754784566574</v>
      </c>
      <c r="C18" s="480">
        <f>'Tabelle 3.3'!J15</f>
        <v>-0.99108027750247774</v>
      </c>
      <c r="D18" s="481">
        <f t="shared" si="3"/>
        <v>3.3875754784566574</v>
      </c>
      <c r="E18" s="481">
        <f t="shared" si="3"/>
        <v>-0.99108027750247774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-0.23098022231846399</v>
      </c>
      <c r="C19" s="480">
        <f>'Tabelle 3.3'!J16</f>
        <v>-9.0322580645161299</v>
      </c>
      <c r="D19" s="481">
        <f t="shared" si="3"/>
        <v>-0.23098022231846399</v>
      </c>
      <c r="E19" s="481">
        <f t="shared" si="3"/>
        <v>-9.0322580645161299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1.8832391713747645</v>
      </c>
      <c r="C20" s="480">
        <f>'Tabelle 3.3'!J17</f>
        <v>-19.813519813519815</v>
      </c>
      <c r="D20" s="481">
        <f t="shared" si="3"/>
        <v>1.8832391713747645</v>
      </c>
      <c r="E20" s="481">
        <f t="shared" si="3"/>
        <v>-19.813519813519815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1.3488880787458986</v>
      </c>
      <c r="C21" s="480">
        <f>'Tabelle 3.3'!J18</f>
        <v>3.9823008849557522</v>
      </c>
      <c r="D21" s="481">
        <f t="shared" si="3"/>
        <v>1.3488880787458986</v>
      </c>
      <c r="E21" s="481">
        <f t="shared" si="3"/>
        <v>3.9823008849557522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1.6614869710733924</v>
      </c>
      <c r="C22" s="480">
        <f>'Tabelle 3.3'!J19</f>
        <v>0.82799145299145294</v>
      </c>
      <c r="D22" s="481">
        <f t="shared" si="3"/>
        <v>1.6614869710733924</v>
      </c>
      <c r="E22" s="481">
        <f t="shared" si="3"/>
        <v>0.82799145299145294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2.4704336399474376</v>
      </c>
      <c r="C23" s="480">
        <f>'Tabelle 3.3'!J20</f>
        <v>2.8922631959508314</v>
      </c>
      <c r="D23" s="481">
        <f t="shared" si="3"/>
        <v>2.4704336399474376</v>
      </c>
      <c r="E23" s="481">
        <f t="shared" si="3"/>
        <v>2.8922631959508314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8.0155642023346303</v>
      </c>
      <c r="C24" s="480">
        <f>'Tabelle 3.3'!J21</f>
        <v>-5.0237341772151902</v>
      </c>
      <c r="D24" s="481">
        <f t="shared" si="3"/>
        <v>8.0155642023346303</v>
      </c>
      <c r="E24" s="481">
        <f t="shared" si="3"/>
        <v>-5.0237341772151902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7.4853801169590639</v>
      </c>
      <c r="C25" s="480">
        <f>'Tabelle 3.3'!J22</f>
        <v>-10.196078431372548</v>
      </c>
      <c r="D25" s="481">
        <f t="shared" si="3"/>
        <v>7.4853801169590639</v>
      </c>
      <c r="E25" s="481">
        <f t="shared" si="3"/>
        <v>-10.196078431372548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0.7869589657110736</v>
      </c>
      <c r="C26" s="480">
        <f>'Tabelle 3.3'!J23</f>
        <v>-9.7472924187725631</v>
      </c>
      <c r="D26" s="481">
        <f t="shared" si="3"/>
        <v>0.7869589657110736</v>
      </c>
      <c r="E26" s="481">
        <f t="shared" si="3"/>
        <v>-9.7472924187725631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-6.8399876199319101</v>
      </c>
      <c r="C27" s="480">
        <f>'Tabelle 3.3'!J24</f>
        <v>0.52790346907993968</v>
      </c>
      <c r="D27" s="481">
        <f t="shared" si="3"/>
        <v>-6.8399876199319101</v>
      </c>
      <c r="E27" s="481">
        <f t="shared" si="3"/>
        <v>0.52790346907993968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9.0241343126967468</v>
      </c>
      <c r="C28" s="480">
        <f>'Tabelle 3.3'!J25</f>
        <v>-2.526002971768202</v>
      </c>
      <c r="D28" s="481">
        <f t="shared" si="3"/>
        <v>9.0241343126967468</v>
      </c>
      <c r="E28" s="481">
        <f t="shared" si="3"/>
        <v>-2.526002971768202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-12.701100762066046</v>
      </c>
      <c r="C29" s="480">
        <f>'Tabelle 3.3'!J26</f>
        <v>-11.764705882352942</v>
      </c>
      <c r="D29" s="481">
        <f t="shared" si="3"/>
        <v>-12.701100762066046</v>
      </c>
      <c r="E29" s="481">
        <f t="shared" si="3"/>
        <v>-11.764705882352942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1.9663586827765933</v>
      </c>
      <c r="C30" s="480">
        <f>'Tabelle 3.3'!J27</f>
        <v>4.8653344917463075</v>
      </c>
      <c r="D30" s="481">
        <f t="shared" si="3"/>
        <v>1.9663586827765933</v>
      </c>
      <c r="E30" s="481">
        <f t="shared" si="3"/>
        <v>4.8653344917463075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3.8243626062322944</v>
      </c>
      <c r="C31" s="480">
        <f>'Tabelle 3.3'!J28</f>
        <v>0.54844606946983543</v>
      </c>
      <c r="D31" s="481">
        <f t="shared" si="3"/>
        <v>3.8243626062322944</v>
      </c>
      <c r="E31" s="481">
        <f t="shared" si="3"/>
        <v>0.54844606946983543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0.80695220360024833</v>
      </c>
      <c r="C32" s="480">
        <f>'Tabelle 3.3'!J29</f>
        <v>-2.67591674925669</v>
      </c>
      <c r="D32" s="481">
        <f t="shared" si="3"/>
        <v>0.80695220360024833</v>
      </c>
      <c r="E32" s="481">
        <f t="shared" si="3"/>
        <v>-2.67591674925669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0.23466309084813947</v>
      </c>
      <c r="C33" s="480">
        <f>'Tabelle 3.3'!J30</f>
        <v>-9.2783505154639183</v>
      </c>
      <c r="D33" s="481">
        <f t="shared" si="3"/>
        <v>0.23466309084813947</v>
      </c>
      <c r="E33" s="481">
        <f t="shared" si="3"/>
        <v>-9.2783505154639183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4.6883324453915822</v>
      </c>
      <c r="C34" s="480">
        <f>'Tabelle 3.3'!J31</f>
        <v>-2.3820430600091616</v>
      </c>
      <c r="D34" s="481">
        <f t="shared" si="3"/>
        <v>4.6883324453915822</v>
      </c>
      <c r="E34" s="481">
        <f t="shared" si="3"/>
        <v>-2.3820430600091616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-0.16181229773462782</v>
      </c>
      <c r="C37" s="480">
        <f>'Tabelle 3.3'!J34</f>
        <v>2.443991853360489</v>
      </c>
      <c r="D37" s="481">
        <f t="shared" si="3"/>
        <v>-0.16181229773462782</v>
      </c>
      <c r="E37" s="481">
        <f t="shared" si="3"/>
        <v>2.443991853360489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0.91421125635744604</v>
      </c>
      <c r="C38" s="480">
        <f>'Tabelle 3.3'!J35</f>
        <v>-3.004655099449852</v>
      </c>
      <c r="D38" s="481">
        <f t="shared" si="3"/>
        <v>0.91421125635744604</v>
      </c>
      <c r="E38" s="481">
        <f t="shared" si="3"/>
        <v>-3.004655099449852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1.3345473465140478</v>
      </c>
      <c r="C39" s="480">
        <f>'Tabelle 3.3'!J36</f>
        <v>-1.3903017972193965</v>
      </c>
      <c r="D39" s="481">
        <f t="shared" si="3"/>
        <v>1.3345473465140478</v>
      </c>
      <c r="E39" s="481">
        <f t="shared" si="3"/>
        <v>-1.3903017972193965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1.3345473465140478</v>
      </c>
      <c r="C45" s="480">
        <f>'Tabelle 3.3'!J36</f>
        <v>-1.3903017972193965</v>
      </c>
      <c r="D45" s="481">
        <f t="shared" si="3"/>
        <v>1.3345473465140478</v>
      </c>
      <c r="E45" s="481">
        <f t="shared" si="3"/>
        <v>-1.3903017972193965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74084</v>
      </c>
      <c r="C51" s="487">
        <v>12523</v>
      </c>
      <c r="D51" s="487">
        <v>8588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74752</v>
      </c>
      <c r="C52" s="487">
        <v>12790</v>
      </c>
      <c r="D52" s="487">
        <v>8784</v>
      </c>
      <c r="E52" s="488">
        <f t="shared" ref="E52:G70" si="11">IF($A$51=37802,IF(COUNTBLANK(B$51:B$70)&gt;0,#N/A,B52/B$51*100),IF(COUNTBLANK(B$51:B$75)&gt;0,#N/A,B52/B$51*100))</f>
        <v>100.90167917499056</v>
      </c>
      <c r="F52" s="488">
        <f t="shared" si="11"/>
        <v>102.13207697835982</v>
      </c>
      <c r="G52" s="488">
        <f t="shared" si="11"/>
        <v>102.28225430833722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76142</v>
      </c>
      <c r="C53" s="487">
        <v>12716</v>
      </c>
      <c r="D53" s="487">
        <v>9002</v>
      </c>
      <c r="E53" s="488">
        <f t="shared" si="11"/>
        <v>102.77792775768046</v>
      </c>
      <c r="F53" s="488">
        <f t="shared" si="11"/>
        <v>101.54116425776571</v>
      </c>
      <c r="G53" s="488">
        <f t="shared" si="11"/>
        <v>104.82068001863065</v>
      </c>
      <c r="H53" s="489">
        <f>IF(ISERROR(L53)=TRUE,IF(MONTH(A53)=MONTH(MAX(A$51:A$75)),A53,""),"")</f>
        <v>41883</v>
      </c>
      <c r="I53" s="488">
        <f t="shared" si="12"/>
        <v>102.77792775768046</v>
      </c>
      <c r="J53" s="488">
        <f t="shared" si="10"/>
        <v>101.54116425776571</v>
      </c>
      <c r="K53" s="488">
        <f t="shared" si="10"/>
        <v>104.82068001863065</v>
      </c>
      <c r="L53" s="488" t="e">
        <f t="shared" si="13"/>
        <v>#N/A</v>
      </c>
    </row>
    <row r="54" spans="1:14" ht="15" customHeight="1" x14ac:dyDescent="0.2">
      <c r="A54" s="490" t="s">
        <v>462</v>
      </c>
      <c r="B54" s="487">
        <v>75732</v>
      </c>
      <c r="C54" s="487">
        <v>12862</v>
      </c>
      <c r="D54" s="487">
        <v>8946</v>
      </c>
      <c r="E54" s="488">
        <f t="shared" si="11"/>
        <v>102.22450191674315</v>
      </c>
      <c r="F54" s="488">
        <f t="shared" si="11"/>
        <v>102.70701908488383</v>
      </c>
      <c r="G54" s="488">
        <f t="shared" si="11"/>
        <v>104.16860735910574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76102</v>
      </c>
      <c r="C55" s="487">
        <v>12671</v>
      </c>
      <c r="D55" s="487">
        <v>8864</v>
      </c>
      <c r="E55" s="488">
        <f t="shared" si="11"/>
        <v>102.72393499271098</v>
      </c>
      <c r="F55" s="488">
        <f t="shared" si="11"/>
        <v>101.18182544118821</v>
      </c>
      <c r="G55" s="488">
        <f t="shared" si="11"/>
        <v>103.21378667908709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76642</v>
      </c>
      <c r="C56" s="487">
        <v>12928</v>
      </c>
      <c r="D56" s="487">
        <v>9159</v>
      </c>
      <c r="E56" s="488">
        <f t="shared" si="11"/>
        <v>103.45283731979916</v>
      </c>
      <c r="F56" s="488">
        <f t="shared" si="11"/>
        <v>103.23404934919749</v>
      </c>
      <c r="G56" s="488">
        <f t="shared" si="11"/>
        <v>106.64881229622729</v>
      </c>
      <c r="H56" s="489" t="str">
        <f t="shared" si="14"/>
        <v/>
      </c>
      <c r="I56" s="488" t="str">
        <f t="shared" si="12"/>
        <v/>
      </c>
      <c r="J56" s="488" t="str">
        <f t="shared" si="10"/>
        <v/>
      </c>
      <c r="K56" s="488" t="str">
        <f t="shared" si="10"/>
        <v/>
      </c>
      <c r="L56" s="488" t="e">
        <f t="shared" si="13"/>
        <v>#N/A</v>
      </c>
    </row>
    <row r="57" spans="1:14" ht="15" customHeight="1" x14ac:dyDescent="0.2">
      <c r="A57" s="490">
        <v>42248</v>
      </c>
      <c r="B57" s="487">
        <v>78062</v>
      </c>
      <c r="C57" s="487">
        <v>12716</v>
      </c>
      <c r="D57" s="487">
        <v>9341</v>
      </c>
      <c r="E57" s="488">
        <f t="shared" si="11"/>
        <v>105.36958047621619</v>
      </c>
      <c r="F57" s="488">
        <f t="shared" si="11"/>
        <v>101.54116425776571</v>
      </c>
      <c r="G57" s="488">
        <f t="shared" si="11"/>
        <v>108.76804843968328</v>
      </c>
      <c r="H57" s="489">
        <f t="shared" si="14"/>
        <v>42248</v>
      </c>
      <c r="I57" s="488">
        <f t="shared" si="12"/>
        <v>105.36958047621619</v>
      </c>
      <c r="J57" s="488">
        <f t="shared" si="10"/>
        <v>101.54116425776571</v>
      </c>
      <c r="K57" s="488">
        <f t="shared" si="10"/>
        <v>108.76804843968328</v>
      </c>
      <c r="L57" s="488" t="e">
        <f t="shared" si="13"/>
        <v>#N/A</v>
      </c>
    </row>
    <row r="58" spans="1:14" ht="15" customHeight="1" x14ac:dyDescent="0.2">
      <c r="A58" s="490" t="s">
        <v>465</v>
      </c>
      <c r="B58" s="487">
        <v>77747</v>
      </c>
      <c r="C58" s="487">
        <v>12812</v>
      </c>
      <c r="D58" s="487">
        <v>9285</v>
      </c>
      <c r="E58" s="488">
        <f t="shared" si="11"/>
        <v>104.94438745208141</v>
      </c>
      <c r="F58" s="488">
        <f t="shared" si="11"/>
        <v>102.30775373313104</v>
      </c>
      <c r="G58" s="488">
        <f t="shared" si="11"/>
        <v>108.11597578015837</v>
      </c>
      <c r="H58" s="489" t="str">
        <f t="shared" si="14"/>
        <v/>
      </c>
      <c r="I58" s="488" t="str">
        <f t="shared" si="12"/>
        <v/>
      </c>
      <c r="J58" s="488" t="str">
        <f t="shared" si="10"/>
        <v/>
      </c>
      <c r="K58" s="488" t="str">
        <f t="shared" si="10"/>
        <v/>
      </c>
      <c r="L58" s="488" t="e">
        <f t="shared" si="13"/>
        <v>#N/A</v>
      </c>
    </row>
    <row r="59" spans="1:14" ht="15" customHeight="1" x14ac:dyDescent="0.2">
      <c r="A59" s="490" t="s">
        <v>466</v>
      </c>
      <c r="B59" s="487">
        <v>78594</v>
      </c>
      <c r="C59" s="487">
        <v>12762</v>
      </c>
      <c r="D59" s="487">
        <v>9230</v>
      </c>
      <c r="E59" s="488">
        <f t="shared" si="11"/>
        <v>106.08768425031046</v>
      </c>
      <c r="F59" s="488">
        <f t="shared" si="11"/>
        <v>101.90848838137828</v>
      </c>
      <c r="G59" s="488">
        <f t="shared" si="11"/>
        <v>107.47554727526783</v>
      </c>
      <c r="H59" s="489" t="str">
        <f t="shared" si="14"/>
        <v/>
      </c>
      <c r="I59" s="488" t="str">
        <f t="shared" si="12"/>
        <v/>
      </c>
      <c r="J59" s="488" t="str">
        <f t="shared" si="10"/>
        <v/>
      </c>
      <c r="K59" s="488" t="str">
        <f t="shared" si="10"/>
        <v/>
      </c>
      <c r="L59" s="488" t="e">
        <f t="shared" si="13"/>
        <v>#N/A</v>
      </c>
    </row>
    <row r="60" spans="1:14" ht="15" customHeight="1" x14ac:dyDescent="0.2">
      <c r="A60" s="490" t="s">
        <v>467</v>
      </c>
      <c r="B60" s="487">
        <v>79285</v>
      </c>
      <c r="C60" s="487">
        <v>12976</v>
      </c>
      <c r="D60" s="487">
        <v>9419</v>
      </c>
      <c r="E60" s="488">
        <f t="shared" si="11"/>
        <v>107.02040926515848</v>
      </c>
      <c r="F60" s="488">
        <f t="shared" si="11"/>
        <v>103.61734408688015</v>
      </c>
      <c r="G60" s="488">
        <f t="shared" si="11"/>
        <v>109.67629250116443</v>
      </c>
      <c r="H60" s="489" t="str">
        <f t="shared" si="14"/>
        <v/>
      </c>
      <c r="I60" s="488" t="str">
        <f t="shared" si="12"/>
        <v/>
      </c>
      <c r="J60" s="488" t="str">
        <f t="shared" si="10"/>
        <v/>
      </c>
      <c r="K60" s="488" t="str">
        <f t="shared" si="10"/>
        <v/>
      </c>
      <c r="L60" s="488" t="e">
        <f t="shared" si="13"/>
        <v>#N/A</v>
      </c>
    </row>
    <row r="61" spans="1:14" ht="15" customHeight="1" x14ac:dyDescent="0.2">
      <c r="A61" s="490">
        <v>42614</v>
      </c>
      <c r="B61" s="487">
        <v>81026</v>
      </c>
      <c r="C61" s="487">
        <v>12692</v>
      </c>
      <c r="D61" s="487">
        <v>9789</v>
      </c>
      <c r="E61" s="488">
        <f t="shared" si="11"/>
        <v>109.37044436045571</v>
      </c>
      <c r="F61" s="488">
        <f t="shared" si="11"/>
        <v>101.34951688892437</v>
      </c>
      <c r="G61" s="488">
        <f t="shared" si="11"/>
        <v>113.98462971588263</v>
      </c>
      <c r="H61" s="489">
        <f t="shared" si="14"/>
        <v>42614</v>
      </c>
      <c r="I61" s="488">
        <f t="shared" si="12"/>
        <v>109.37044436045571</v>
      </c>
      <c r="J61" s="488">
        <f t="shared" si="10"/>
        <v>101.34951688892437</v>
      </c>
      <c r="K61" s="488">
        <f t="shared" si="10"/>
        <v>113.98462971588263</v>
      </c>
      <c r="L61" s="488" t="e">
        <f t="shared" si="13"/>
        <v>#N/A</v>
      </c>
    </row>
    <row r="62" spans="1:14" ht="15" customHeight="1" x14ac:dyDescent="0.2">
      <c r="A62" s="490" t="s">
        <v>468</v>
      </c>
      <c r="B62" s="487">
        <v>81221</v>
      </c>
      <c r="C62" s="487">
        <v>12795</v>
      </c>
      <c r="D62" s="487">
        <v>9730</v>
      </c>
      <c r="E62" s="488">
        <f t="shared" si="11"/>
        <v>109.63365908968198</v>
      </c>
      <c r="F62" s="488">
        <f t="shared" si="11"/>
        <v>102.1720035135351</v>
      </c>
      <c r="G62" s="488">
        <f t="shared" si="11"/>
        <v>113.29762459245458</v>
      </c>
      <c r="H62" s="489" t="str">
        <f t="shared" si="14"/>
        <v/>
      </c>
      <c r="I62" s="488" t="str">
        <f t="shared" si="12"/>
        <v/>
      </c>
      <c r="J62" s="488" t="str">
        <f t="shared" si="10"/>
        <v/>
      </c>
      <c r="K62" s="488" t="str">
        <f t="shared" si="10"/>
        <v/>
      </c>
      <c r="L62" s="488" t="e">
        <f t="shared" si="13"/>
        <v>#N/A</v>
      </c>
    </row>
    <row r="63" spans="1:14" ht="15" customHeight="1" x14ac:dyDescent="0.2">
      <c r="A63" s="490" t="s">
        <v>469</v>
      </c>
      <c r="B63" s="487">
        <v>81806</v>
      </c>
      <c r="C63" s="487">
        <v>12787</v>
      </c>
      <c r="D63" s="487">
        <v>9801</v>
      </c>
      <c r="E63" s="488">
        <f t="shared" si="11"/>
        <v>110.42330327736083</v>
      </c>
      <c r="F63" s="488">
        <f t="shared" si="11"/>
        <v>102.10812105725464</v>
      </c>
      <c r="G63" s="488">
        <f t="shared" si="11"/>
        <v>114.12435957149512</v>
      </c>
      <c r="H63" s="489" t="str">
        <f t="shared" si="14"/>
        <v/>
      </c>
      <c r="I63" s="488" t="str">
        <f t="shared" si="12"/>
        <v/>
      </c>
      <c r="J63" s="488" t="str">
        <f t="shared" si="10"/>
        <v/>
      </c>
      <c r="K63" s="488" t="str">
        <f t="shared" si="10"/>
        <v/>
      </c>
      <c r="L63" s="488" t="e">
        <f t="shared" si="13"/>
        <v>#N/A</v>
      </c>
    </row>
    <row r="64" spans="1:14" ht="15" customHeight="1" x14ac:dyDescent="0.2">
      <c r="A64" s="490" t="s">
        <v>470</v>
      </c>
      <c r="B64" s="487">
        <v>82200</v>
      </c>
      <c r="C64" s="487">
        <v>13012</v>
      </c>
      <c r="D64" s="487">
        <v>10016</v>
      </c>
      <c r="E64" s="488">
        <f t="shared" si="11"/>
        <v>110.95513201231036</v>
      </c>
      <c r="F64" s="488">
        <f t="shared" si="11"/>
        <v>103.90481514014213</v>
      </c>
      <c r="G64" s="488">
        <f t="shared" si="11"/>
        <v>116.62785281788541</v>
      </c>
      <c r="H64" s="489" t="str">
        <f t="shared" si="14"/>
        <v/>
      </c>
      <c r="I64" s="488" t="str">
        <f t="shared" si="12"/>
        <v/>
      </c>
      <c r="J64" s="488" t="str">
        <f t="shared" si="10"/>
        <v/>
      </c>
      <c r="K64" s="488" t="str">
        <f t="shared" si="10"/>
        <v/>
      </c>
      <c r="L64" s="488" t="e">
        <f t="shared" si="13"/>
        <v>#N/A</v>
      </c>
    </row>
    <row r="65" spans="1:12" ht="15" customHeight="1" x14ac:dyDescent="0.2">
      <c r="A65" s="490">
        <v>42979</v>
      </c>
      <c r="B65" s="487">
        <v>83881</v>
      </c>
      <c r="C65" s="487">
        <v>12785</v>
      </c>
      <c r="D65" s="487">
        <v>10345</v>
      </c>
      <c r="E65" s="488">
        <f t="shared" si="11"/>
        <v>113.22417796015334</v>
      </c>
      <c r="F65" s="488">
        <f t="shared" si="11"/>
        <v>102.09215044318454</v>
      </c>
      <c r="G65" s="488">
        <f t="shared" si="11"/>
        <v>120.45877969259431</v>
      </c>
      <c r="H65" s="489">
        <f t="shared" si="14"/>
        <v>42979</v>
      </c>
      <c r="I65" s="488">
        <f t="shared" si="12"/>
        <v>113.22417796015334</v>
      </c>
      <c r="J65" s="488">
        <f t="shared" si="10"/>
        <v>102.09215044318454</v>
      </c>
      <c r="K65" s="488">
        <f t="shared" si="10"/>
        <v>120.45877969259431</v>
      </c>
      <c r="L65" s="488" t="e">
        <f t="shared" si="13"/>
        <v>#N/A</v>
      </c>
    </row>
    <row r="66" spans="1:12" ht="15" customHeight="1" x14ac:dyDescent="0.2">
      <c r="A66" s="490" t="s">
        <v>471</v>
      </c>
      <c r="B66" s="487">
        <v>83775</v>
      </c>
      <c r="C66" s="487">
        <v>12758</v>
      </c>
      <c r="D66" s="487">
        <v>10343</v>
      </c>
      <c r="E66" s="488">
        <f t="shared" si="11"/>
        <v>113.08109713298418</v>
      </c>
      <c r="F66" s="488">
        <f t="shared" si="11"/>
        <v>101.87654715323804</v>
      </c>
      <c r="G66" s="488">
        <f t="shared" si="11"/>
        <v>120.43549138332557</v>
      </c>
      <c r="H66" s="489" t="str">
        <f t="shared" si="14"/>
        <v/>
      </c>
      <c r="I66" s="488" t="str">
        <f t="shared" si="12"/>
        <v/>
      </c>
      <c r="J66" s="488" t="str">
        <f t="shared" si="10"/>
        <v/>
      </c>
      <c r="K66" s="488" t="str">
        <f t="shared" si="10"/>
        <v/>
      </c>
      <c r="L66" s="488" t="e">
        <f t="shared" si="13"/>
        <v>#N/A</v>
      </c>
    </row>
    <row r="67" spans="1:12" ht="15" customHeight="1" x14ac:dyDescent="0.2">
      <c r="A67" s="490" t="s">
        <v>472</v>
      </c>
      <c r="B67" s="487">
        <v>83862</v>
      </c>
      <c r="C67" s="487">
        <v>12697</v>
      </c>
      <c r="D67" s="487">
        <v>10387</v>
      </c>
      <c r="E67" s="488">
        <f t="shared" si="11"/>
        <v>113.19853139679283</v>
      </c>
      <c r="F67" s="488">
        <f t="shared" si="11"/>
        <v>101.38944342409965</v>
      </c>
      <c r="G67" s="488">
        <f t="shared" si="11"/>
        <v>120.947834187238</v>
      </c>
      <c r="H67" s="489" t="str">
        <f t="shared" si="14"/>
        <v/>
      </c>
      <c r="I67" s="488" t="str">
        <f t="shared" si="12"/>
        <v/>
      </c>
      <c r="J67" s="488" t="str">
        <f t="shared" si="12"/>
        <v/>
      </c>
      <c r="K67" s="488" t="str">
        <f t="shared" si="12"/>
        <v/>
      </c>
      <c r="L67" s="488" t="e">
        <f t="shared" si="13"/>
        <v>#N/A</v>
      </c>
    </row>
    <row r="68" spans="1:12" ht="15" customHeight="1" x14ac:dyDescent="0.2">
      <c r="A68" s="490" t="s">
        <v>473</v>
      </c>
      <c r="B68" s="487">
        <v>84321</v>
      </c>
      <c r="C68" s="487">
        <v>12927</v>
      </c>
      <c r="D68" s="487">
        <v>10574</v>
      </c>
      <c r="E68" s="488">
        <f t="shared" si="11"/>
        <v>113.81809837481778</v>
      </c>
      <c r="F68" s="488">
        <f t="shared" si="11"/>
        <v>103.22606404216242</v>
      </c>
      <c r="G68" s="488">
        <f t="shared" si="11"/>
        <v>123.12529110386585</v>
      </c>
      <c r="H68" s="489" t="str">
        <f t="shared" si="14"/>
        <v/>
      </c>
      <c r="I68" s="488" t="str">
        <f t="shared" si="12"/>
        <v/>
      </c>
      <c r="J68" s="488" t="str">
        <f t="shared" si="12"/>
        <v/>
      </c>
      <c r="K68" s="488" t="str">
        <f t="shared" si="12"/>
        <v/>
      </c>
      <c r="L68" s="488" t="e">
        <f t="shared" si="13"/>
        <v>#N/A</v>
      </c>
    </row>
    <row r="69" spans="1:12" ht="15" customHeight="1" x14ac:dyDescent="0.2">
      <c r="A69" s="490">
        <v>43344</v>
      </c>
      <c r="B69" s="487">
        <v>86074</v>
      </c>
      <c r="C69" s="487">
        <v>12560</v>
      </c>
      <c r="D69" s="487">
        <v>10911</v>
      </c>
      <c r="E69" s="488">
        <f t="shared" si="11"/>
        <v>116.18433129960586</v>
      </c>
      <c r="F69" s="488">
        <f t="shared" si="11"/>
        <v>100.29545636029707</v>
      </c>
      <c r="G69" s="488">
        <f t="shared" si="11"/>
        <v>127.04937121564974</v>
      </c>
      <c r="H69" s="489">
        <f t="shared" si="14"/>
        <v>43344</v>
      </c>
      <c r="I69" s="488">
        <f t="shared" si="12"/>
        <v>116.18433129960586</v>
      </c>
      <c r="J69" s="488">
        <f t="shared" si="12"/>
        <v>100.29545636029707</v>
      </c>
      <c r="K69" s="488">
        <f t="shared" si="12"/>
        <v>127.04937121564974</v>
      </c>
      <c r="L69" s="488" t="e">
        <f t="shared" si="13"/>
        <v>#N/A</v>
      </c>
    </row>
    <row r="70" spans="1:12" ht="15" customHeight="1" x14ac:dyDescent="0.2">
      <c r="A70" s="490" t="s">
        <v>474</v>
      </c>
      <c r="B70" s="487">
        <v>86168</v>
      </c>
      <c r="C70" s="487">
        <v>12585</v>
      </c>
      <c r="D70" s="487">
        <v>10836</v>
      </c>
      <c r="E70" s="488">
        <f t="shared" si="11"/>
        <v>116.31121429728417</v>
      </c>
      <c r="F70" s="488">
        <f t="shared" si="11"/>
        <v>100.49508903617344</v>
      </c>
      <c r="G70" s="488">
        <f t="shared" si="11"/>
        <v>126.17605961807172</v>
      </c>
      <c r="H70" s="489" t="str">
        <f t="shared" si="14"/>
        <v/>
      </c>
      <c r="I70" s="488" t="str">
        <f t="shared" si="12"/>
        <v/>
      </c>
      <c r="J70" s="488" t="str">
        <f t="shared" si="12"/>
        <v/>
      </c>
      <c r="K70" s="488" t="str">
        <f t="shared" si="12"/>
        <v/>
      </c>
      <c r="L70" s="488" t="e">
        <f t="shared" si="13"/>
        <v>#N/A</v>
      </c>
    </row>
    <row r="71" spans="1:12" ht="15" customHeight="1" x14ac:dyDescent="0.2">
      <c r="A71" s="490" t="s">
        <v>475</v>
      </c>
      <c r="B71" s="487">
        <v>86641</v>
      </c>
      <c r="C71" s="487">
        <v>12482</v>
      </c>
      <c r="D71" s="487">
        <v>10921</v>
      </c>
      <c r="E71" s="491">
        <f t="shared" ref="E71:G75" si="15">IF($A$51=37802,IF(COUNTBLANK(B$51:B$70)&gt;0,#N/A,IF(ISBLANK(B71)=FALSE,B71/B$51*100,#N/A)),IF(COUNTBLANK(B$51:B$75)&gt;0,#N/A,B71/B$51*100))</f>
        <v>116.94967874304842</v>
      </c>
      <c r="F71" s="491">
        <f t="shared" si="15"/>
        <v>99.672602411562721</v>
      </c>
      <c r="G71" s="491">
        <f t="shared" si="15"/>
        <v>127.16581276199348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86785</v>
      </c>
      <c r="C72" s="487">
        <v>12798</v>
      </c>
      <c r="D72" s="487">
        <v>11026</v>
      </c>
      <c r="E72" s="491">
        <f t="shared" si="15"/>
        <v>117.14405269693862</v>
      </c>
      <c r="F72" s="491">
        <f t="shared" si="15"/>
        <v>102.19595943464026</v>
      </c>
      <c r="G72" s="491">
        <f t="shared" si="15"/>
        <v>128.38844899860271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87992</v>
      </c>
      <c r="C73" s="487">
        <v>12387</v>
      </c>
      <c r="D73" s="487">
        <v>11241</v>
      </c>
      <c r="E73" s="491">
        <f t="shared" si="15"/>
        <v>118.7732843798931</v>
      </c>
      <c r="F73" s="491">
        <f t="shared" si="15"/>
        <v>98.913998243232442</v>
      </c>
      <c r="G73" s="491">
        <f t="shared" si="15"/>
        <v>130.891942244993</v>
      </c>
      <c r="H73" s="492">
        <f>IF(A$51=37802,IF(ISERROR(L73)=TRUE,IF(ISBLANK(A73)=FALSE,IF(MONTH(A73)=MONTH(MAX(A$51:A$75)),A73,""),""),""),IF(ISERROR(L73)=TRUE,IF(MONTH(A73)=MONTH(MAX(A$51:A$75)),A73,""),""))</f>
        <v>43709</v>
      </c>
      <c r="I73" s="488">
        <f t="shared" si="12"/>
        <v>118.7732843798931</v>
      </c>
      <c r="J73" s="488">
        <f t="shared" si="12"/>
        <v>98.913998243232442</v>
      </c>
      <c r="K73" s="488">
        <f t="shared" si="12"/>
        <v>130.891942244993</v>
      </c>
      <c r="L73" s="488" t="e">
        <f t="shared" si="13"/>
        <v>#N/A</v>
      </c>
    </row>
    <row r="74" spans="1:12" ht="15" customHeight="1" x14ac:dyDescent="0.2">
      <c r="A74" s="490" t="s">
        <v>477</v>
      </c>
      <c r="B74" s="487">
        <v>87623</v>
      </c>
      <c r="C74" s="487">
        <v>12387</v>
      </c>
      <c r="D74" s="487">
        <v>11153</v>
      </c>
      <c r="E74" s="491">
        <f t="shared" si="15"/>
        <v>118.2752011230495</v>
      </c>
      <c r="F74" s="491">
        <f t="shared" si="15"/>
        <v>98.913998243232442</v>
      </c>
      <c r="G74" s="491">
        <f t="shared" si="15"/>
        <v>129.86725663716814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87587</v>
      </c>
      <c r="C75" s="493">
        <v>12144</v>
      </c>
      <c r="D75" s="493">
        <v>10896</v>
      </c>
      <c r="E75" s="491">
        <f t="shared" si="15"/>
        <v>118.22660763457698</v>
      </c>
      <c r="F75" s="491">
        <f t="shared" si="15"/>
        <v>96.973568633713967</v>
      </c>
      <c r="G75" s="491">
        <f t="shared" si="15"/>
        <v>126.87470889613415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118.7732843798931</v>
      </c>
      <c r="J77" s="488">
        <f>IF(J75&lt;&gt;"",J75,IF(J74&lt;&gt;"",J74,IF(J73&lt;&gt;"",J73,IF(J72&lt;&gt;"",J72,IF(J71&lt;&gt;"",J71,IF(J70&lt;&gt;"",J70,""))))))</f>
        <v>98.913998243232442</v>
      </c>
      <c r="K77" s="488">
        <f>IF(K75&lt;&gt;"",K75,IF(K74&lt;&gt;"",K74,IF(K73&lt;&gt;"",K73,IF(K72&lt;&gt;"",K72,IF(K71&lt;&gt;"",K71,IF(K70&lt;&gt;"",K70,""))))))</f>
        <v>130.891942244993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+18,8%</v>
      </c>
      <c r="J79" s="488" t="str">
        <f>"GeB - ausschließlich: "&amp;IF(J77&gt;100,"+","")&amp;TEXT(J77-100,"0,0")&amp;"%"</f>
        <v>GeB - ausschließlich: -1,1%</v>
      </c>
      <c r="K79" s="488" t="str">
        <f>"GeB - im Nebenjob: "&amp;IF(K77&gt;100,"+","")&amp;TEXT(K77-100,"0,0")&amp;"%"</f>
        <v>GeB - im Nebenjob: +30,9%</v>
      </c>
    </row>
    <row r="81" spans="9:9" ht="15" customHeight="1" x14ac:dyDescent="0.2">
      <c r="I81" s="488" t="str">
        <f>IF(ISERROR(HLOOKUP(1,I$78:K$79,2,FALSE)),"",HLOOKUP(1,I$78:K$79,2,FALSE))</f>
        <v>GeB - im Nebenjob: +30,9%</v>
      </c>
    </row>
    <row r="82" spans="9:9" ht="15" customHeight="1" x14ac:dyDescent="0.2">
      <c r="I82" s="488" t="str">
        <f>IF(ISERROR(HLOOKUP(2,I$78:K$79,2,FALSE)),"",HLOOKUP(2,I$78:K$79,2,FALSE))</f>
        <v>SvB: +18,8%</v>
      </c>
    </row>
    <row r="83" spans="9:9" ht="15" customHeight="1" x14ac:dyDescent="0.2">
      <c r="I83" s="488" t="str">
        <f>IF(ISERROR(HLOOKUP(3,I$78:K$79,2,FALSE)),"",HLOOKUP(3,I$78:K$79,2,FALSE))</f>
        <v>GeB - ausschließlich: -1,1%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87587</v>
      </c>
      <c r="E12" s="114">
        <v>87623</v>
      </c>
      <c r="F12" s="114">
        <v>87992</v>
      </c>
      <c r="G12" s="114">
        <v>86785</v>
      </c>
      <c r="H12" s="114">
        <v>86641</v>
      </c>
      <c r="I12" s="115">
        <v>946</v>
      </c>
      <c r="J12" s="116">
        <v>1.0918618206161055</v>
      </c>
      <c r="N12" s="117"/>
    </row>
    <row r="13" spans="1:15" s="110" customFormat="1" ht="13.5" customHeight="1" x14ac:dyDescent="0.2">
      <c r="A13" s="118" t="s">
        <v>105</v>
      </c>
      <c r="B13" s="119" t="s">
        <v>106</v>
      </c>
      <c r="C13" s="113">
        <v>57.571329078516222</v>
      </c>
      <c r="D13" s="114">
        <v>50425</v>
      </c>
      <c r="E13" s="114">
        <v>50404</v>
      </c>
      <c r="F13" s="114">
        <v>50740</v>
      </c>
      <c r="G13" s="114">
        <v>50128</v>
      </c>
      <c r="H13" s="114">
        <v>50086</v>
      </c>
      <c r="I13" s="115">
        <v>339</v>
      </c>
      <c r="J13" s="116">
        <v>0.67683584235115601</v>
      </c>
    </row>
    <row r="14" spans="1:15" s="110" customFormat="1" ht="13.5" customHeight="1" x14ac:dyDescent="0.2">
      <c r="A14" s="120"/>
      <c r="B14" s="119" t="s">
        <v>107</v>
      </c>
      <c r="C14" s="113">
        <v>42.428670921483778</v>
      </c>
      <c r="D14" s="114">
        <v>37162</v>
      </c>
      <c r="E14" s="114">
        <v>37219</v>
      </c>
      <c r="F14" s="114">
        <v>37252</v>
      </c>
      <c r="G14" s="114">
        <v>36657</v>
      </c>
      <c r="H14" s="114">
        <v>36555</v>
      </c>
      <c r="I14" s="115">
        <v>607</v>
      </c>
      <c r="J14" s="116">
        <v>1.6605115579264123</v>
      </c>
    </row>
    <row r="15" spans="1:15" s="110" customFormat="1" ht="13.5" customHeight="1" x14ac:dyDescent="0.2">
      <c r="A15" s="118" t="s">
        <v>105</v>
      </c>
      <c r="B15" s="121" t="s">
        <v>108</v>
      </c>
      <c r="C15" s="113">
        <v>11.772294975281721</v>
      </c>
      <c r="D15" s="114">
        <v>10311</v>
      </c>
      <c r="E15" s="114">
        <v>10643</v>
      </c>
      <c r="F15" s="114">
        <v>10965</v>
      </c>
      <c r="G15" s="114">
        <v>10057</v>
      </c>
      <c r="H15" s="114">
        <v>10340</v>
      </c>
      <c r="I15" s="115">
        <v>-29</v>
      </c>
      <c r="J15" s="116">
        <v>-0.28046421663442939</v>
      </c>
    </row>
    <row r="16" spans="1:15" s="110" customFormat="1" ht="13.5" customHeight="1" x14ac:dyDescent="0.2">
      <c r="A16" s="118"/>
      <c r="B16" s="121" t="s">
        <v>109</v>
      </c>
      <c r="C16" s="113">
        <v>68.182492835694788</v>
      </c>
      <c r="D16" s="114">
        <v>59719</v>
      </c>
      <c r="E16" s="114">
        <v>59586</v>
      </c>
      <c r="F16" s="114">
        <v>59835</v>
      </c>
      <c r="G16" s="114">
        <v>59819</v>
      </c>
      <c r="H16" s="114">
        <v>59663</v>
      </c>
      <c r="I16" s="115">
        <v>56</v>
      </c>
      <c r="J16" s="116">
        <v>9.3860516568057259E-2</v>
      </c>
    </row>
    <row r="17" spans="1:10" s="110" customFormat="1" ht="13.5" customHeight="1" x14ac:dyDescent="0.2">
      <c r="A17" s="118"/>
      <c r="B17" s="121" t="s">
        <v>110</v>
      </c>
      <c r="C17" s="113">
        <v>19.146677018278968</v>
      </c>
      <c r="D17" s="114">
        <v>16770</v>
      </c>
      <c r="E17" s="114">
        <v>16614</v>
      </c>
      <c r="F17" s="114">
        <v>16404</v>
      </c>
      <c r="G17" s="114">
        <v>16127</v>
      </c>
      <c r="H17" s="114">
        <v>15866</v>
      </c>
      <c r="I17" s="115">
        <v>904</v>
      </c>
      <c r="J17" s="116">
        <v>5.6977183915290555</v>
      </c>
    </row>
    <row r="18" spans="1:10" s="110" customFormat="1" ht="13.5" customHeight="1" x14ac:dyDescent="0.2">
      <c r="A18" s="120"/>
      <c r="B18" s="121" t="s">
        <v>111</v>
      </c>
      <c r="C18" s="113">
        <v>0.89853517074451683</v>
      </c>
      <c r="D18" s="114">
        <v>787</v>
      </c>
      <c r="E18" s="114">
        <v>780</v>
      </c>
      <c r="F18" s="114">
        <v>788</v>
      </c>
      <c r="G18" s="114">
        <v>782</v>
      </c>
      <c r="H18" s="114">
        <v>772</v>
      </c>
      <c r="I18" s="115">
        <v>15</v>
      </c>
      <c r="J18" s="116">
        <v>1.9430051813471503</v>
      </c>
    </row>
    <row r="19" spans="1:10" s="110" customFormat="1" ht="13.5" customHeight="1" x14ac:dyDescent="0.2">
      <c r="A19" s="120"/>
      <c r="B19" s="121" t="s">
        <v>112</v>
      </c>
      <c r="C19" s="113">
        <v>0.2466119401281012</v>
      </c>
      <c r="D19" s="114">
        <v>216</v>
      </c>
      <c r="E19" s="114">
        <v>217</v>
      </c>
      <c r="F19" s="114">
        <v>253</v>
      </c>
      <c r="G19" s="114">
        <v>223</v>
      </c>
      <c r="H19" s="114">
        <v>225</v>
      </c>
      <c r="I19" s="115">
        <v>-9</v>
      </c>
      <c r="J19" s="116">
        <v>-4</v>
      </c>
    </row>
    <row r="20" spans="1:10" s="110" customFormat="1" ht="13.5" customHeight="1" x14ac:dyDescent="0.2">
      <c r="A20" s="118" t="s">
        <v>113</v>
      </c>
      <c r="B20" s="122" t="s">
        <v>114</v>
      </c>
      <c r="C20" s="113">
        <v>76.321828581867166</v>
      </c>
      <c r="D20" s="114">
        <v>66848</v>
      </c>
      <c r="E20" s="114">
        <v>66918</v>
      </c>
      <c r="F20" s="114">
        <v>67482</v>
      </c>
      <c r="G20" s="114">
        <v>66559</v>
      </c>
      <c r="H20" s="114">
        <v>66629</v>
      </c>
      <c r="I20" s="115">
        <v>219</v>
      </c>
      <c r="J20" s="116">
        <v>0.32868570742469494</v>
      </c>
    </row>
    <row r="21" spans="1:10" s="110" customFormat="1" ht="13.5" customHeight="1" x14ac:dyDescent="0.2">
      <c r="A21" s="120"/>
      <c r="B21" s="122" t="s">
        <v>115</v>
      </c>
      <c r="C21" s="113">
        <v>23.678171418132827</v>
      </c>
      <c r="D21" s="114">
        <v>20739</v>
      </c>
      <c r="E21" s="114">
        <v>20705</v>
      </c>
      <c r="F21" s="114">
        <v>20510</v>
      </c>
      <c r="G21" s="114">
        <v>20226</v>
      </c>
      <c r="H21" s="114">
        <v>20012</v>
      </c>
      <c r="I21" s="115">
        <v>727</v>
      </c>
      <c r="J21" s="116">
        <v>3.6328203078153107</v>
      </c>
    </row>
    <row r="22" spans="1:10" s="110" customFormat="1" ht="13.5" customHeight="1" x14ac:dyDescent="0.2">
      <c r="A22" s="118" t="s">
        <v>113</v>
      </c>
      <c r="B22" s="122" t="s">
        <v>116</v>
      </c>
      <c r="C22" s="113">
        <v>87.54267185769578</v>
      </c>
      <c r="D22" s="114">
        <v>76676</v>
      </c>
      <c r="E22" s="114">
        <v>77011</v>
      </c>
      <c r="F22" s="114">
        <v>77345</v>
      </c>
      <c r="G22" s="114">
        <v>76274</v>
      </c>
      <c r="H22" s="114">
        <v>76311</v>
      </c>
      <c r="I22" s="115">
        <v>365</v>
      </c>
      <c r="J22" s="116">
        <v>0.47830587988625495</v>
      </c>
    </row>
    <row r="23" spans="1:10" s="110" customFormat="1" ht="13.5" customHeight="1" x14ac:dyDescent="0.2">
      <c r="A23" s="123"/>
      <c r="B23" s="124" t="s">
        <v>117</v>
      </c>
      <c r="C23" s="125">
        <v>12.44020231312866</v>
      </c>
      <c r="D23" s="114">
        <v>10896</v>
      </c>
      <c r="E23" s="114">
        <v>10585</v>
      </c>
      <c r="F23" s="114">
        <v>10631</v>
      </c>
      <c r="G23" s="114">
        <v>10495</v>
      </c>
      <c r="H23" s="114">
        <v>10314</v>
      </c>
      <c r="I23" s="115">
        <v>582</v>
      </c>
      <c r="J23" s="116">
        <v>5.6428155904595698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23040</v>
      </c>
      <c r="E26" s="114">
        <v>23540</v>
      </c>
      <c r="F26" s="114">
        <v>23628</v>
      </c>
      <c r="G26" s="114">
        <v>23824</v>
      </c>
      <c r="H26" s="140">
        <v>23403</v>
      </c>
      <c r="I26" s="115">
        <v>-363</v>
      </c>
      <c r="J26" s="116">
        <v>-1.5510831944622485</v>
      </c>
    </row>
    <row r="27" spans="1:10" s="110" customFormat="1" ht="13.5" customHeight="1" x14ac:dyDescent="0.2">
      <c r="A27" s="118" t="s">
        <v>105</v>
      </c>
      <c r="B27" s="119" t="s">
        <v>106</v>
      </c>
      <c r="C27" s="113">
        <v>42.078993055555557</v>
      </c>
      <c r="D27" s="115">
        <v>9695</v>
      </c>
      <c r="E27" s="114">
        <v>9898</v>
      </c>
      <c r="F27" s="114">
        <v>9884</v>
      </c>
      <c r="G27" s="114">
        <v>9960</v>
      </c>
      <c r="H27" s="140">
        <v>9743</v>
      </c>
      <c r="I27" s="115">
        <v>-48</v>
      </c>
      <c r="J27" s="116">
        <v>-0.49266139792671659</v>
      </c>
    </row>
    <row r="28" spans="1:10" s="110" customFormat="1" ht="13.5" customHeight="1" x14ac:dyDescent="0.2">
      <c r="A28" s="120"/>
      <c r="B28" s="119" t="s">
        <v>107</v>
      </c>
      <c r="C28" s="113">
        <v>57.921006944444443</v>
      </c>
      <c r="D28" s="115">
        <v>13345</v>
      </c>
      <c r="E28" s="114">
        <v>13642</v>
      </c>
      <c r="F28" s="114">
        <v>13744</v>
      </c>
      <c r="G28" s="114">
        <v>13864</v>
      </c>
      <c r="H28" s="140">
        <v>13660</v>
      </c>
      <c r="I28" s="115">
        <v>-315</v>
      </c>
      <c r="J28" s="116">
        <v>-2.3060029282576866</v>
      </c>
    </row>
    <row r="29" spans="1:10" s="110" customFormat="1" ht="13.5" customHeight="1" x14ac:dyDescent="0.2">
      <c r="A29" s="118" t="s">
        <v>105</v>
      </c>
      <c r="B29" s="121" t="s">
        <v>108</v>
      </c>
      <c r="C29" s="113">
        <v>15.494791666666666</v>
      </c>
      <c r="D29" s="115">
        <v>3570</v>
      </c>
      <c r="E29" s="114">
        <v>3713</v>
      </c>
      <c r="F29" s="114">
        <v>3773</v>
      </c>
      <c r="G29" s="114">
        <v>3948</v>
      </c>
      <c r="H29" s="140">
        <v>3732</v>
      </c>
      <c r="I29" s="115">
        <v>-162</v>
      </c>
      <c r="J29" s="116">
        <v>-4.340836012861736</v>
      </c>
    </row>
    <row r="30" spans="1:10" s="110" customFormat="1" ht="13.5" customHeight="1" x14ac:dyDescent="0.2">
      <c r="A30" s="118"/>
      <c r="B30" s="121" t="s">
        <v>109</v>
      </c>
      <c r="C30" s="113">
        <v>52.092013888888886</v>
      </c>
      <c r="D30" s="115">
        <v>12002</v>
      </c>
      <c r="E30" s="114">
        <v>12259</v>
      </c>
      <c r="F30" s="114">
        <v>12293</v>
      </c>
      <c r="G30" s="114">
        <v>12338</v>
      </c>
      <c r="H30" s="140">
        <v>12275</v>
      </c>
      <c r="I30" s="115">
        <v>-273</v>
      </c>
      <c r="J30" s="116">
        <v>-2.2240325865580446</v>
      </c>
    </row>
    <row r="31" spans="1:10" s="110" customFormat="1" ht="13.5" customHeight="1" x14ac:dyDescent="0.2">
      <c r="A31" s="118"/>
      <c r="B31" s="121" t="s">
        <v>110</v>
      </c>
      <c r="C31" s="113">
        <v>17.391493055555557</v>
      </c>
      <c r="D31" s="115">
        <v>4007</v>
      </c>
      <c r="E31" s="114">
        <v>4039</v>
      </c>
      <c r="F31" s="114">
        <v>4056</v>
      </c>
      <c r="G31" s="114">
        <v>4062</v>
      </c>
      <c r="H31" s="140">
        <v>4005</v>
      </c>
      <c r="I31" s="115">
        <v>2</v>
      </c>
      <c r="J31" s="116">
        <v>4.9937578027465665E-2</v>
      </c>
    </row>
    <row r="32" spans="1:10" s="110" customFormat="1" ht="13.5" customHeight="1" x14ac:dyDescent="0.2">
      <c r="A32" s="120"/>
      <c r="B32" s="121" t="s">
        <v>111</v>
      </c>
      <c r="C32" s="113">
        <v>15.021701388888889</v>
      </c>
      <c r="D32" s="115">
        <v>3461</v>
      </c>
      <c r="E32" s="114">
        <v>3529</v>
      </c>
      <c r="F32" s="114">
        <v>3506</v>
      </c>
      <c r="G32" s="114">
        <v>3476</v>
      </c>
      <c r="H32" s="140">
        <v>3391</v>
      </c>
      <c r="I32" s="115">
        <v>70</v>
      </c>
      <c r="J32" s="116">
        <v>2.0642878207018578</v>
      </c>
    </row>
    <row r="33" spans="1:10" s="110" customFormat="1" ht="13.5" customHeight="1" x14ac:dyDescent="0.2">
      <c r="A33" s="120"/>
      <c r="B33" s="121" t="s">
        <v>112</v>
      </c>
      <c r="C33" s="113">
        <v>1.4149305555555556</v>
      </c>
      <c r="D33" s="115">
        <v>326</v>
      </c>
      <c r="E33" s="114">
        <v>344</v>
      </c>
      <c r="F33" s="114">
        <v>341</v>
      </c>
      <c r="G33" s="114">
        <v>289</v>
      </c>
      <c r="H33" s="140">
        <v>275</v>
      </c>
      <c r="I33" s="115">
        <v>51</v>
      </c>
      <c r="J33" s="116">
        <v>18.545454545454547</v>
      </c>
    </row>
    <row r="34" spans="1:10" s="110" customFormat="1" ht="13.5" customHeight="1" x14ac:dyDescent="0.2">
      <c r="A34" s="118" t="s">
        <v>113</v>
      </c>
      <c r="B34" s="122" t="s">
        <v>116</v>
      </c>
      <c r="C34" s="113">
        <v>86.8359375</v>
      </c>
      <c r="D34" s="115">
        <v>20007</v>
      </c>
      <c r="E34" s="114">
        <v>20501</v>
      </c>
      <c r="F34" s="114">
        <v>20553</v>
      </c>
      <c r="G34" s="114">
        <v>20789</v>
      </c>
      <c r="H34" s="140">
        <v>20406</v>
      </c>
      <c r="I34" s="115">
        <v>-399</v>
      </c>
      <c r="J34" s="116">
        <v>-1.9553072625698324</v>
      </c>
    </row>
    <row r="35" spans="1:10" s="110" customFormat="1" ht="13.5" customHeight="1" x14ac:dyDescent="0.2">
      <c r="A35" s="118"/>
      <c r="B35" s="119" t="s">
        <v>117</v>
      </c>
      <c r="C35" s="113">
        <v>13.111979166666666</v>
      </c>
      <c r="D35" s="115">
        <v>3021</v>
      </c>
      <c r="E35" s="114">
        <v>3028</v>
      </c>
      <c r="F35" s="114">
        <v>3062</v>
      </c>
      <c r="G35" s="114">
        <v>3017</v>
      </c>
      <c r="H35" s="140">
        <v>2979</v>
      </c>
      <c r="I35" s="115">
        <v>42</v>
      </c>
      <c r="J35" s="116">
        <v>1.4098690835850958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12144</v>
      </c>
      <c r="E37" s="114">
        <v>12387</v>
      </c>
      <c r="F37" s="114">
        <v>12387</v>
      </c>
      <c r="G37" s="114">
        <v>12798</v>
      </c>
      <c r="H37" s="140">
        <v>12482</v>
      </c>
      <c r="I37" s="115">
        <v>-338</v>
      </c>
      <c r="J37" s="116">
        <v>-2.7078993751001441</v>
      </c>
    </row>
    <row r="38" spans="1:10" s="110" customFormat="1" ht="13.5" customHeight="1" x14ac:dyDescent="0.2">
      <c r="A38" s="118" t="s">
        <v>105</v>
      </c>
      <c r="B38" s="119" t="s">
        <v>106</v>
      </c>
      <c r="C38" s="113">
        <v>34.041501976284586</v>
      </c>
      <c r="D38" s="115">
        <v>4134</v>
      </c>
      <c r="E38" s="114">
        <v>4192</v>
      </c>
      <c r="F38" s="114">
        <v>4117</v>
      </c>
      <c r="G38" s="114">
        <v>4326</v>
      </c>
      <c r="H38" s="140">
        <v>4179</v>
      </c>
      <c r="I38" s="115">
        <v>-45</v>
      </c>
      <c r="J38" s="116">
        <v>-1.0768126346015794</v>
      </c>
    </row>
    <row r="39" spans="1:10" s="110" customFormat="1" ht="13.5" customHeight="1" x14ac:dyDescent="0.2">
      <c r="A39" s="120"/>
      <c r="B39" s="119" t="s">
        <v>107</v>
      </c>
      <c r="C39" s="113">
        <v>65.958498023715421</v>
      </c>
      <c r="D39" s="115">
        <v>8010</v>
      </c>
      <c r="E39" s="114">
        <v>8195</v>
      </c>
      <c r="F39" s="114">
        <v>8270</v>
      </c>
      <c r="G39" s="114">
        <v>8472</v>
      </c>
      <c r="H39" s="140">
        <v>8303</v>
      </c>
      <c r="I39" s="115">
        <v>-293</v>
      </c>
      <c r="J39" s="116">
        <v>-3.5288449957846559</v>
      </c>
    </row>
    <row r="40" spans="1:10" s="110" customFormat="1" ht="13.5" customHeight="1" x14ac:dyDescent="0.2">
      <c r="A40" s="118" t="s">
        <v>105</v>
      </c>
      <c r="B40" s="121" t="s">
        <v>108</v>
      </c>
      <c r="C40" s="113">
        <v>17.901844532279316</v>
      </c>
      <c r="D40" s="115">
        <v>2174</v>
      </c>
      <c r="E40" s="114">
        <v>2223</v>
      </c>
      <c r="F40" s="114">
        <v>2189</v>
      </c>
      <c r="G40" s="114">
        <v>2496</v>
      </c>
      <c r="H40" s="140">
        <v>2270</v>
      </c>
      <c r="I40" s="115">
        <v>-96</v>
      </c>
      <c r="J40" s="116">
        <v>-4.2290748898678414</v>
      </c>
    </row>
    <row r="41" spans="1:10" s="110" customFormat="1" ht="13.5" customHeight="1" x14ac:dyDescent="0.2">
      <c r="A41" s="118"/>
      <c r="B41" s="121" t="s">
        <v>109</v>
      </c>
      <c r="C41" s="113">
        <v>34.897891963109352</v>
      </c>
      <c r="D41" s="115">
        <v>4238</v>
      </c>
      <c r="E41" s="114">
        <v>4368</v>
      </c>
      <c r="F41" s="114">
        <v>4374</v>
      </c>
      <c r="G41" s="114">
        <v>4449</v>
      </c>
      <c r="H41" s="140">
        <v>4456</v>
      </c>
      <c r="I41" s="115">
        <v>-218</v>
      </c>
      <c r="J41" s="116">
        <v>-4.8922800718132855</v>
      </c>
    </row>
    <row r="42" spans="1:10" s="110" customFormat="1" ht="13.5" customHeight="1" x14ac:dyDescent="0.2">
      <c r="A42" s="118"/>
      <c r="B42" s="121" t="s">
        <v>110</v>
      </c>
      <c r="C42" s="113">
        <v>19.416996047430828</v>
      </c>
      <c r="D42" s="115">
        <v>2358</v>
      </c>
      <c r="E42" s="114">
        <v>2362</v>
      </c>
      <c r="F42" s="114">
        <v>2414</v>
      </c>
      <c r="G42" s="114">
        <v>2474</v>
      </c>
      <c r="H42" s="140">
        <v>2452</v>
      </c>
      <c r="I42" s="115">
        <v>-94</v>
      </c>
      <c r="J42" s="116">
        <v>-3.8336052202283848</v>
      </c>
    </row>
    <row r="43" spans="1:10" s="110" customFormat="1" ht="13.5" customHeight="1" x14ac:dyDescent="0.2">
      <c r="A43" s="120"/>
      <c r="B43" s="121" t="s">
        <v>111</v>
      </c>
      <c r="C43" s="113">
        <v>27.7832674571805</v>
      </c>
      <c r="D43" s="115">
        <v>3374</v>
      </c>
      <c r="E43" s="114">
        <v>3434</v>
      </c>
      <c r="F43" s="114">
        <v>3410</v>
      </c>
      <c r="G43" s="114">
        <v>3379</v>
      </c>
      <c r="H43" s="140">
        <v>3304</v>
      </c>
      <c r="I43" s="115">
        <v>70</v>
      </c>
      <c r="J43" s="116">
        <v>2.1186440677966103</v>
      </c>
    </row>
    <row r="44" spans="1:10" s="110" customFormat="1" ht="13.5" customHeight="1" x14ac:dyDescent="0.2">
      <c r="A44" s="120"/>
      <c r="B44" s="121" t="s">
        <v>112</v>
      </c>
      <c r="C44" s="113">
        <v>2.5032938076416338</v>
      </c>
      <c r="D44" s="115">
        <v>304</v>
      </c>
      <c r="E44" s="114">
        <v>320</v>
      </c>
      <c r="F44" s="114">
        <v>312</v>
      </c>
      <c r="G44" s="114">
        <v>263</v>
      </c>
      <c r="H44" s="140">
        <v>250</v>
      </c>
      <c r="I44" s="115">
        <v>54</v>
      </c>
      <c r="J44" s="116">
        <v>21.6</v>
      </c>
    </row>
    <row r="45" spans="1:10" s="110" customFormat="1" ht="13.5" customHeight="1" x14ac:dyDescent="0.2">
      <c r="A45" s="118" t="s">
        <v>113</v>
      </c>
      <c r="B45" s="122" t="s">
        <v>116</v>
      </c>
      <c r="C45" s="113">
        <v>88.644598155467719</v>
      </c>
      <c r="D45" s="115">
        <v>10765</v>
      </c>
      <c r="E45" s="114">
        <v>11006</v>
      </c>
      <c r="F45" s="114">
        <v>11000</v>
      </c>
      <c r="G45" s="114">
        <v>11384</v>
      </c>
      <c r="H45" s="140">
        <v>11122</v>
      </c>
      <c r="I45" s="115">
        <v>-357</v>
      </c>
      <c r="J45" s="116">
        <v>-3.2098543427441109</v>
      </c>
    </row>
    <row r="46" spans="1:10" s="110" customFormat="1" ht="13.5" customHeight="1" x14ac:dyDescent="0.2">
      <c r="A46" s="118"/>
      <c r="B46" s="119" t="s">
        <v>117</v>
      </c>
      <c r="C46" s="113">
        <v>11.256587615283268</v>
      </c>
      <c r="D46" s="115">
        <v>1367</v>
      </c>
      <c r="E46" s="114">
        <v>1370</v>
      </c>
      <c r="F46" s="114">
        <v>1374</v>
      </c>
      <c r="G46" s="114">
        <v>1396</v>
      </c>
      <c r="H46" s="140">
        <v>1342</v>
      </c>
      <c r="I46" s="115">
        <v>25</v>
      </c>
      <c r="J46" s="116">
        <v>1.8628912071535022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10896</v>
      </c>
      <c r="E48" s="114">
        <v>11153</v>
      </c>
      <c r="F48" s="114">
        <v>11241</v>
      </c>
      <c r="G48" s="114">
        <v>11026</v>
      </c>
      <c r="H48" s="140">
        <v>10921</v>
      </c>
      <c r="I48" s="115">
        <v>-25</v>
      </c>
      <c r="J48" s="116">
        <v>-0.22891676586393186</v>
      </c>
    </row>
    <row r="49" spans="1:12" s="110" customFormat="1" ht="13.5" customHeight="1" x14ac:dyDescent="0.2">
      <c r="A49" s="118" t="s">
        <v>105</v>
      </c>
      <c r="B49" s="119" t="s">
        <v>106</v>
      </c>
      <c r="C49" s="113">
        <v>51.037077826725401</v>
      </c>
      <c r="D49" s="115">
        <v>5561</v>
      </c>
      <c r="E49" s="114">
        <v>5706</v>
      </c>
      <c r="F49" s="114">
        <v>5767</v>
      </c>
      <c r="G49" s="114">
        <v>5634</v>
      </c>
      <c r="H49" s="140">
        <v>5564</v>
      </c>
      <c r="I49" s="115">
        <v>-3</v>
      </c>
      <c r="J49" s="116">
        <v>-5.3918044572250183E-2</v>
      </c>
    </row>
    <row r="50" spans="1:12" s="110" customFormat="1" ht="13.5" customHeight="1" x14ac:dyDescent="0.2">
      <c r="A50" s="120"/>
      <c r="B50" s="119" t="s">
        <v>107</v>
      </c>
      <c r="C50" s="113">
        <v>48.962922173274599</v>
      </c>
      <c r="D50" s="115">
        <v>5335</v>
      </c>
      <c r="E50" s="114">
        <v>5447</v>
      </c>
      <c r="F50" s="114">
        <v>5474</v>
      </c>
      <c r="G50" s="114">
        <v>5392</v>
      </c>
      <c r="H50" s="140">
        <v>5357</v>
      </c>
      <c r="I50" s="115">
        <v>-22</v>
      </c>
      <c r="J50" s="116">
        <v>-0.41067761806981518</v>
      </c>
    </row>
    <row r="51" spans="1:12" s="110" customFormat="1" ht="13.5" customHeight="1" x14ac:dyDescent="0.2">
      <c r="A51" s="118" t="s">
        <v>105</v>
      </c>
      <c r="B51" s="121" t="s">
        <v>108</v>
      </c>
      <c r="C51" s="113">
        <v>12.812041116005874</v>
      </c>
      <c r="D51" s="115">
        <v>1396</v>
      </c>
      <c r="E51" s="114">
        <v>1490</v>
      </c>
      <c r="F51" s="114">
        <v>1584</v>
      </c>
      <c r="G51" s="114">
        <v>1452</v>
      </c>
      <c r="H51" s="140">
        <v>1462</v>
      </c>
      <c r="I51" s="115">
        <v>-66</v>
      </c>
      <c r="J51" s="116">
        <v>-4.5143638850889189</v>
      </c>
    </row>
    <row r="52" spans="1:12" s="110" customFormat="1" ht="13.5" customHeight="1" x14ac:dyDescent="0.2">
      <c r="A52" s="118"/>
      <c r="B52" s="121" t="s">
        <v>109</v>
      </c>
      <c r="C52" s="113">
        <v>71.255506607929519</v>
      </c>
      <c r="D52" s="115">
        <v>7764</v>
      </c>
      <c r="E52" s="114">
        <v>7891</v>
      </c>
      <c r="F52" s="114">
        <v>7919</v>
      </c>
      <c r="G52" s="114">
        <v>7889</v>
      </c>
      <c r="H52" s="140">
        <v>7819</v>
      </c>
      <c r="I52" s="115">
        <v>-55</v>
      </c>
      <c r="J52" s="116">
        <v>-0.70341475892057803</v>
      </c>
    </row>
    <row r="53" spans="1:12" s="110" customFormat="1" ht="13.5" customHeight="1" x14ac:dyDescent="0.2">
      <c r="A53" s="118"/>
      <c r="B53" s="121" t="s">
        <v>110</v>
      </c>
      <c r="C53" s="113">
        <v>15.133994126284875</v>
      </c>
      <c r="D53" s="115">
        <v>1649</v>
      </c>
      <c r="E53" s="114">
        <v>1677</v>
      </c>
      <c r="F53" s="114">
        <v>1642</v>
      </c>
      <c r="G53" s="114">
        <v>1588</v>
      </c>
      <c r="H53" s="140">
        <v>1553</v>
      </c>
      <c r="I53" s="115">
        <v>96</v>
      </c>
      <c r="J53" s="116">
        <v>6.1815840309079197</v>
      </c>
    </row>
    <row r="54" spans="1:12" s="110" customFormat="1" ht="13.5" customHeight="1" x14ac:dyDescent="0.2">
      <c r="A54" s="120"/>
      <c r="B54" s="121" t="s">
        <v>111</v>
      </c>
      <c r="C54" s="113">
        <v>0.79845814977973573</v>
      </c>
      <c r="D54" s="115">
        <v>87</v>
      </c>
      <c r="E54" s="114">
        <v>95</v>
      </c>
      <c r="F54" s="114">
        <v>96</v>
      </c>
      <c r="G54" s="114">
        <v>97</v>
      </c>
      <c r="H54" s="140">
        <v>87</v>
      </c>
      <c r="I54" s="115">
        <v>0</v>
      </c>
      <c r="J54" s="116">
        <v>0</v>
      </c>
    </row>
    <row r="55" spans="1:12" s="110" customFormat="1" ht="13.5" customHeight="1" x14ac:dyDescent="0.2">
      <c r="A55" s="120"/>
      <c r="B55" s="121" t="s">
        <v>112</v>
      </c>
      <c r="C55" s="113">
        <v>0.20190895741556533</v>
      </c>
      <c r="D55" s="115">
        <v>22</v>
      </c>
      <c r="E55" s="114">
        <v>24</v>
      </c>
      <c r="F55" s="114">
        <v>29</v>
      </c>
      <c r="G55" s="114">
        <v>26</v>
      </c>
      <c r="H55" s="140">
        <v>25</v>
      </c>
      <c r="I55" s="115">
        <v>-3</v>
      </c>
      <c r="J55" s="116">
        <v>-12</v>
      </c>
    </row>
    <row r="56" spans="1:12" s="110" customFormat="1" ht="13.5" customHeight="1" x14ac:dyDescent="0.2">
      <c r="A56" s="118" t="s">
        <v>113</v>
      </c>
      <c r="B56" s="122" t="s">
        <v>116</v>
      </c>
      <c r="C56" s="113">
        <v>84.820117474302492</v>
      </c>
      <c r="D56" s="115">
        <v>9242</v>
      </c>
      <c r="E56" s="114">
        <v>9495</v>
      </c>
      <c r="F56" s="114">
        <v>9553</v>
      </c>
      <c r="G56" s="114">
        <v>9405</v>
      </c>
      <c r="H56" s="140">
        <v>9284</v>
      </c>
      <c r="I56" s="115">
        <v>-42</v>
      </c>
      <c r="J56" s="116">
        <v>-0.45239121068504956</v>
      </c>
    </row>
    <row r="57" spans="1:12" s="110" customFormat="1" ht="13.5" customHeight="1" x14ac:dyDescent="0.2">
      <c r="A57" s="142"/>
      <c r="B57" s="124" t="s">
        <v>117</v>
      </c>
      <c r="C57" s="125">
        <v>15.179882525697504</v>
      </c>
      <c r="D57" s="143">
        <v>1654</v>
      </c>
      <c r="E57" s="144">
        <v>1658</v>
      </c>
      <c r="F57" s="144">
        <v>1688</v>
      </c>
      <c r="G57" s="144">
        <v>1621</v>
      </c>
      <c r="H57" s="145">
        <v>1637</v>
      </c>
      <c r="I57" s="143">
        <v>17</v>
      </c>
      <c r="J57" s="146">
        <v>1.0384850335980451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87587</v>
      </c>
      <c r="E12" s="236">
        <v>87623</v>
      </c>
      <c r="F12" s="114">
        <v>87992</v>
      </c>
      <c r="G12" s="114">
        <v>86785</v>
      </c>
      <c r="H12" s="140">
        <v>86641</v>
      </c>
      <c r="I12" s="115">
        <v>946</v>
      </c>
      <c r="J12" s="116">
        <v>1.0918618206161055</v>
      </c>
    </row>
    <row r="13" spans="1:15" s="110" customFormat="1" ht="12" customHeight="1" x14ac:dyDescent="0.2">
      <c r="A13" s="118" t="s">
        <v>105</v>
      </c>
      <c r="B13" s="119" t="s">
        <v>106</v>
      </c>
      <c r="C13" s="113">
        <v>57.571329078516222</v>
      </c>
      <c r="D13" s="115">
        <v>50425</v>
      </c>
      <c r="E13" s="114">
        <v>50404</v>
      </c>
      <c r="F13" s="114">
        <v>50740</v>
      </c>
      <c r="G13" s="114">
        <v>50128</v>
      </c>
      <c r="H13" s="140">
        <v>50086</v>
      </c>
      <c r="I13" s="115">
        <v>339</v>
      </c>
      <c r="J13" s="116">
        <v>0.67683584235115601</v>
      </c>
    </row>
    <row r="14" spans="1:15" s="110" customFormat="1" ht="12" customHeight="1" x14ac:dyDescent="0.2">
      <c r="A14" s="118"/>
      <c r="B14" s="119" t="s">
        <v>107</v>
      </c>
      <c r="C14" s="113">
        <v>42.428670921483778</v>
      </c>
      <c r="D14" s="115">
        <v>37162</v>
      </c>
      <c r="E14" s="114">
        <v>37219</v>
      </c>
      <c r="F14" s="114">
        <v>37252</v>
      </c>
      <c r="G14" s="114">
        <v>36657</v>
      </c>
      <c r="H14" s="140">
        <v>36555</v>
      </c>
      <c r="I14" s="115">
        <v>607</v>
      </c>
      <c r="J14" s="116">
        <v>1.6605115579264123</v>
      </c>
    </row>
    <row r="15" spans="1:15" s="110" customFormat="1" ht="12" customHeight="1" x14ac:dyDescent="0.2">
      <c r="A15" s="118" t="s">
        <v>105</v>
      </c>
      <c r="B15" s="121" t="s">
        <v>108</v>
      </c>
      <c r="C15" s="113">
        <v>11.772294975281721</v>
      </c>
      <c r="D15" s="115">
        <v>10311</v>
      </c>
      <c r="E15" s="114">
        <v>10643</v>
      </c>
      <c r="F15" s="114">
        <v>10965</v>
      </c>
      <c r="G15" s="114">
        <v>10057</v>
      </c>
      <c r="H15" s="140">
        <v>10340</v>
      </c>
      <c r="I15" s="115">
        <v>-29</v>
      </c>
      <c r="J15" s="116">
        <v>-0.28046421663442939</v>
      </c>
    </row>
    <row r="16" spans="1:15" s="110" customFormat="1" ht="12" customHeight="1" x14ac:dyDescent="0.2">
      <c r="A16" s="118"/>
      <c r="B16" s="121" t="s">
        <v>109</v>
      </c>
      <c r="C16" s="113">
        <v>68.182492835694788</v>
      </c>
      <c r="D16" s="115">
        <v>59719</v>
      </c>
      <c r="E16" s="114">
        <v>59586</v>
      </c>
      <c r="F16" s="114">
        <v>59835</v>
      </c>
      <c r="G16" s="114">
        <v>59819</v>
      </c>
      <c r="H16" s="140">
        <v>59663</v>
      </c>
      <c r="I16" s="115">
        <v>56</v>
      </c>
      <c r="J16" s="116">
        <v>9.3860516568057259E-2</v>
      </c>
    </row>
    <row r="17" spans="1:10" s="110" customFormat="1" ht="12" customHeight="1" x14ac:dyDescent="0.2">
      <c r="A17" s="118"/>
      <c r="B17" s="121" t="s">
        <v>110</v>
      </c>
      <c r="C17" s="113">
        <v>19.146677018278968</v>
      </c>
      <c r="D17" s="115">
        <v>16770</v>
      </c>
      <c r="E17" s="114">
        <v>16614</v>
      </c>
      <c r="F17" s="114">
        <v>16404</v>
      </c>
      <c r="G17" s="114">
        <v>16127</v>
      </c>
      <c r="H17" s="140">
        <v>15866</v>
      </c>
      <c r="I17" s="115">
        <v>904</v>
      </c>
      <c r="J17" s="116">
        <v>5.6977183915290555</v>
      </c>
    </row>
    <row r="18" spans="1:10" s="110" customFormat="1" ht="12" customHeight="1" x14ac:dyDescent="0.2">
      <c r="A18" s="120"/>
      <c r="B18" s="121" t="s">
        <v>111</v>
      </c>
      <c r="C18" s="113">
        <v>0.89853517074451683</v>
      </c>
      <c r="D18" s="115">
        <v>787</v>
      </c>
      <c r="E18" s="114">
        <v>780</v>
      </c>
      <c r="F18" s="114">
        <v>788</v>
      </c>
      <c r="G18" s="114">
        <v>782</v>
      </c>
      <c r="H18" s="140">
        <v>772</v>
      </c>
      <c r="I18" s="115">
        <v>15</v>
      </c>
      <c r="J18" s="116">
        <v>1.9430051813471503</v>
      </c>
    </row>
    <row r="19" spans="1:10" s="110" customFormat="1" ht="12" customHeight="1" x14ac:dyDescent="0.2">
      <c r="A19" s="120"/>
      <c r="B19" s="121" t="s">
        <v>112</v>
      </c>
      <c r="C19" s="113">
        <v>0.2466119401281012</v>
      </c>
      <c r="D19" s="115">
        <v>216</v>
      </c>
      <c r="E19" s="114">
        <v>217</v>
      </c>
      <c r="F19" s="114">
        <v>253</v>
      </c>
      <c r="G19" s="114">
        <v>223</v>
      </c>
      <c r="H19" s="140">
        <v>225</v>
      </c>
      <c r="I19" s="115">
        <v>-9</v>
      </c>
      <c r="J19" s="116">
        <v>-4</v>
      </c>
    </row>
    <row r="20" spans="1:10" s="110" customFormat="1" ht="12" customHeight="1" x14ac:dyDescent="0.2">
      <c r="A20" s="118" t="s">
        <v>113</v>
      </c>
      <c r="B20" s="119" t="s">
        <v>181</v>
      </c>
      <c r="C20" s="113">
        <v>76.321828581867166</v>
      </c>
      <c r="D20" s="115">
        <v>66848</v>
      </c>
      <c r="E20" s="114">
        <v>66918</v>
      </c>
      <c r="F20" s="114">
        <v>67482</v>
      </c>
      <c r="G20" s="114">
        <v>66559</v>
      </c>
      <c r="H20" s="140">
        <v>66629</v>
      </c>
      <c r="I20" s="115">
        <v>219</v>
      </c>
      <c r="J20" s="116">
        <v>0.32868570742469494</v>
      </c>
    </row>
    <row r="21" spans="1:10" s="110" customFormat="1" ht="12" customHeight="1" x14ac:dyDescent="0.2">
      <c r="A21" s="118"/>
      <c r="B21" s="119" t="s">
        <v>182</v>
      </c>
      <c r="C21" s="113">
        <v>23.678171418132827</v>
      </c>
      <c r="D21" s="115">
        <v>20739</v>
      </c>
      <c r="E21" s="114">
        <v>20705</v>
      </c>
      <c r="F21" s="114">
        <v>20510</v>
      </c>
      <c r="G21" s="114">
        <v>20226</v>
      </c>
      <c r="H21" s="140">
        <v>20012</v>
      </c>
      <c r="I21" s="115">
        <v>727</v>
      </c>
      <c r="J21" s="116">
        <v>3.6328203078153107</v>
      </c>
    </row>
    <row r="22" spans="1:10" s="110" customFormat="1" ht="12" customHeight="1" x14ac:dyDescent="0.2">
      <c r="A22" s="118" t="s">
        <v>113</v>
      </c>
      <c r="B22" s="119" t="s">
        <v>116</v>
      </c>
      <c r="C22" s="113">
        <v>87.54267185769578</v>
      </c>
      <c r="D22" s="115">
        <v>76676</v>
      </c>
      <c r="E22" s="114">
        <v>77011</v>
      </c>
      <c r="F22" s="114">
        <v>77345</v>
      </c>
      <c r="G22" s="114">
        <v>76274</v>
      </c>
      <c r="H22" s="140">
        <v>76311</v>
      </c>
      <c r="I22" s="115">
        <v>365</v>
      </c>
      <c r="J22" s="116">
        <v>0.47830587988625495</v>
      </c>
    </row>
    <row r="23" spans="1:10" s="110" customFormat="1" ht="12" customHeight="1" x14ac:dyDescent="0.2">
      <c r="A23" s="118"/>
      <c r="B23" s="119" t="s">
        <v>117</v>
      </c>
      <c r="C23" s="113">
        <v>12.44020231312866</v>
      </c>
      <c r="D23" s="115">
        <v>10896</v>
      </c>
      <c r="E23" s="114">
        <v>10585</v>
      </c>
      <c r="F23" s="114">
        <v>10631</v>
      </c>
      <c r="G23" s="114">
        <v>10495</v>
      </c>
      <c r="H23" s="140">
        <v>10314</v>
      </c>
      <c r="I23" s="115">
        <v>582</v>
      </c>
      <c r="J23" s="116">
        <v>5.6428155904595698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89894</v>
      </c>
      <c r="E64" s="236">
        <v>89959</v>
      </c>
      <c r="F64" s="236">
        <v>90436</v>
      </c>
      <c r="G64" s="236">
        <v>88984</v>
      </c>
      <c r="H64" s="140">
        <v>88844</v>
      </c>
      <c r="I64" s="115">
        <v>1050</v>
      </c>
      <c r="J64" s="116">
        <v>1.1818468326504885</v>
      </c>
    </row>
    <row r="65" spans="1:12" s="110" customFormat="1" ht="12" customHeight="1" x14ac:dyDescent="0.2">
      <c r="A65" s="118" t="s">
        <v>105</v>
      </c>
      <c r="B65" s="119" t="s">
        <v>106</v>
      </c>
      <c r="C65" s="113">
        <v>55.58435490689034</v>
      </c>
      <c r="D65" s="235">
        <v>49967</v>
      </c>
      <c r="E65" s="236">
        <v>49957</v>
      </c>
      <c r="F65" s="236">
        <v>50384</v>
      </c>
      <c r="G65" s="236">
        <v>49655</v>
      </c>
      <c r="H65" s="140">
        <v>49550</v>
      </c>
      <c r="I65" s="115">
        <v>417</v>
      </c>
      <c r="J65" s="116">
        <v>0.84157416750756808</v>
      </c>
    </row>
    <row r="66" spans="1:12" s="110" customFormat="1" ht="12" customHeight="1" x14ac:dyDescent="0.2">
      <c r="A66" s="118"/>
      <c r="B66" s="119" t="s">
        <v>107</v>
      </c>
      <c r="C66" s="113">
        <v>44.41564509310966</v>
      </c>
      <c r="D66" s="235">
        <v>39927</v>
      </c>
      <c r="E66" s="236">
        <v>40002</v>
      </c>
      <c r="F66" s="236">
        <v>40052</v>
      </c>
      <c r="G66" s="236">
        <v>39329</v>
      </c>
      <c r="H66" s="140">
        <v>39294</v>
      </c>
      <c r="I66" s="115">
        <v>633</v>
      </c>
      <c r="J66" s="116">
        <v>1.6109329668651702</v>
      </c>
    </row>
    <row r="67" spans="1:12" s="110" customFormat="1" ht="12" customHeight="1" x14ac:dyDescent="0.2">
      <c r="A67" s="118" t="s">
        <v>105</v>
      </c>
      <c r="B67" s="121" t="s">
        <v>108</v>
      </c>
      <c r="C67" s="113">
        <v>12.229959730349078</v>
      </c>
      <c r="D67" s="235">
        <v>10994</v>
      </c>
      <c r="E67" s="236">
        <v>11365</v>
      </c>
      <c r="F67" s="236">
        <v>11679</v>
      </c>
      <c r="G67" s="236">
        <v>10775</v>
      </c>
      <c r="H67" s="140">
        <v>11099</v>
      </c>
      <c r="I67" s="115">
        <v>-105</v>
      </c>
      <c r="J67" s="116">
        <v>-0.94603117397963776</v>
      </c>
    </row>
    <row r="68" spans="1:12" s="110" customFormat="1" ht="12" customHeight="1" x14ac:dyDescent="0.2">
      <c r="A68" s="118"/>
      <c r="B68" s="121" t="s">
        <v>109</v>
      </c>
      <c r="C68" s="113">
        <v>67.162435757670139</v>
      </c>
      <c r="D68" s="235">
        <v>60375</v>
      </c>
      <c r="E68" s="236">
        <v>60213</v>
      </c>
      <c r="F68" s="236">
        <v>60543</v>
      </c>
      <c r="G68" s="236">
        <v>60336</v>
      </c>
      <c r="H68" s="140">
        <v>60177</v>
      </c>
      <c r="I68" s="115">
        <v>198</v>
      </c>
      <c r="J68" s="116">
        <v>0.32902936337803479</v>
      </c>
    </row>
    <row r="69" spans="1:12" s="110" customFormat="1" ht="12" customHeight="1" x14ac:dyDescent="0.2">
      <c r="A69" s="118"/>
      <c r="B69" s="121" t="s">
        <v>110</v>
      </c>
      <c r="C69" s="113">
        <v>19.670945780586024</v>
      </c>
      <c r="D69" s="235">
        <v>17683</v>
      </c>
      <c r="E69" s="236">
        <v>17523</v>
      </c>
      <c r="F69" s="236">
        <v>17368</v>
      </c>
      <c r="G69" s="236">
        <v>17046</v>
      </c>
      <c r="H69" s="140">
        <v>16753</v>
      </c>
      <c r="I69" s="115">
        <v>930</v>
      </c>
      <c r="J69" s="116">
        <v>5.5512445532143495</v>
      </c>
    </row>
    <row r="70" spans="1:12" s="110" customFormat="1" ht="12" customHeight="1" x14ac:dyDescent="0.2">
      <c r="A70" s="120"/>
      <c r="B70" s="121" t="s">
        <v>111</v>
      </c>
      <c r="C70" s="113">
        <v>0.93665873139475386</v>
      </c>
      <c r="D70" s="235">
        <v>842</v>
      </c>
      <c r="E70" s="236">
        <v>858</v>
      </c>
      <c r="F70" s="236">
        <v>846</v>
      </c>
      <c r="G70" s="236">
        <v>827</v>
      </c>
      <c r="H70" s="140">
        <v>815</v>
      </c>
      <c r="I70" s="115">
        <v>27</v>
      </c>
      <c r="J70" s="116">
        <v>3.3128834355828221</v>
      </c>
    </row>
    <row r="71" spans="1:12" s="110" customFormat="1" ht="12" customHeight="1" x14ac:dyDescent="0.2">
      <c r="A71" s="120"/>
      <c r="B71" s="121" t="s">
        <v>112</v>
      </c>
      <c r="C71" s="113">
        <v>0.27254321756735711</v>
      </c>
      <c r="D71" s="235">
        <v>245</v>
      </c>
      <c r="E71" s="236">
        <v>250</v>
      </c>
      <c r="F71" s="236">
        <v>268</v>
      </c>
      <c r="G71" s="236">
        <v>240</v>
      </c>
      <c r="H71" s="140">
        <v>239</v>
      </c>
      <c r="I71" s="115">
        <v>6</v>
      </c>
      <c r="J71" s="116">
        <v>2.510460251046025</v>
      </c>
    </row>
    <row r="72" spans="1:12" s="110" customFormat="1" ht="12" customHeight="1" x14ac:dyDescent="0.2">
      <c r="A72" s="118" t="s">
        <v>113</v>
      </c>
      <c r="B72" s="119" t="s">
        <v>181</v>
      </c>
      <c r="C72" s="113">
        <v>74.702427303268294</v>
      </c>
      <c r="D72" s="235">
        <v>67153</v>
      </c>
      <c r="E72" s="236">
        <v>67279</v>
      </c>
      <c r="F72" s="236">
        <v>67895</v>
      </c>
      <c r="G72" s="236">
        <v>66839</v>
      </c>
      <c r="H72" s="140">
        <v>66872</v>
      </c>
      <c r="I72" s="115">
        <v>281</v>
      </c>
      <c r="J72" s="116">
        <v>0.42020576623998085</v>
      </c>
    </row>
    <row r="73" spans="1:12" s="110" customFormat="1" ht="12" customHeight="1" x14ac:dyDescent="0.2">
      <c r="A73" s="118"/>
      <c r="B73" s="119" t="s">
        <v>182</v>
      </c>
      <c r="C73" s="113">
        <v>25.297572696731706</v>
      </c>
      <c r="D73" s="115">
        <v>22741</v>
      </c>
      <c r="E73" s="114">
        <v>22680</v>
      </c>
      <c r="F73" s="114">
        <v>22541</v>
      </c>
      <c r="G73" s="114">
        <v>22145</v>
      </c>
      <c r="H73" s="140">
        <v>21972</v>
      </c>
      <c r="I73" s="115">
        <v>769</v>
      </c>
      <c r="J73" s="116">
        <v>3.4999089750591663</v>
      </c>
    </row>
    <row r="74" spans="1:12" s="110" customFormat="1" ht="12" customHeight="1" x14ac:dyDescent="0.2">
      <c r="A74" s="118" t="s">
        <v>113</v>
      </c>
      <c r="B74" s="119" t="s">
        <v>116</v>
      </c>
      <c r="C74" s="113">
        <v>88.447504839032632</v>
      </c>
      <c r="D74" s="115">
        <v>79509</v>
      </c>
      <c r="E74" s="114">
        <v>79816</v>
      </c>
      <c r="F74" s="114">
        <v>80220</v>
      </c>
      <c r="G74" s="114">
        <v>78991</v>
      </c>
      <c r="H74" s="140">
        <v>79061</v>
      </c>
      <c r="I74" s="115">
        <v>448</v>
      </c>
      <c r="J74" s="116">
        <v>0.56665106689771194</v>
      </c>
    </row>
    <row r="75" spans="1:12" s="110" customFormat="1" ht="12" customHeight="1" x14ac:dyDescent="0.2">
      <c r="A75" s="142"/>
      <c r="B75" s="124" t="s">
        <v>117</v>
      </c>
      <c r="C75" s="125">
        <v>11.52134736467395</v>
      </c>
      <c r="D75" s="143">
        <v>10357</v>
      </c>
      <c r="E75" s="144">
        <v>10116</v>
      </c>
      <c r="F75" s="144">
        <v>10195</v>
      </c>
      <c r="G75" s="144">
        <v>9974</v>
      </c>
      <c r="H75" s="145">
        <v>9767</v>
      </c>
      <c r="I75" s="143">
        <v>590</v>
      </c>
      <c r="J75" s="146">
        <v>6.0407494624756835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87587</v>
      </c>
      <c r="G11" s="114">
        <v>87623</v>
      </c>
      <c r="H11" s="114">
        <v>87992</v>
      </c>
      <c r="I11" s="114">
        <v>86785</v>
      </c>
      <c r="J11" s="140">
        <v>86641</v>
      </c>
      <c r="K11" s="114">
        <v>946</v>
      </c>
      <c r="L11" s="116">
        <v>1.0918618206161055</v>
      </c>
    </row>
    <row r="12" spans="1:17" s="110" customFormat="1" ht="24.95" customHeight="1" x14ac:dyDescent="0.2">
      <c r="A12" s="604" t="s">
        <v>185</v>
      </c>
      <c r="B12" s="605"/>
      <c r="C12" s="605"/>
      <c r="D12" s="606"/>
      <c r="E12" s="113">
        <v>57.571329078516222</v>
      </c>
      <c r="F12" s="115">
        <v>50425</v>
      </c>
      <c r="G12" s="114">
        <v>50404</v>
      </c>
      <c r="H12" s="114">
        <v>50740</v>
      </c>
      <c r="I12" s="114">
        <v>50128</v>
      </c>
      <c r="J12" s="140">
        <v>50086</v>
      </c>
      <c r="K12" s="114">
        <v>339</v>
      </c>
      <c r="L12" s="116">
        <v>0.67683584235115601</v>
      </c>
    </row>
    <row r="13" spans="1:17" s="110" customFormat="1" ht="15" customHeight="1" x14ac:dyDescent="0.2">
      <c r="A13" s="120"/>
      <c r="B13" s="612" t="s">
        <v>107</v>
      </c>
      <c r="C13" s="612"/>
      <c r="E13" s="113">
        <v>42.428670921483778</v>
      </c>
      <c r="F13" s="115">
        <v>37162</v>
      </c>
      <c r="G13" s="114">
        <v>37219</v>
      </c>
      <c r="H13" s="114">
        <v>37252</v>
      </c>
      <c r="I13" s="114">
        <v>36657</v>
      </c>
      <c r="J13" s="140">
        <v>36555</v>
      </c>
      <c r="K13" s="114">
        <v>607</v>
      </c>
      <c r="L13" s="116">
        <v>1.6605115579264123</v>
      </c>
    </row>
    <row r="14" spans="1:17" s="110" customFormat="1" ht="24.95" customHeight="1" x14ac:dyDescent="0.2">
      <c r="A14" s="604" t="s">
        <v>186</v>
      </c>
      <c r="B14" s="605"/>
      <c r="C14" s="605"/>
      <c r="D14" s="606"/>
      <c r="E14" s="113">
        <v>11.772294975281721</v>
      </c>
      <c r="F14" s="115">
        <v>10311</v>
      </c>
      <c r="G14" s="114">
        <v>10643</v>
      </c>
      <c r="H14" s="114">
        <v>10965</v>
      </c>
      <c r="I14" s="114">
        <v>10057</v>
      </c>
      <c r="J14" s="140">
        <v>10340</v>
      </c>
      <c r="K14" s="114">
        <v>-29</v>
      </c>
      <c r="L14" s="116">
        <v>-0.28046421663442939</v>
      </c>
    </row>
    <row r="15" spans="1:17" s="110" customFormat="1" ht="15" customHeight="1" x14ac:dyDescent="0.2">
      <c r="A15" s="120"/>
      <c r="B15" s="119"/>
      <c r="C15" s="258" t="s">
        <v>106</v>
      </c>
      <c r="E15" s="113">
        <v>59.460770051401418</v>
      </c>
      <c r="F15" s="115">
        <v>6131</v>
      </c>
      <c r="G15" s="114">
        <v>6331</v>
      </c>
      <c r="H15" s="114">
        <v>6568</v>
      </c>
      <c r="I15" s="114">
        <v>6030</v>
      </c>
      <c r="J15" s="140">
        <v>6204</v>
      </c>
      <c r="K15" s="114">
        <v>-73</v>
      </c>
      <c r="L15" s="116">
        <v>-1.1766602192134108</v>
      </c>
    </row>
    <row r="16" spans="1:17" s="110" customFormat="1" ht="15" customHeight="1" x14ac:dyDescent="0.2">
      <c r="A16" s="120"/>
      <c r="B16" s="119"/>
      <c r="C16" s="258" t="s">
        <v>107</v>
      </c>
      <c r="E16" s="113">
        <v>40.539229948598582</v>
      </c>
      <c r="F16" s="115">
        <v>4180</v>
      </c>
      <c r="G16" s="114">
        <v>4312</v>
      </c>
      <c r="H16" s="114">
        <v>4397</v>
      </c>
      <c r="I16" s="114">
        <v>4027</v>
      </c>
      <c r="J16" s="140">
        <v>4136</v>
      </c>
      <c r="K16" s="114">
        <v>44</v>
      </c>
      <c r="L16" s="116">
        <v>1.0638297872340425</v>
      </c>
    </row>
    <row r="17" spans="1:12" s="110" customFormat="1" ht="15" customHeight="1" x14ac:dyDescent="0.2">
      <c r="A17" s="120"/>
      <c r="B17" s="121" t="s">
        <v>109</v>
      </c>
      <c r="C17" s="258"/>
      <c r="E17" s="113">
        <v>68.182492835694788</v>
      </c>
      <c r="F17" s="115">
        <v>59719</v>
      </c>
      <c r="G17" s="114">
        <v>59586</v>
      </c>
      <c r="H17" s="114">
        <v>59835</v>
      </c>
      <c r="I17" s="114">
        <v>59819</v>
      </c>
      <c r="J17" s="140">
        <v>59663</v>
      </c>
      <c r="K17" s="114">
        <v>56</v>
      </c>
      <c r="L17" s="116">
        <v>9.3860516568057259E-2</v>
      </c>
    </row>
    <row r="18" spans="1:12" s="110" customFormat="1" ht="15" customHeight="1" x14ac:dyDescent="0.2">
      <c r="A18" s="120"/>
      <c r="B18" s="119"/>
      <c r="C18" s="258" t="s">
        <v>106</v>
      </c>
      <c r="E18" s="113">
        <v>57.61650396021367</v>
      </c>
      <c r="F18" s="115">
        <v>34408</v>
      </c>
      <c r="G18" s="114">
        <v>34271</v>
      </c>
      <c r="H18" s="114">
        <v>34465</v>
      </c>
      <c r="I18" s="114">
        <v>34530</v>
      </c>
      <c r="J18" s="140">
        <v>34433</v>
      </c>
      <c r="K18" s="114">
        <v>-25</v>
      </c>
      <c r="L18" s="116">
        <v>-7.260476868120698E-2</v>
      </c>
    </row>
    <row r="19" spans="1:12" s="110" customFormat="1" ht="15" customHeight="1" x14ac:dyDescent="0.2">
      <c r="A19" s="120"/>
      <c r="B19" s="119"/>
      <c r="C19" s="258" t="s">
        <v>107</v>
      </c>
      <c r="E19" s="113">
        <v>42.38349603978633</v>
      </c>
      <c r="F19" s="115">
        <v>25311</v>
      </c>
      <c r="G19" s="114">
        <v>25315</v>
      </c>
      <c r="H19" s="114">
        <v>25370</v>
      </c>
      <c r="I19" s="114">
        <v>25289</v>
      </c>
      <c r="J19" s="140">
        <v>25230</v>
      </c>
      <c r="K19" s="114">
        <v>81</v>
      </c>
      <c r="L19" s="116">
        <v>0.3210463733650416</v>
      </c>
    </row>
    <row r="20" spans="1:12" s="110" customFormat="1" ht="15" customHeight="1" x14ac:dyDescent="0.2">
      <c r="A20" s="120"/>
      <c r="B20" s="121" t="s">
        <v>110</v>
      </c>
      <c r="C20" s="258"/>
      <c r="E20" s="113">
        <v>19.146677018278968</v>
      </c>
      <c r="F20" s="115">
        <v>16770</v>
      </c>
      <c r="G20" s="114">
        <v>16614</v>
      </c>
      <c r="H20" s="114">
        <v>16404</v>
      </c>
      <c r="I20" s="114">
        <v>16127</v>
      </c>
      <c r="J20" s="140">
        <v>15866</v>
      </c>
      <c r="K20" s="114">
        <v>904</v>
      </c>
      <c r="L20" s="116">
        <v>5.6977183915290555</v>
      </c>
    </row>
    <row r="21" spans="1:12" s="110" customFormat="1" ht="15" customHeight="1" x14ac:dyDescent="0.2">
      <c r="A21" s="120"/>
      <c r="B21" s="119"/>
      <c r="C21" s="258" t="s">
        <v>106</v>
      </c>
      <c r="E21" s="113">
        <v>55.968992248062015</v>
      </c>
      <c r="F21" s="115">
        <v>9386</v>
      </c>
      <c r="G21" s="114">
        <v>9310</v>
      </c>
      <c r="H21" s="114">
        <v>9205</v>
      </c>
      <c r="I21" s="114">
        <v>9063</v>
      </c>
      <c r="J21" s="140">
        <v>8954</v>
      </c>
      <c r="K21" s="114">
        <v>432</v>
      </c>
      <c r="L21" s="116">
        <v>4.824659370113916</v>
      </c>
    </row>
    <row r="22" spans="1:12" s="110" customFormat="1" ht="15" customHeight="1" x14ac:dyDescent="0.2">
      <c r="A22" s="120"/>
      <c r="B22" s="119"/>
      <c r="C22" s="258" t="s">
        <v>107</v>
      </c>
      <c r="E22" s="113">
        <v>44.031007751937985</v>
      </c>
      <c r="F22" s="115">
        <v>7384</v>
      </c>
      <c r="G22" s="114">
        <v>7304</v>
      </c>
      <c r="H22" s="114">
        <v>7199</v>
      </c>
      <c r="I22" s="114">
        <v>7064</v>
      </c>
      <c r="J22" s="140">
        <v>6912</v>
      </c>
      <c r="K22" s="114">
        <v>472</v>
      </c>
      <c r="L22" s="116">
        <v>6.8287037037037033</v>
      </c>
    </row>
    <row r="23" spans="1:12" s="110" customFormat="1" ht="15" customHeight="1" x14ac:dyDescent="0.2">
      <c r="A23" s="120"/>
      <c r="B23" s="121" t="s">
        <v>111</v>
      </c>
      <c r="C23" s="258"/>
      <c r="E23" s="113">
        <v>0.89853517074451683</v>
      </c>
      <c r="F23" s="115">
        <v>787</v>
      </c>
      <c r="G23" s="114">
        <v>780</v>
      </c>
      <c r="H23" s="114">
        <v>788</v>
      </c>
      <c r="I23" s="114">
        <v>782</v>
      </c>
      <c r="J23" s="140">
        <v>772</v>
      </c>
      <c r="K23" s="114">
        <v>15</v>
      </c>
      <c r="L23" s="116">
        <v>1.9430051813471503</v>
      </c>
    </row>
    <row r="24" spans="1:12" s="110" customFormat="1" ht="15" customHeight="1" x14ac:dyDescent="0.2">
      <c r="A24" s="120"/>
      <c r="B24" s="119"/>
      <c r="C24" s="258" t="s">
        <v>106</v>
      </c>
      <c r="E24" s="113">
        <v>63.53240152477764</v>
      </c>
      <c r="F24" s="115">
        <v>500</v>
      </c>
      <c r="G24" s="114">
        <v>492</v>
      </c>
      <c r="H24" s="114">
        <v>502</v>
      </c>
      <c r="I24" s="114">
        <v>505</v>
      </c>
      <c r="J24" s="140">
        <v>495</v>
      </c>
      <c r="K24" s="114">
        <v>5</v>
      </c>
      <c r="L24" s="116">
        <v>1.0101010101010102</v>
      </c>
    </row>
    <row r="25" spans="1:12" s="110" customFormat="1" ht="15" customHeight="1" x14ac:dyDescent="0.2">
      <c r="A25" s="120"/>
      <c r="B25" s="119"/>
      <c r="C25" s="258" t="s">
        <v>107</v>
      </c>
      <c r="E25" s="113">
        <v>36.46759847522236</v>
      </c>
      <c r="F25" s="115">
        <v>287</v>
      </c>
      <c r="G25" s="114">
        <v>288</v>
      </c>
      <c r="H25" s="114">
        <v>286</v>
      </c>
      <c r="I25" s="114">
        <v>277</v>
      </c>
      <c r="J25" s="140">
        <v>277</v>
      </c>
      <c r="K25" s="114">
        <v>10</v>
      </c>
      <c r="L25" s="116">
        <v>3.6101083032490973</v>
      </c>
    </row>
    <row r="26" spans="1:12" s="110" customFormat="1" ht="15" customHeight="1" x14ac:dyDescent="0.2">
      <c r="A26" s="120"/>
      <c r="C26" s="121" t="s">
        <v>187</v>
      </c>
      <c r="D26" s="110" t="s">
        <v>188</v>
      </c>
      <c r="E26" s="113">
        <v>0.2466119401281012</v>
      </c>
      <c r="F26" s="115">
        <v>216</v>
      </c>
      <c r="G26" s="114">
        <v>217</v>
      </c>
      <c r="H26" s="114">
        <v>253</v>
      </c>
      <c r="I26" s="114">
        <v>223</v>
      </c>
      <c r="J26" s="140">
        <v>225</v>
      </c>
      <c r="K26" s="114">
        <v>-9</v>
      </c>
      <c r="L26" s="116">
        <v>-4</v>
      </c>
    </row>
    <row r="27" spans="1:12" s="110" customFormat="1" ht="15" customHeight="1" x14ac:dyDescent="0.2">
      <c r="A27" s="120"/>
      <c r="B27" s="119"/>
      <c r="D27" s="259" t="s">
        <v>106</v>
      </c>
      <c r="E27" s="113">
        <v>59.722222222222221</v>
      </c>
      <c r="F27" s="115">
        <v>129</v>
      </c>
      <c r="G27" s="114">
        <v>130</v>
      </c>
      <c r="H27" s="114">
        <v>154</v>
      </c>
      <c r="I27" s="114">
        <v>133</v>
      </c>
      <c r="J27" s="140">
        <v>124</v>
      </c>
      <c r="K27" s="114">
        <v>5</v>
      </c>
      <c r="L27" s="116">
        <v>4.032258064516129</v>
      </c>
    </row>
    <row r="28" spans="1:12" s="110" customFormat="1" ht="15" customHeight="1" x14ac:dyDescent="0.2">
      <c r="A28" s="120"/>
      <c r="B28" s="119"/>
      <c r="D28" s="259" t="s">
        <v>107</v>
      </c>
      <c r="E28" s="113">
        <v>40.277777777777779</v>
      </c>
      <c r="F28" s="115">
        <v>87</v>
      </c>
      <c r="G28" s="114">
        <v>87</v>
      </c>
      <c r="H28" s="114">
        <v>99</v>
      </c>
      <c r="I28" s="114">
        <v>90</v>
      </c>
      <c r="J28" s="140">
        <v>101</v>
      </c>
      <c r="K28" s="114">
        <v>-14</v>
      </c>
      <c r="L28" s="116">
        <v>-13.861386138613861</v>
      </c>
    </row>
    <row r="29" spans="1:12" s="110" customFormat="1" ht="24.95" customHeight="1" x14ac:dyDescent="0.2">
      <c r="A29" s="604" t="s">
        <v>189</v>
      </c>
      <c r="B29" s="605"/>
      <c r="C29" s="605"/>
      <c r="D29" s="606"/>
      <c r="E29" s="113">
        <v>87.54267185769578</v>
      </c>
      <c r="F29" s="115">
        <v>76676</v>
      </c>
      <c r="G29" s="114">
        <v>77011</v>
      </c>
      <c r="H29" s="114">
        <v>77345</v>
      </c>
      <c r="I29" s="114">
        <v>76274</v>
      </c>
      <c r="J29" s="140">
        <v>76311</v>
      </c>
      <c r="K29" s="114">
        <v>365</v>
      </c>
      <c r="L29" s="116">
        <v>0.47830587988625495</v>
      </c>
    </row>
    <row r="30" spans="1:12" s="110" customFormat="1" ht="15" customHeight="1" x14ac:dyDescent="0.2">
      <c r="A30" s="120"/>
      <c r="B30" s="119"/>
      <c r="C30" s="258" t="s">
        <v>106</v>
      </c>
      <c r="E30" s="113">
        <v>55.778861703792579</v>
      </c>
      <c r="F30" s="115">
        <v>42769</v>
      </c>
      <c r="G30" s="114">
        <v>42982</v>
      </c>
      <c r="H30" s="114">
        <v>43220</v>
      </c>
      <c r="I30" s="114">
        <v>42676</v>
      </c>
      <c r="J30" s="140">
        <v>42756</v>
      </c>
      <c r="K30" s="114">
        <v>13</v>
      </c>
      <c r="L30" s="116">
        <v>3.040508934418561E-2</v>
      </c>
    </row>
    <row r="31" spans="1:12" s="110" customFormat="1" ht="15" customHeight="1" x14ac:dyDescent="0.2">
      <c r="A31" s="120"/>
      <c r="B31" s="119"/>
      <c r="C31" s="258" t="s">
        <v>107</v>
      </c>
      <c r="E31" s="113">
        <v>44.221138296207421</v>
      </c>
      <c r="F31" s="115">
        <v>33907</v>
      </c>
      <c r="G31" s="114">
        <v>34029</v>
      </c>
      <c r="H31" s="114">
        <v>34125</v>
      </c>
      <c r="I31" s="114">
        <v>33598</v>
      </c>
      <c r="J31" s="140">
        <v>33555</v>
      </c>
      <c r="K31" s="114">
        <v>352</v>
      </c>
      <c r="L31" s="116">
        <v>1.0490239904634182</v>
      </c>
    </row>
    <row r="32" spans="1:12" s="110" customFormat="1" ht="15" customHeight="1" x14ac:dyDescent="0.2">
      <c r="A32" s="120"/>
      <c r="B32" s="119" t="s">
        <v>117</v>
      </c>
      <c r="C32" s="258"/>
      <c r="E32" s="113">
        <v>12.44020231312866</v>
      </c>
      <c r="F32" s="115">
        <v>10896</v>
      </c>
      <c r="G32" s="114">
        <v>10585</v>
      </c>
      <c r="H32" s="114">
        <v>10631</v>
      </c>
      <c r="I32" s="114">
        <v>10495</v>
      </c>
      <c r="J32" s="140">
        <v>10314</v>
      </c>
      <c r="K32" s="114">
        <v>582</v>
      </c>
      <c r="L32" s="116">
        <v>5.6428155904595698</v>
      </c>
    </row>
    <row r="33" spans="1:12" s="110" customFormat="1" ht="15" customHeight="1" x14ac:dyDescent="0.2">
      <c r="A33" s="120"/>
      <c r="B33" s="119"/>
      <c r="C33" s="258" t="s">
        <v>106</v>
      </c>
      <c r="E33" s="113">
        <v>70.163362701908952</v>
      </c>
      <c r="F33" s="115">
        <v>7645</v>
      </c>
      <c r="G33" s="114">
        <v>7405</v>
      </c>
      <c r="H33" s="114">
        <v>7506</v>
      </c>
      <c r="I33" s="114">
        <v>7439</v>
      </c>
      <c r="J33" s="140">
        <v>7317</v>
      </c>
      <c r="K33" s="114">
        <v>328</v>
      </c>
      <c r="L33" s="116">
        <v>4.4827114937816042</v>
      </c>
    </row>
    <row r="34" spans="1:12" s="110" customFormat="1" ht="15" customHeight="1" x14ac:dyDescent="0.2">
      <c r="A34" s="120"/>
      <c r="B34" s="119"/>
      <c r="C34" s="258" t="s">
        <v>107</v>
      </c>
      <c r="E34" s="113">
        <v>29.836637298091041</v>
      </c>
      <c r="F34" s="115">
        <v>3251</v>
      </c>
      <c r="G34" s="114">
        <v>3180</v>
      </c>
      <c r="H34" s="114">
        <v>3125</v>
      </c>
      <c r="I34" s="114">
        <v>3056</v>
      </c>
      <c r="J34" s="140">
        <v>2997</v>
      </c>
      <c r="K34" s="114">
        <v>254</v>
      </c>
      <c r="L34" s="116">
        <v>8.4751418084751418</v>
      </c>
    </row>
    <row r="35" spans="1:12" s="110" customFormat="1" ht="24.95" customHeight="1" x14ac:dyDescent="0.2">
      <c r="A35" s="604" t="s">
        <v>190</v>
      </c>
      <c r="B35" s="605"/>
      <c r="C35" s="605"/>
      <c r="D35" s="606"/>
      <c r="E35" s="113">
        <v>76.321828581867166</v>
      </c>
      <c r="F35" s="115">
        <v>66848</v>
      </c>
      <c r="G35" s="114">
        <v>66918</v>
      </c>
      <c r="H35" s="114">
        <v>67482</v>
      </c>
      <c r="I35" s="114">
        <v>66559</v>
      </c>
      <c r="J35" s="140">
        <v>66629</v>
      </c>
      <c r="K35" s="114">
        <v>219</v>
      </c>
      <c r="L35" s="116">
        <v>0.32868570742469494</v>
      </c>
    </row>
    <row r="36" spans="1:12" s="110" customFormat="1" ht="15" customHeight="1" x14ac:dyDescent="0.2">
      <c r="A36" s="120"/>
      <c r="B36" s="119"/>
      <c r="C36" s="258" t="s">
        <v>106</v>
      </c>
      <c r="E36" s="113">
        <v>70.820368597415026</v>
      </c>
      <c r="F36" s="115">
        <v>47342</v>
      </c>
      <c r="G36" s="114">
        <v>47339</v>
      </c>
      <c r="H36" s="114">
        <v>47709</v>
      </c>
      <c r="I36" s="114">
        <v>47186</v>
      </c>
      <c r="J36" s="140">
        <v>47202</v>
      </c>
      <c r="K36" s="114">
        <v>140</v>
      </c>
      <c r="L36" s="116">
        <v>0.29659760179653405</v>
      </c>
    </row>
    <row r="37" spans="1:12" s="110" customFormat="1" ht="15" customHeight="1" x14ac:dyDescent="0.2">
      <c r="A37" s="120"/>
      <c r="B37" s="119"/>
      <c r="C37" s="258" t="s">
        <v>107</v>
      </c>
      <c r="E37" s="113">
        <v>29.17963140258497</v>
      </c>
      <c r="F37" s="115">
        <v>19506</v>
      </c>
      <c r="G37" s="114">
        <v>19579</v>
      </c>
      <c r="H37" s="114">
        <v>19773</v>
      </c>
      <c r="I37" s="114">
        <v>19373</v>
      </c>
      <c r="J37" s="140">
        <v>19427</v>
      </c>
      <c r="K37" s="114">
        <v>79</v>
      </c>
      <c r="L37" s="116">
        <v>0.40665053791115457</v>
      </c>
    </row>
    <row r="38" spans="1:12" s="110" customFormat="1" ht="15" customHeight="1" x14ac:dyDescent="0.2">
      <c r="A38" s="120"/>
      <c r="B38" s="119" t="s">
        <v>182</v>
      </c>
      <c r="C38" s="258"/>
      <c r="E38" s="113">
        <v>23.678171418132827</v>
      </c>
      <c r="F38" s="115">
        <v>20739</v>
      </c>
      <c r="G38" s="114">
        <v>20705</v>
      </c>
      <c r="H38" s="114">
        <v>20510</v>
      </c>
      <c r="I38" s="114">
        <v>20226</v>
      </c>
      <c r="J38" s="140">
        <v>20012</v>
      </c>
      <c r="K38" s="114">
        <v>727</v>
      </c>
      <c r="L38" s="116">
        <v>3.6328203078153107</v>
      </c>
    </row>
    <row r="39" spans="1:12" s="110" customFormat="1" ht="15" customHeight="1" x14ac:dyDescent="0.2">
      <c r="A39" s="120"/>
      <c r="B39" s="119"/>
      <c r="C39" s="258" t="s">
        <v>106</v>
      </c>
      <c r="E39" s="113">
        <v>14.865711943680987</v>
      </c>
      <c r="F39" s="115">
        <v>3083</v>
      </c>
      <c r="G39" s="114">
        <v>3065</v>
      </c>
      <c r="H39" s="114">
        <v>3031</v>
      </c>
      <c r="I39" s="114">
        <v>2942</v>
      </c>
      <c r="J39" s="140">
        <v>2884</v>
      </c>
      <c r="K39" s="114">
        <v>199</v>
      </c>
      <c r="L39" s="116">
        <v>6.9001386962552012</v>
      </c>
    </row>
    <row r="40" spans="1:12" s="110" customFormat="1" ht="15" customHeight="1" x14ac:dyDescent="0.2">
      <c r="A40" s="120"/>
      <c r="B40" s="119"/>
      <c r="C40" s="258" t="s">
        <v>107</v>
      </c>
      <c r="E40" s="113">
        <v>85.134288056319008</v>
      </c>
      <c r="F40" s="115">
        <v>17656</v>
      </c>
      <c r="G40" s="114">
        <v>17640</v>
      </c>
      <c r="H40" s="114">
        <v>17479</v>
      </c>
      <c r="I40" s="114">
        <v>17284</v>
      </c>
      <c r="J40" s="140">
        <v>17128</v>
      </c>
      <c r="K40" s="114">
        <v>528</v>
      </c>
      <c r="L40" s="116">
        <v>3.0826716487622607</v>
      </c>
    </row>
    <row r="41" spans="1:12" s="110" customFormat="1" ht="24.75" customHeight="1" x14ac:dyDescent="0.2">
      <c r="A41" s="604" t="s">
        <v>518</v>
      </c>
      <c r="B41" s="605"/>
      <c r="C41" s="605"/>
      <c r="D41" s="606"/>
      <c r="E41" s="113">
        <v>4.8340507152887984</v>
      </c>
      <c r="F41" s="115">
        <v>4234</v>
      </c>
      <c r="G41" s="114">
        <v>4791</v>
      </c>
      <c r="H41" s="114">
        <v>4854</v>
      </c>
      <c r="I41" s="114">
        <v>4057</v>
      </c>
      <c r="J41" s="140">
        <v>4237</v>
      </c>
      <c r="K41" s="114">
        <v>-3</v>
      </c>
      <c r="L41" s="116">
        <v>-7.0804814727401466E-2</v>
      </c>
    </row>
    <row r="42" spans="1:12" s="110" customFormat="1" ht="15" customHeight="1" x14ac:dyDescent="0.2">
      <c r="A42" s="120"/>
      <c r="B42" s="119"/>
      <c r="C42" s="258" t="s">
        <v>106</v>
      </c>
      <c r="E42" s="113">
        <v>59.093056211620215</v>
      </c>
      <c r="F42" s="115">
        <v>2502</v>
      </c>
      <c r="G42" s="114">
        <v>2924</v>
      </c>
      <c r="H42" s="114">
        <v>2946</v>
      </c>
      <c r="I42" s="114">
        <v>2387</v>
      </c>
      <c r="J42" s="140">
        <v>2480</v>
      </c>
      <c r="K42" s="114">
        <v>22</v>
      </c>
      <c r="L42" s="116">
        <v>0.88709677419354838</v>
      </c>
    </row>
    <row r="43" spans="1:12" s="110" customFormat="1" ht="15" customHeight="1" x14ac:dyDescent="0.2">
      <c r="A43" s="123"/>
      <c r="B43" s="124"/>
      <c r="C43" s="260" t="s">
        <v>107</v>
      </c>
      <c r="D43" s="261"/>
      <c r="E43" s="125">
        <v>40.906943788379785</v>
      </c>
      <c r="F43" s="143">
        <v>1732</v>
      </c>
      <c r="G43" s="144">
        <v>1867</v>
      </c>
      <c r="H43" s="144">
        <v>1908</v>
      </c>
      <c r="I43" s="144">
        <v>1670</v>
      </c>
      <c r="J43" s="145">
        <v>1757</v>
      </c>
      <c r="K43" s="144">
        <v>-25</v>
      </c>
      <c r="L43" s="146">
        <v>-1.4228799089356858</v>
      </c>
    </row>
    <row r="44" spans="1:12" s="110" customFormat="1" ht="45.75" customHeight="1" x14ac:dyDescent="0.2">
      <c r="A44" s="604" t="s">
        <v>191</v>
      </c>
      <c r="B44" s="605"/>
      <c r="C44" s="605"/>
      <c r="D44" s="606"/>
      <c r="E44" s="113">
        <v>0.82318152237204156</v>
      </c>
      <c r="F44" s="115">
        <v>721</v>
      </c>
      <c r="G44" s="114">
        <v>736</v>
      </c>
      <c r="H44" s="114">
        <v>739</v>
      </c>
      <c r="I44" s="114">
        <v>724</v>
      </c>
      <c r="J44" s="140">
        <v>743</v>
      </c>
      <c r="K44" s="114">
        <v>-22</v>
      </c>
      <c r="L44" s="116">
        <v>-2.9609690444145356</v>
      </c>
    </row>
    <row r="45" spans="1:12" s="110" customFormat="1" ht="15" customHeight="1" x14ac:dyDescent="0.2">
      <c r="A45" s="120"/>
      <c r="B45" s="119"/>
      <c r="C45" s="258" t="s">
        <v>106</v>
      </c>
      <c r="E45" s="113">
        <v>56.03328710124827</v>
      </c>
      <c r="F45" s="115">
        <v>404</v>
      </c>
      <c r="G45" s="114">
        <v>414</v>
      </c>
      <c r="H45" s="114">
        <v>418</v>
      </c>
      <c r="I45" s="114">
        <v>408</v>
      </c>
      <c r="J45" s="140">
        <v>422</v>
      </c>
      <c r="K45" s="114">
        <v>-18</v>
      </c>
      <c r="L45" s="116">
        <v>-4.2654028436018958</v>
      </c>
    </row>
    <row r="46" spans="1:12" s="110" customFormat="1" ht="15" customHeight="1" x14ac:dyDescent="0.2">
      <c r="A46" s="123"/>
      <c r="B46" s="124"/>
      <c r="C46" s="260" t="s">
        <v>107</v>
      </c>
      <c r="D46" s="261"/>
      <c r="E46" s="125">
        <v>43.96671289875173</v>
      </c>
      <c r="F46" s="143">
        <v>317</v>
      </c>
      <c r="G46" s="144">
        <v>322</v>
      </c>
      <c r="H46" s="144">
        <v>321</v>
      </c>
      <c r="I46" s="144">
        <v>316</v>
      </c>
      <c r="J46" s="145">
        <v>321</v>
      </c>
      <c r="K46" s="144">
        <v>-4</v>
      </c>
      <c r="L46" s="146">
        <v>-1.2461059190031152</v>
      </c>
    </row>
    <row r="47" spans="1:12" s="110" customFormat="1" ht="39" customHeight="1" x14ac:dyDescent="0.2">
      <c r="A47" s="604" t="s">
        <v>519</v>
      </c>
      <c r="B47" s="607"/>
      <c r="C47" s="607"/>
      <c r="D47" s="608"/>
      <c r="E47" s="113">
        <v>0.22720266706246361</v>
      </c>
      <c r="F47" s="115">
        <v>199</v>
      </c>
      <c r="G47" s="114">
        <v>188</v>
      </c>
      <c r="H47" s="114">
        <v>181</v>
      </c>
      <c r="I47" s="114">
        <v>174</v>
      </c>
      <c r="J47" s="140">
        <v>177</v>
      </c>
      <c r="K47" s="114">
        <v>22</v>
      </c>
      <c r="L47" s="116">
        <v>12.429378531073446</v>
      </c>
    </row>
    <row r="48" spans="1:12" s="110" customFormat="1" ht="15" customHeight="1" x14ac:dyDescent="0.2">
      <c r="A48" s="120"/>
      <c r="B48" s="119"/>
      <c r="C48" s="258" t="s">
        <v>106</v>
      </c>
      <c r="E48" s="113">
        <v>33.668341708542712</v>
      </c>
      <c r="F48" s="115">
        <v>67</v>
      </c>
      <c r="G48" s="114">
        <v>61</v>
      </c>
      <c r="H48" s="114">
        <v>55</v>
      </c>
      <c r="I48" s="114">
        <v>52</v>
      </c>
      <c r="J48" s="140">
        <v>50</v>
      </c>
      <c r="K48" s="114">
        <v>17</v>
      </c>
      <c r="L48" s="116">
        <v>34</v>
      </c>
    </row>
    <row r="49" spans="1:12" s="110" customFormat="1" ht="15" customHeight="1" x14ac:dyDescent="0.2">
      <c r="A49" s="123"/>
      <c r="B49" s="124"/>
      <c r="C49" s="260" t="s">
        <v>107</v>
      </c>
      <c r="D49" s="261"/>
      <c r="E49" s="125">
        <v>66.331658291457288</v>
      </c>
      <c r="F49" s="143">
        <v>132</v>
      </c>
      <c r="G49" s="144">
        <v>127</v>
      </c>
      <c r="H49" s="144">
        <v>126</v>
      </c>
      <c r="I49" s="144">
        <v>122</v>
      </c>
      <c r="J49" s="145">
        <v>127</v>
      </c>
      <c r="K49" s="144">
        <v>5</v>
      </c>
      <c r="L49" s="146">
        <v>3.9370078740157481</v>
      </c>
    </row>
    <row r="50" spans="1:12" s="110" customFormat="1" ht="24.95" customHeight="1" x14ac:dyDescent="0.2">
      <c r="A50" s="609" t="s">
        <v>192</v>
      </c>
      <c r="B50" s="610"/>
      <c r="C50" s="610"/>
      <c r="D50" s="611"/>
      <c r="E50" s="262">
        <v>13.011063285647413</v>
      </c>
      <c r="F50" s="263">
        <v>11396</v>
      </c>
      <c r="G50" s="264">
        <v>11760</v>
      </c>
      <c r="H50" s="264">
        <v>12008</v>
      </c>
      <c r="I50" s="264">
        <v>11051</v>
      </c>
      <c r="J50" s="265">
        <v>11251</v>
      </c>
      <c r="K50" s="263">
        <v>145</v>
      </c>
      <c r="L50" s="266">
        <v>1.2887743311705626</v>
      </c>
    </row>
    <row r="51" spans="1:12" s="110" customFormat="1" ht="15" customHeight="1" x14ac:dyDescent="0.2">
      <c r="A51" s="120"/>
      <c r="B51" s="119"/>
      <c r="C51" s="258" t="s">
        <v>106</v>
      </c>
      <c r="E51" s="113">
        <v>57.985257985257988</v>
      </c>
      <c r="F51" s="115">
        <v>6608</v>
      </c>
      <c r="G51" s="114">
        <v>6762</v>
      </c>
      <c r="H51" s="114">
        <v>6973</v>
      </c>
      <c r="I51" s="114">
        <v>6454</v>
      </c>
      <c r="J51" s="140">
        <v>6532</v>
      </c>
      <c r="K51" s="114">
        <v>76</v>
      </c>
      <c r="L51" s="116">
        <v>1.1635027556644213</v>
      </c>
    </row>
    <row r="52" spans="1:12" s="110" customFormat="1" ht="15" customHeight="1" x14ac:dyDescent="0.2">
      <c r="A52" s="120"/>
      <c r="B52" s="119"/>
      <c r="C52" s="258" t="s">
        <v>107</v>
      </c>
      <c r="E52" s="113">
        <v>42.014742014742012</v>
      </c>
      <c r="F52" s="115">
        <v>4788</v>
      </c>
      <c r="G52" s="114">
        <v>4998</v>
      </c>
      <c r="H52" s="114">
        <v>5035</v>
      </c>
      <c r="I52" s="114">
        <v>4597</v>
      </c>
      <c r="J52" s="140">
        <v>4719</v>
      </c>
      <c r="K52" s="114">
        <v>69</v>
      </c>
      <c r="L52" s="116">
        <v>1.4621741894469167</v>
      </c>
    </row>
    <row r="53" spans="1:12" s="110" customFormat="1" ht="15" customHeight="1" x14ac:dyDescent="0.2">
      <c r="A53" s="120"/>
      <c r="B53" s="119"/>
      <c r="C53" s="258" t="s">
        <v>187</v>
      </c>
      <c r="D53" s="110" t="s">
        <v>193</v>
      </c>
      <c r="E53" s="113">
        <v>27.930852930852932</v>
      </c>
      <c r="F53" s="115">
        <v>3183</v>
      </c>
      <c r="G53" s="114">
        <v>3636</v>
      </c>
      <c r="H53" s="114">
        <v>3758</v>
      </c>
      <c r="I53" s="114">
        <v>2853</v>
      </c>
      <c r="J53" s="140">
        <v>3092</v>
      </c>
      <c r="K53" s="114">
        <v>91</v>
      </c>
      <c r="L53" s="116">
        <v>2.9430789133247091</v>
      </c>
    </row>
    <row r="54" spans="1:12" s="110" customFormat="1" ht="15" customHeight="1" x14ac:dyDescent="0.2">
      <c r="A54" s="120"/>
      <c r="B54" s="119"/>
      <c r="D54" s="267" t="s">
        <v>194</v>
      </c>
      <c r="E54" s="113">
        <v>61.420043983663213</v>
      </c>
      <c r="F54" s="115">
        <v>1955</v>
      </c>
      <c r="G54" s="114">
        <v>2218</v>
      </c>
      <c r="H54" s="114">
        <v>2320</v>
      </c>
      <c r="I54" s="114">
        <v>1794</v>
      </c>
      <c r="J54" s="140">
        <v>1911</v>
      </c>
      <c r="K54" s="114">
        <v>44</v>
      </c>
      <c r="L54" s="116">
        <v>2.3024594453165883</v>
      </c>
    </row>
    <row r="55" spans="1:12" s="110" customFormat="1" ht="15" customHeight="1" x14ac:dyDescent="0.2">
      <c r="A55" s="120"/>
      <c r="B55" s="119"/>
      <c r="D55" s="267" t="s">
        <v>195</v>
      </c>
      <c r="E55" s="113">
        <v>38.579956016336787</v>
      </c>
      <c r="F55" s="115">
        <v>1228</v>
      </c>
      <c r="G55" s="114">
        <v>1418</v>
      </c>
      <c r="H55" s="114">
        <v>1438</v>
      </c>
      <c r="I55" s="114">
        <v>1059</v>
      </c>
      <c r="J55" s="140">
        <v>1181</v>
      </c>
      <c r="K55" s="114">
        <v>47</v>
      </c>
      <c r="L55" s="116">
        <v>3.9796782387806942</v>
      </c>
    </row>
    <row r="56" spans="1:12" s="110" customFormat="1" ht="15" customHeight="1" x14ac:dyDescent="0.2">
      <c r="A56" s="120"/>
      <c r="B56" s="119" t="s">
        <v>196</v>
      </c>
      <c r="C56" s="258"/>
      <c r="E56" s="113">
        <v>67.020219895646619</v>
      </c>
      <c r="F56" s="115">
        <v>58701</v>
      </c>
      <c r="G56" s="114">
        <v>58603</v>
      </c>
      <c r="H56" s="114">
        <v>58758</v>
      </c>
      <c r="I56" s="114">
        <v>58582</v>
      </c>
      <c r="J56" s="140">
        <v>58569</v>
      </c>
      <c r="K56" s="114">
        <v>132</v>
      </c>
      <c r="L56" s="116">
        <v>0.22537519848383958</v>
      </c>
    </row>
    <row r="57" spans="1:12" s="110" customFormat="1" ht="15" customHeight="1" x14ac:dyDescent="0.2">
      <c r="A57" s="120"/>
      <c r="B57" s="119"/>
      <c r="C57" s="258" t="s">
        <v>106</v>
      </c>
      <c r="E57" s="113">
        <v>56.786085415921363</v>
      </c>
      <c r="F57" s="115">
        <v>33334</v>
      </c>
      <c r="G57" s="114">
        <v>33334</v>
      </c>
      <c r="H57" s="114">
        <v>33446</v>
      </c>
      <c r="I57" s="114">
        <v>33359</v>
      </c>
      <c r="J57" s="140">
        <v>33426</v>
      </c>
      <c r="K57" s="114">
        <v>-92</v>
      </c>
      <c r="L57" s="116">
        <v>-0.27523484712499252</v>
      </c>
    </row>
    <row r="58" spans="1:12" s="110" customFormat="1" ht="15" customHeight="1" x14ac:dyDescent="0.2">
      <c r="A58" s="120"/>
      <c r="B58" s="119"/>
      <c r="C58" s="258" t="s">
        <v>107</v>
      </c>
      <c r="E58" s="113">
        <v>43.213914584078637</v>
      </c>
      <c r="F58" s="115">
        <v>25367</v>
      </c>
      <c r="G58" s="114">
        <v>25269</v>
      </c>
      <c r="H58" s="114">
        <v>25312</v>
      </c>
      <c r="I58" s="114">
        <v>25223</v>
      </c>
      <c r="J58" s="140">
        <v>25143</v>
      </c>
      <c r="K58" s="114">
        <v>224</v>
      </c>
      <c r="L58" s="116">
        <v>0.89090402895438092</v>
      </c>
    </row>
    <row r="59" spans="1:12" s="110" customFormat="1" ht="15" customHeight="1" x14ac:dyDescent="0.2">
      <c r="A59" s="120"/>
      <c r="B59" s="119"/>
      <c r="C59" s="258" t="s">
        <v>105</v>
      </c>
      <c r="D59" s="110" t="s">
        <v>197</v>
      </c>
      <c r="E59" s="113">
        <v>90.15348971908486</v>
      </c>
      <c r="F59" s="115">
        <v>52921</v>
      </c>
      <c r="G59" s="114">
        <v>52840</v>
      </c>
      <c r="H59" s="114">
        <v>53010</v>
      </c>
      <c r="I59" s="114">
        <v>52917</v>
      </c>
      <c r="J59" s="140">
        <v>52942</v>
      </c>
      <c r="K59" s="114">
        <v>-21</v>
      </c>
      <c r="L59" s="116">
        <v>-3.9666049639227832E-2</v>
      </c>
    </row>
    <row r="60" spans="1:12" s="110" customFormat="1" ht="15" customHeight="1" x14ac:dyDescent="0.2">
      <c r="A60" s="120"/>
      <c r="B60" s="119"/>
      <c r="C60" s="258"/>
      <c r="D60" s="267" t="s">
        <v>198</v>
      </c>
      <c r="E60" s="113">
        <v>54.108954857240036</v>
      </c>
      <c r="F60" s="115">
        <v>28635</v>
      </c>
      <c r="G60" s="114">
        <v>28648</v>
      </c>
      <c r="H60" s="114">
        <v>28761</v>
      </c>
      <c r="I60" s="114">
        <v>28739</v>
      </c>
      <c r="J60" s="140">
        <v>28825</v>
      </c>
      <c r="K60" s="114">
        <v>-190</v>
      </c>
      <c r="L60" s="116">
        <v>-0.65915004336513439</v>
      </c>
    </row>
    <row r="61" spans="1:12" s="110" customFormat="1" ht="15" customHeight="1" x14ac:dyDescent="0.2">
      <c r="A61" s="120"/>
      <c r="B61" s="119"/>
      <c r="C61" s="258"/>
      <c r="D61" s="267" t="s">
        <v>199</v>
      </c>
      <c r="E61" s="113">
        <v>45.891045142759964</v>
      </c>
      <c r="F61" s="115">
        <v>24286</v>
      </c>
      <c r="G61" s="114">
        <v>24192</v>
      </c>
      <c r="H61" s="114">
        <v>24249</v>
      </c>
      <c r="I61" s="114">
        <v>24178</v>
      </c>
      <c r="J61" s="140">
        <v>24117</v>
      </c>
      <c r="K61" s="114">
        <v>169</v>
      </c>
      <c r="L61" s="116">
        <v>0.7007505079404569</v>
      </c>
    </row>
    <row r="62" spans="1:12" s="110" customFormat="1" ht="15" customHeight="1" x14ac:dyDescent="0.2">
      <c r="A62" s="120"/>
      <c r="B62" s="119"/>
      <c r="C62" s="258"/>
      <c r="D62" s="258" t="s">
        <v>200</v>
      </c>
      <c r="E62" s="113">
        <v>9.8465102809151457</v>
      </c>
      <c r="F62" s="115">
        <v>5780</v>
      </c>
      <c r="G62" s="114">
        <v>5763</v>
      </c>
      <c r="H62" s="114">
        <v>5748</v>
      </c>
      <c r="I62" s="114">
        <v>5665</v>
      </c>
      <c r="J62" s="140">
        <v>5627</v>
      </c>
      <c r="K62" s="114">
        <v>153</v>
      </c>
      <c r="L62" s="116">
        <v>2.7190332326283988</v>
      </c>
    </row>
    <row r="63" spans="1:12" s="110" customFormat="1" ht="15" customHeight="1" x14ac:dyDescent="0.2">
      <c r="A63" s="120"/>
      <c r="B63" s="119"/>
      <c r="C63" s="258"/>
      <c r="D63" s="267" t="s">
        <v>198</v>
      </c>
      <c r="E63" s="113">
        <v>81.297577854671275</v>
      </c>
      <c r="F63" s="115">
        <v>4699</v>
      </c>
      <c r="G63" s="114">
        <v>4686</v>
      </c>
      <c r="H63" s="114">
        <v>4685</v>
      </c>
      <c r="I63" s="114">
        <v>4620</v>
      </c>
      <c r="J63" s="140">
        <v>4601</v>
      </c>
      <c r="K63" s="114">
        <v>98</v>
      </c>
      <c r="L63" s="116">
        <v>2.1299717452727669</v>
      </c>
    </row>
    <row r="64" spans="1:12" s="110" customFormat="1" ht="15" customHeight="1" x14ac:dyDescent="0.2">
      <c r="A64" s="120"/>
      <c r="B64" s="119"/>
      <c r="C64" s="258"/>
      <c r="D64" s="267" t="s">
        <v>199</v>
      </c>
      <c r="E64" s="113">
        <v>18.702422145328718</v>
      </c>
      <c r="F64" s="115">
        <v>1081</v>
      </c>
      <c r="G64" s="114">
        <v>1077</v>
      </c>
      <c r="H64" s="114">
        <v>1063</v>
      </c>
      <c r="I64" s="114">
        <v>1045</v>
      </c>
      <c r="J64" s="140">
        <v>1026</v>
      </c>
      <c r="K64" s="114">
        <v>55</v>
      </c>
      <c r="L64" s="116">
        <v>5.3606237816764128</v>
      </c>
    </row>
    <row r="65" spans="1:12" s="110" customFormat="1" ht="15" customHeight="1" x14ac:dyDescent="0.2">
      <c r="A65" s="120"/>
      <c r="B65" s="119" t="s">
        <v>201</v>
      </c>
      <c r="C65" s="258"/>
      <c r="E65" s="113">
        <v>14.50443558975647</v>
      </c>
      <c r="F65" s="115">
        <v>12704</v>
      </c>
      <c r="G65" s="114">
        <v>12529</v>
      </c>
      <c r="H65" s="114">
        <v>12347</v>
      </c>
      <c r="I65" s="114">
        <v>12233</v>
      </c>
      <c r="J65" s="140">
        <v>11938</v>
      </c>
      <c r="K65" s="114">
        <v>766</v>
      </c>
      <c r="L65" s="116">
        <v>6.4164851733958788</v>
      </c>
    </row>
    <row r="66" spans="1:12" s="110" customFormat="1" ht="15" customHeight="1" x14ac:dyDescent="0.2">
      <c r="A66" s="120"/>
      <c r="B66" s="119"/>
      <c r="C66" s="258" t="s">
        <v>106</v>
      </c>
      <c r="E66" s="113">
        <v>58.82399244332494</v>
      </c>
      <c r="F66" s="115">
        <v>7473</v>
      </c>
      <c r="G66" s="114">
        <v>7374</v>
      </c>
      <c r="H66" s="114">
        <v>7269</v>
      </c>
      <c r="I66" s="114">
        <v>7230</v>
      </c>
      <c r="J66" s="140">
        <v>7076</v>
      </c>
      <c r="K66" s="114">
        <v>397</v>
      </c>
      <c r="L66" s="116">
        <v>5.6105144149236859</v>
      </c>
    </row>
    <row r="67" spans="1:12" s="110" customFormat="1" ht="15" customHeight="1" x14ac:dyDescent="0.2">
      <c r="A67" s="120"/>
      <c r="B67" s="119"/>
      <c r="C67" s="258" t="s">
        <v>107</v>
      </c>
      <c r="E67" s="113">
        <v>41.17600755667506</v>
      </c>
      <c r="F67" s="115">
        <v>5231</v>
      </c>
      <c r="G67" s="114">
        <v>5155</v>
      </c>
      <c r="H67" s="114">
        <v>5078</v>
      </c>
      <c r="I67" s="114">
        <v>5003</v>
      </c>
      <c r="J67" s="140">
        <v>4862</v>
      </c>
      <c r="K67" s="114">
        <v>369</v>
      </c>
      <c r="L67" s="116">
        <v>7.5894693541752369</v>
      </c>
    </row>
    <row r="68" spans="1:12" s="110" customFormat="1" ht="15" customHeight="1" x14ac:dyDescent="0.2">
      <c r="A68" s="120"/>
      <c r="B68" s="119"/>
      <c r="C68" s="258" t="s">
        <v>105</v>
      </c>
      <c r="D68" s="110" t="s">
        <v>202</v>
      </c>
      <c r="E68" s="113">
        <v>21.796284634760706</v>
      </c>
      <c r="F68" s="115">
        <v>2769</v>
      </c>
      <c r="G68" s="114">
        <v>2679</v>
      </c>
      <c r="H68" s="114">
        <v>2613</v>
      </c>
      <c r="I68" s="114">
        <v>2530</v>
      </c>
      <c r="J68" s="140">
        <v>2363</v>
      </c>
      <c r="K68" s="114">
        <v>406</v>
      </c>
      <c r="L68" s="116">
        <v>17.181548878544223</v>
      </c>
    </row>
    <row r="69" spans="1:12" s="110" customFormat="1" ht="15" customHeight="1" x14ac:dyDescent="0.2">
      <c r="A69" s="120"/>
      <c r="B69" s="119"/>
      <c r="C69" s="258"/>
      <c r="D69" s="267" t="s">
        <v>198</v>
      </c>
      <c r="E69" s="113">
        <v>52.726616106897794</v>
      </c>
      <c r="F69" s="115">
        <v>1460</v>
      </c>
      <c r="G69" s="114">
        <v>1409</v>
      </c>
      <c r="H69" s="114">
        <v>1372</v>
      </c>
      <c r="I69" s="114">
        <v>1342</v>
      </c>
      <c r="J69" s="140">
        <v>1250</v>
      </c>
      <c r="K69" s="114">
        <v>210</v>
      </c>
      <c r="L69" s="116">
        <v>16.8</v>
      </c>
    </row>
    <row r="70" spans="1:12" s="110" customFormat="1" ht="15" customHeight="1" x14ac:dyDescent="0.2">
      <c r="A70" s="120"/>
      <c r="B70" s="119"/>
      <c r="C70" s="258"/>
      <c r="D70" s="267" t="s">
        <v>199</v>
      </c>
      <c r="E70" s="113">
        <v>47.273383893102206</v>
      </c>
      <c r="F70" s="115">
        <v>1309</v>
      </c>
      <c r="G70" s="114">
        <v>1270</v>
      </c>
      <c r="H70" s="114">
        <v>1241</v>
      </c>
      <c r="I70" s="114">
        <v>1188</v>
      </c>
      <c r="J70" s="140">
        <v>1113</v>
      </c>
      <c r="K70" s="114">
        <v>196</v>
      </c>
      <c r="L70" s="116">
        <v>17.610062893081761</v>
      </c>
    </row>
    <row r="71" spans="1:12" s="110" customFormat="1" ht="15" customHeight="1" x14ac:dyDescent="0.2">
      <c r="A71" s="120"/>
      <c r="B71" s="119"/>
      <c r="C71" s="258"/>
      <c r="D71" s="110" t="s">
        <v>203</v>
      </c>
      <c r="E71" s="113">
        <v>68.545340050377831</v>
      </c>
      <c r="F71" s="115">
        <v>8708</v>
      </c>
      <c r="G71" s="114">
        <v>8650</v>
      </c>
      <c r="H71" s="114">
        <v>8540</v>
      </c>
      <c r="I71" s="114">
        <v>8525</v>
      </c>
      <c r="J71" s="140">
        <v>8437</v>
      </c>
      <c r="K71" s="114">
        <v>271</v>
      </c>
      <c r="L71" s="116">
        <v>3.2120421950930425</v>
      </c>
    </row>
    <row r="72" spans="1:12" s="110" customFormat="1" ht="15" customHeight="1" x14ac:dyDescent="0.2">
      <c r="A72" s="120"/>
      <c r="B72" s="119"/>
      <c r="C72" s="258"/>
      <c r="D72" s="267" t="s">
        <v>198</v>
      </c>
      <c r="E72" s="113">
        <v>61.506660542030318</v>
      </c>
      <c r="F72" s="115">
        <v>5356</v>
      </c>
      <c r="G72" s="114">
        <v>5318</v>
      </c>
      <c r="H72" s="114">
        <v>5243</v>
      </c>
      <c r="I72" s="114">
        <v>5232</v>
      </c>
      <c r="J72" s="140">
        <v>5187</v>
      </c>
      <c r="K72" s="114">
        <v>169</v>
      </c>
      <c r="L72" s="116">
        <v>3.2581453634085213</v>
      </c>
    </row>
    <row r="73" spans="1:12" s="110" customFormat="1" ht="15" customHeight="1" x14ac:dyDescent="0.2">
      <c r="A73" s="120"/>
      <c r="B73" s="119"/>
      <c r="C73" s="258"/>
      <c r="D73" s="267" t="s">
        <v>199</v>
      </c>
      <c r="E73" s="113">
        <v>38.493339457969682</v>
      </c>
      <c r="F73" s="115">
        <v>3352</v>
      </c>
      <c r="G73" s="114">
        <v>3332</v>
      </c>
      <c r="H73" s="114">
        <v>3297</v>
      </c>
      <c r="I73" s="114">
        <v>3293</v>
      </c>
      <c r="J73" s="140">
        <v>3250</v>
      </c>
      <c r="K73" s="114">
        <v>102</v>
      </c>
      <c r="L73" s="116">
        <v>3.1384615384615384</v>
      </c>
    </row>
    <row r="74" spans="1:12" s="110" customFormat="1" ht="15" customHeight="1" x14ac:dyDescent="0.2">
      <c r="A74" s="120"/>
      <c r="B74" s="119"/>
      <c r="C74" s="258"/>
      <c r="D74" s="110" t="s">
        <v>204</v>
      </c>
      <c r="E74" s="113">
        <v>9.6583753148614608</v>
      </c>
      <c r="F74" s="115">
        <v>1227</v>
      </c>
      <c r="G74" s="114">
        <v>1200</v>
      </c>
      <c r="H74" s="114">
        <v>1194</v>
      </c>
      <c r="I74" s="114">
        <v>1178</v>
      </c>
      <c r="J74" s="140">
        <v>1138</v>
      </c>
      <c r="K74" s="114">
        <v>89</v>
      </c>
      <c r="L74" s="116">
        <v>7.8207381370826008</v>
      </c>
    </row>
    <row r="75" spans="1:12" s="110" customFormat="1" ht="15" customHeight="1" x14ac:dyDescent="0.2">
      <c r="A75" s="120"/>
      <c r="B75" s="119"/>
      <c r="C75" s="258"/>
      <c r="D75" s="267" t="s">
        <v>198</v>
      </c>
      <c r="E75" s="113">
        <v>53.545232273838629</v>
      </c>
      <c r="F75" s="115">
        <v>657</v>
      </c>
      <c r="G75" s="114">
        <v>647</v>
      </c>
      <c r="H75" s="114">
        <v>654</v>
      </c>
      <c r="I75" s="114">
        <v>656</v>
      </c>
      <c r="J75" s="140">
        <v>639</v>
      </c>
      <c r="K75" s="114">
        <v>18</v>
      </c>
      <c r="L75" s="116">
        <v>2.816901408450704</v>
      </c>
    </row>
    <row r="76" spans="1:12" s="110" customFormat="1" ht="15" customHeight="1" x14ac:dyDescent="0.2">
      <c r="A76" s="120"/>
      <c r="B76" s="119"/>
      <c r="C76" s="258"/>
      <c r="D76" s="267" t="s">
        <v>199</v>
      </c>
      <c r="E76" s="113">
        <v>46.454767726161371</v>
      </c>
      <c r="F76" s="115">
        <v>570</v>
      </c>
      <c r="G76" s="114">
        <v>553</v>
      </c>
      <c r="H76" s="114">
        <v>540</v>
      </c>
      <c r="I76" s="114">
        <v>522</v>
      </c>
      <c r="J76" s="140">
        <v>499</v>
      </c>
      <c r="K76" s="114">
        <v>71</v>
      </c>
      <c r="L76" s="116">
        <v>14.228456913827655</v>
      </c>
    </row>
    <row r="77" spans="1:12" s="110" customFormat="1" ht="15" customHeight="1" x14ac:dyDescent="0.2">
      <c r="A77" s="534"/>
      <c r="B77" s="119" t="s">
        <v>205</v>
      </c>
      <c r="C77" s="268"/>
      <c r="D77" s="182"/>
      <c r="E77" s="113">
        <v>5.4642812289495017</v>
      </c>
      <c r="F77" s="115">
        <v>4786</v>
      </c>
      <c r="G77" s="114">
        <v>4731</v>
      </c>
      <c r="H77" s="114">
        <v>4879</v>
      </c>
      <c r="I77" s="114">
        <v>4919</v>
      </c>
      <c r="J77" s="140">
        <v>4883</v>
      </c>
      <c r="K77" s="114">
        <v>-97</v>
      </c>
      <c r="L77" s="116">
        <v>-1.9864837190251894</v>
      </c>
    </row>
    <row r="78" spans="1:12" s="110" customFormat="1" ht="15" customHeight="1" x14ac:dyDescent="0.2">
      <c r="A78" s="120"/>
      <c r="B78" s="119"/>
      <c r="C78" s="268" t="s">
        <v>106</v>
      </c>
      <c r="D78" s="182"/>
      <c r="E78" s="113">
        <v>62.891767655662349</v>
      </c>
      <c r="F78" s="115">
        <v>3010</v>
      </c>
      <c r="G78" s="114">
        <v>2934</v>
      </c>
      <c r="H78" s="114">
        <v>3052</v>
      </c>
      <c r="I78" s="114">
        <v>3085</v>
      </c>
      <c r="J78" s="140">
        <v>3052</v>
      </c>
      <c r="K78" s="114">
        <v>-42</v>
      </c>
      <c r="L78" s="116">
        <v>-1.3761467889908257</v>
      </c>
    </row>
    <row r="79" spans="1:12" s="110" customFormat="1" ht="15" customHeight="1" x14ac:dyDescent="0.2">
      <c r="A79" s="123"/>
      <c r="B79" s="124"/>
      <c r="C79" s="260" t="s">
        <v>107</v>
      </c>
      <c r="D79" s="261"/>
      <c r="E79" s="125">
        <v>37.108232344337651</v>
      </c>
      <c r="F79" s="143">
        <v>1776</v>
      </c>
      <c r="G79" s="144">
        <v>1797</v>
      </c>
      <c r="H79" s="144">
        <v>1827</v>
      </c>
      <c r="I79" s="144">
        <v>1834</v>
      </c>
      <c r="J79" s="145">
        <v>1831</v>
      </c>
      <c r="K79" s="144">
        <v>-55</v>
      </c>
      <c r="L79" s="146">
        <v>-3.0038230475150192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87587</v>
      </c>
      <c r="E11" s="114">
        <v>87623</v>
      </c>
      <c r="F11" s="114">
        <v>87992</v>
      </c>
      <c r="G11" s="114">
        <v>86785</v>
      </c>
      <c r="H11" s="140">
        <v>86641</v>
      </c>
      <c r="I11" s="115">
        <v>946</v>
      </c>
      <c r="J11" s="116">
        <v>1.0918618206161055</v>
      </c>
    </row>
    <row r="12" spans="1:15" s="110" customFormat="1" ht="24.95" customHeight="1" x14ac:dyDescent="0.2">
      <c r="A12" s="193" t="s">
        <v>132</v>
      </c>
      <c r="B12" s="194" t="s">
        <v>133</v>
      </c>
      <c r="C12" s="113">
        <v>0.70444244008814094</v>
      </c>
      <c r="D12" s="115">
        <v>617</v>
      </c>
      <c r="E12" s="114">
        <v>578</v>
      </c>
      <c r="F12" s="114">
        <v>622</v>
      </c>
      <c r="G12" s="114">
        <v>628</v>
      </c>
      <c r="H12" s="140">
        <v>618</v>
      </c>
      <c r="I12" s="115">
        <v>-1</v>
      </c>
      <c r="J12" s="116">
        <v>-0.16181229773462782</v>
      </c>
    </row>
    <row r="13" spans="1:15" s="110" customFormat="1" ht="24.95" customHeight="1" x14ac:dyDescent="0.2">
      <c r="A13" s="193" t="s">
        <v>134</v>
      </c>
      <c r="B13" s="199" t="s">
        <v>214</v>
      </c>
      <c r="C13" s="113">
        <v>1.6726226494799457</v>
      </c>
      <c r="D13" s="115">
        <v>1465</v>
      </c>
      <c r="E13" s="114">
        <v>1446</v>
      </c>
      <c r="F13" s="114">
        <v>1449</v>
      </c>
      <c r="G13" s="114">
        <v>1406</v>
      </c>
      <c r="H13" s="140">
        <v>1431</v>
      </c>
      <c r="I13" s="115">
        <v>34</v>
      </c>
      <c r="J13" s="116">
        <v>2.3759608665269041</v>
      </c>
    </row>
    <row r="14" spans="1:15" s="287" customFormat="1" ht="24" customHeight="1" x14ac:dyDescent="0.2">
      <c r="A14" s="193" t="s">
        <v>215</v>
      </c>
      <c r="B14" s="199" t="s">
        <v>137</v>
      </c>
      <c r="C14" s="113">
        <v>46.801465970977425</v>
      </c>
      <c r="D14" s="115">
        <v>40992</v>
      </c>
      <c r="E14" s="114">
        <v>41111</v>
      </c>
      <c r="F14" s="114">
        <v>41301</v>
      </c>
      <c r="G14" s="114">
        <v>40853</v>
      </c>
      <c r="H14" s="140">
        <v>40665</v>
      </c>
      <c r="I14" s="115">
        <v>327</v>
      </c>
      <c r="J14" s="116">
        <v>0.80413131685724826</v>
      </c>
      <c r="K14" s="110"/>
      <c r="L14" s="110"/>
      <c r="M14" s="110"/>
      <c r="N14" s="110"/>
      <c r="O14" s="110"/>
    </row>
    <row r="15" spans="1:15" s="110" customFormat="1" ht="24.75" customHeight="1" x14ac:dyDescent="0.2">
      <c r="A15" s="193" t="s">
        <v>216</v>
      </c>
      <c r="B15" s="199" t="s">
        <v>217</v>
      </c>
      <c r="C15" s="113">
        <v>11.533675088768881</v>
      </c>
      <c r="D15" s="115">
        <v>10102</v>
      </c>
      <c r="E15" s="114">
        <v>9995</v>
      </c>
      <c r="F15" s="114">
        <v>9958</v>
      </c>
      <c r="G15" s="114">
        <v>9845</v>
      </c>
      <c r="H15" s="140">
        <v>9771</v>
      </c>
      <c r="I15" s="115">
        <v>331</v>
      </c>
      <c r="J15" s="116">
        <v>3.3875754784566574</v>
      </c>
    </row>
    <row r="16" spans="1:15" s="287" customFormat="1" ht="24.95" customHeight="1" x14ac:dyDescent="0.2">
      <c r="A16" s="193" t="s">
        <v>218</v>
      </c>
      <c r="B16" s="199" t="s">
        <v>141</v>
      </c>
      <c r="C16" s="113">
        <v>31.561761448616803</v>
      </c>
      <c r="D16" s="115">
        <v>27644</v>
      </c>
      <c r="E16" s="114">
        <v>27880</v>
      </c>
      <c r="F16" s="114">
        <v>28086</v>
      </c>
      <c r="G16" s="114">
        <v>27784</v>
      </c>
      <c r="H16" s="140">
        <v>27708</v>
      </c>
      <c r="I16" s="115">
        <v>-64</v>
      </c>
      <c r="J16" s="116">
        <v>-0.23098022231846399</v>
      </c>
      <c r="K16" s="110"/>
      <c r="L16" s="110"/>
      <c r="M16" s="110"/>
      <c r="N16" s="110"/>
      <c r="O16" s="110"/>
    </row>
    <row r="17" spans="1:15" s="110" customFormat="1" ht="24.95" customHeight="1" x14ac:dyDescent="0.2">
      <c r="A17" s="193" t="s">
        <v>219</v>
      </c>
      <c r="B17" s="199" t="s">
        <v>220</v>
      </c>
      <c r="C17" s="113">
        <v>3.706029433591743</v>
      </c>
      <c r="D17" s="115">
        <v>3246</v>
      </c>
      <c r="E17" s="114">
        <v>3236</v>
      </c>
      <c r="F17" s="114">
        <v>3257</v>
      </c>
      <c r="G17" s="114">
        <v>3224</v>
      </c>
      <c r="H17" s="140">
        <v>3186</v>
      </c>
      <c r="I17" s="115">
        <v>60</v>
      </c>
      <c r="J17" s="116">
        <v>1.8832391713747645</v>
      </c>
    </row>
    <row r="18" spans="1:15" s="287" customFormat="1" ht="24.95" customHeight="1" x14ac:dyDescent="0.2">
      <c r="A18" s="201" t="s">
        <v>144</v>
      </c>
      <c r="B18" s="202" t="s">
        <v>145</v>
      </c>
      <c r="C18" s="113">
        <v>6.347974014408531</v>
      </c>
      <c r="D18" s="115">
        <v>5560</v>
      </c>
      <c r="E18" s="114">
        <v>5536</v>
      </c>
      <c r="F18" s="114">
        <v>5626</v>
      </c>
      <c r="G18" s="114">
        <v>5518</v>
      </c>
      <c r="H18" s="140">
        <v>5486</v>
      </c>
      <c r="I18" s="115">
        <v>74</v>
      </c>
      <c r="J18" s="116">
        <v>1.3488880787458986</v>
      </c>
      <c r="K18" s="110"/>
      <c r="L18" s="110"/>
      <c r="M18" s="110"/>
      <c r="N18" s="110"/>
      <c r="O18" s="110"/>
    </row>
    <row r="19" spans="1:15" s="110" customFormat="1" ht="24.95" customHeight="1" x14ac:dyDescent="0.2">
      <c r="A19" s="193" t="s">
        <v>146</v>
      </c>
      <c r="B19" s="199" t="s">
        <v>147</v>
      </c>
      <c r="C19" s="113">
        <v>9.710345142543984</v>
      </c>
      <c r="D19" s="115">
        <v>8505</v>
      </c>
      <c r="E19" s="114">
        <v>8490</v>
      </c>
      <c r="F19" s="114">
        <v>8523</v>
      </c>
      <c r="G19" s="114">
        <v>8308</v>
      </c>
      <c r="H19" s="140">
        <v>8366</v>
      </c>
      <c r="I19" s="115">
        <v>139</v>
      </c>
      <c r="J19" s="116">
        <v>1.6614869710733924</v>
      </c>
    </row>
    <row r="20" spans="1:15" s="287" customFormat="1" ht="24.95" customHeight="1" x14ac:dyDescent="0.2">
      <c r="A20" s="193" t="s">
        <v>148</v>
      </c>
      <c r="B20" s="199" t="s">
        <v>149</v>
      </c>
      <c r="C20" s="113">
        <v>4.4515738637012339</v>
      </c>
      <c r="D20" s="115">
        <v>3899</v>
      </c>
      <c r="E20" s="114">
        <v>3885</v>
      </c>
      <c r="F20" s="114">
        <v>3889</v>
      </c>
      <c r="G20" s="114">
        <v>3832</v>
      </c>
      <c r="H20" s="140">
        <v>3805</v>
      </c>
      <c r="I20" s="115">
        <v>94</v>
      </c>
      <c r="J20" s="116">
        <v>2.4704336399474376</v>
      </c>
      <c r="K20" s="110"/>
      <c r="L20" s="110"/>
      <c r="M20" s="110"/>
      <c r="N20" s="110"/>
      <c r="O20" s="110"/>
    </row>
    <row r="21" spans="1:15" s="110" customFormat="1" ht="24.95" customHeight="1" x14ac:dyDescent="0.2">
      <c r="A21" s="201" t="s">
        <v>150</v>
      </c>
      <c r="B21" s="202" t="s">
        <v>151</v>
      </c>
      <c r="C21" s="113">
        <v>1.5847100597120578</v>
      </c>
      <c r="D21" s="115">
        <v>1388</v>
      </c>
      <c r="E21" s="114">
        <v>1373</v>
      </c>
      <c r="F21" s="114">
        <v>1359</v>
      </c>
      <c r="G21" s="114">
        <v>1330</v>
      </c>
      <c r="H21" s="140">
        <v>1285</v>
      </c>
      <c r="I21" s="115">
        <v>103</v>
      </c>
      <c r="J21" s="116">
        <v>8.0155642023346303</v>
      </c>
    </row>
    <row r="22" spans="1:15" s="110" customFormat="1" ht="24.95" customHeight="1" x14ac:dyDescent="0.2">
      <c r="A22" s="201" t="s">
        <v>152</v>
      </c>
      <c r="B22" s="199" t="s">
        <v>153</v>
      </c>
      <c r="C22" s="113">
        <v>1.0492424674894676</v>
      </c>
      <c r="D22" s="115">
        <v>919</v>
      </c>
      <c r="E22" s="114">
        <v>910</v>
      </c>
      <c r="F22" s="114">
        <v>905</v>
      </c>
      <c r="G22" s="114">
        <v>873</v>
      </c>
      <c r="H22" s="140">
        <v>855</v>
      </c>
      <c r="I22" s="115">
        <v>64</v>
      </c>
      <c r="J22" s="116">
        <v>7.4853801169590639</v>
      </c>
    </row>
    <row r="23" spans="1:15" s="110" customFormat="1" ht="24.95" customHeight="1" x14ac:dyDescent="0.2">
      <c r="A23" s="193" t="s">
        <v>154</v>
      </c>
      <c r="B23" s="199" t="s">
        <v>155</v>
      </c>
      <c r="C23" s="113">
        <v>2.0471074474522473</v>
      </c>
      <c r="D23" s="115">
        <v>1793</v>
      </c>
      <c r="E23" s="114">
        <v>1812</v>
      </c>
      <c r="F23" s="114">
        <v>1819</v>
      </c>
      <c r="G23" s="114">
        <v>1773</v>
      </c>
      <c r="H23" s="140">
        <v>1779</v>
      </c>
      <c r="I23" s="115">
        <v>14</v>
      </c>
      <c r="J23" s="116">
        <v>0.7869589657110736</v>
      </c>
    </row>
    <row r="24" spans="1:15" s="110" customFormat="1" ht="24.95" customHeight="1" x14ac:dyDescent="0.2">
      <c r="A24" s="193" t="s">
        <v>156</v>
      </c>
      <c r="B24" s="199" t="s">
        <v>221</v>
      </c>
      <c r="C24" s="113">
        <v>3.4365830545628917</v>
      </c>
      <c r="D24" s="115">
        <v>3010</v>
      </c>
      <c r="E24" s="114">
        <v>3071</v>
      </c>
      <c r="F24" s="114">
        <v>3030</v>
      </c>
      <c r="G24" s="114">
        <v>3128</v>
      </c>
      <c r="H24" s="140">
        <v>3231</v>
      </c>
      <c r="I24" s="115">
        <v>-221</v>
      </c>
      <c r="J24" s="116">
        <v>-6.8399876199319101</v>
      </c>
    </row>
    <row r="25" spans="1:15" s="110" customFormat="1" ht="24.95" customHeight="1" x14ac:dyDescent="0.2">
      <c r="A25" s="193" t="s">
        <v>222</v>
      </c>
      <c r="B25" s="204" t="s">
        <v>159</v>
      </c>
      <c r="C25" s="113">
        <v>2.3724982017879364</v>
      </c>
      <c r="D25" s="115">
        <v>2078</v>
      </c>
      <c r="E25" s="114">
        <v>2003</v>
      </c>
      <c r="F25" s="114">
        <v>2011</v>
      </c>
      <c r="G25" s="114">
        <v>1962</v>
      </c>
      <c r="H25" s="140">
        <v>1906</v>
      </c>
      <c r="I25" s="115">
        <v>172</v>
      </c>
      <c r="J25" s="116">
        <v>9.0241343126967468</v>
      </c>
    </row>
    <row r="26" spans="1:15" s="110" customFormat="1" ht="24.95" customHeight="1" x14ac:dyDescent="0.2">
      <c r="A26" s="201">
        <v>782.78300000000002</v>
      </c>
      <c r="B26" s="203" t="s">
        <v>160</v>
      </c>
      <c r="C26" s="113">
        <v>1.1771153253336681</v>
      </c>
      <c r="D26" s="115">
        <v>1031</v>
      </c>
      <c r="E26" s="114">
        <v>989</v>
      </c>
      <c r="F26" s="114">
        <v>1088</v>
      </c>
      <c r="G26" s="114">
        <v>1140</v>
      </c>
      <c r="H26" s="140">
        <v>1181</v>
      </c>
      <c r="I26" s="115">
        <v>-150</v>
      </c>
      <c r="J26" s="116">
        <v>-12.701100762066046</v>
      </c>
    </row>
    <row r="27" spans="1:15" s="110" customFormat="1" ht="24.95" customHeight="1" x14ac:dyDescent="0.2">
      <c r="A27" s="193" t="s">
        <v>161</v>
      </c>
      <c r="B27" s="199" t="s">
        <v>223</v>
      </c>
      <c r="C27" s="113">
        <v>4.9139712514414242</v>
      </c>
      <c r="D27" s="115">
        <v>4304</v>
      </c>
      <c r="E27" s="114">
        <v>4346</v>
      </c>
      <c r="F27" s="114">
        <v>4380</v>
      </c>
      <c r="G27" s="114">
        <v>4248</v>
      </c>
      <c r="H27" s="140">
        <v>4221</v>
      </c>
      <c r="I27" s="115">
        <v>83</v>
      </c>
      <c r="J27" s="116">
        <v>1.9663586827765933</v>
      </c>
    </row>
    <row r="28" spans="1:15" s="110" customFormat="1" ht="24.95" customHeight="1" x14ac:dyDescent="0.2">
      <c r="A28" s="193" t="s">
        <v>163</v>
      </c>
      <c r="B28" s="199" t="s">
        <v>164</v>
      </c>
      <c r="C28" s="113">
        <v>2.5106465571374748</v>
      </c>
      <c r="D28" s="115">
        <v>2199</v>
      </c>
      <c r="E28" s="114">
        <v>2185</v>
      </c>
      <c r="F28" s="114">
        <v>2166</v>
      </c>
      <c r="G28" s="114">
        <v>2137</v>
      </c>
      <c r="H28" s="140">
        <v>2118</v>
      </c>
      <c r="I28" s="115">
        <v>81</v>
      </c>
      <c r="J28" s="116">
        <v>3.8243626062322944</v>
      </c>
    </row>
    <row r="29" spans="1:15" s="110" customFormat="1" ht="24.95" customHeight="1" x14ac:dyDescent="0.2">
      <c r="A29" s="193">
        <v>86</v>
      </c>
      <c r="B29" s="199" t="s">
        <v>165</v>
      </c>
      <c r="C29" s="113">
        <v>5.5624693162227272</v>
      </c>
      <c r="D29" s="115">
        <v>4872</v>
      </c>
      <c r="E29" s="114">
        <v>4893</v>
      </c>
      <c r="F29" s="114">
        <v>4878</v>
      </c>
      <c r="G29" s="114">
        <v>4806</v>
      </c>
      <c r="H29" s="140">
        <v>4833</v>
      </c>
      <c r="I29" s="115">
        <v>39</v>
      </c>
      <c r="J29" s="116">
        <v>0.80695220360024833</v>
      </c>
    </row>
    <row r="30" spans="1:15" s="110" customFormat="1" ht="24.95" customHeight="1" x14ac:dyDescent="0.2">
      <c r="A30" s="193">
        <v>87.88</v>
      </c>
      <c r="B30" s="204" t="s">
        <v>166</v>
      </c>
      <c r="C30" s="113">
        <v>3.4137486156621417</v>
      </c>
      <c r="D30" s="115">
        <v>2990</v>
      </c>
      <c r="E30" s="114">
        <v>3025</v>
      </c>
      <c r="F30" s="114">
        <v>3027</v>
      </c>
      <c r="G30" s="114">
        <v>2962</v>
      </c>
      <c r="H30" s="140">
        <v>2983</v>
      </c>
      <c r="I30" s="115">
        <v>7</v>
      </c>
      <c r="J30" s="116">
        <v>0.23466309084813947</v>
      </c>
    </row>
    <row r="31" spans="1:15" s="110" customFormat="1" ht="24.95" customHeight="1" x14ac:dyDescent="0.2">
      <c r="A31" s="193" t="s">
        <v>167</v>
      </c>
      <c r="B31" s="199" t="s">
        <v>168</v>
      </c>
      <c r="C31" s="113">
        <v>2.2434836219986982</v>
      </c>
      <c r="D31" s="115">
        <v>1965</v>
      </c>
      <c r="E31" s="114">
        <v>1968</v>
      </c>
      <c r="F31" s="114">
        <v>1917</v>
      </c>
      <c r="G31" s="114">
        <v>1880</v>
      </c>
      <c r="H31" s="140">
        <v>1877</v>
      </c>
      <c r="I31" s="115">
        <v>88</v>
      </c>
      <c r="J31" s="116">
        <v>4.6883324453915822</v>
      </c>
    </row>
    <row r="32" spans="1:15" s="110" customFormat="1" ht="24.95" customHeight="1" x14ac:dyDescent="0.2">
      <c r="A32" s="193"/>
      <c r="B32" s="288" t="s">
        <v>224</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0.70444244008814094</v>
      </c>
      <c r="D34" s="115">
        <v>617</v>
      </c>
      <c r="E34" s="114">
        <v>578</v>
      </c>
      <c r="F34" s="114">
        <v>622</v>
      </c>
      <c r="G34" s="114">
        <v>628</v>
      </c>
      <c r="H34" s="140">
        <v>618</v>
      </c>
      <c r="I34" s="115">
        <v>-1</v>
      </c>
      <c r="J34" s="116">
        <v>-0.16181229773462782</v>
      </c>
    </row>
    <row r="35" spans="1:10" s="110" customFormat="1" ht="24.95" customHeight="1" x14ac:dyDescent="0.2">
      <c r="A35" s="292" t="s">
        <v>171</v>
      </c>
      <c r="B35" s="293" t="s">
        <v>172</v>
      </c>
      <c r="C35" s="113">
        <v>54.822062634865908</v>
      </c>
      <c r="D35" s="115">
        <v>48017</v>
      </c>
      <c r="E35" s="114">
        <v>48093</v>
      </c>
      <c r="F35" s="114">
        <v>48376</v>
      </c>
      <c r="G35" s="114">
        <v>47777</v>
      </c>
      <c r="H35" s="140">
        <v>47582</v>
      </c>
      <c r="I35" s="115">
        <v>435</v>
      </c>
      <c r="J35" s="116">
        <v>0.91421125635744604</v>
      </c>
    </row>
    <row r="36" spans="1:10" s="110" customFormat="1" ht="24.95" customHeight="1" x14ac:dyDescent="0.2">
      <c r="A36" s="294" t="s">
        <v>173</v>
      </c>
      <c r="B36" s="295" t="s">
        <v>174</v>
      </c>
      <c r="C36" s="125">
        <v>44.473494925045955</v>
      </c>
      <c r="D36" s="143">
        <v>38953</v>
      </c>
      <c r="E36" s="144">
        <v>38950</v>
      </c>
      <c r="F36" s="144">
        <v>38992</v>
      </c>
      <c r="G36" s="144">
        <v>38379</v>
      </c>
      <c r="H36" s="145">
        <v>38440</v>
      </c>
      <c r="I36" s="143">
        <v>513</v>
      </c>
      <c r="J36" s="146">
        <v>1.3345473465140478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2020-09-25T10:28:59Z</dcterms:created>
  <dcterms:modified xsi:type="dcterms:W3CDTF">2020-09-28T08:10:22Z</dcterms:modified>
</cp:coreProperties>
</file>