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L40" i="24"/>
  <c r="I40" i="24"/>
  <c r="G40" i="24"/>
  <c r="C40" i="24"/>
  <c r="M40" i="24" s="1"/>
  <c r="B40" i="24"/>
  <c r="M36" i="24"/>
  <c r="L36" i="24"/>
  <c r="K36" i="24"/>
  <c r="J36" i="24"/>
  <c r="I36" i="24"/>
  <c r="H36" i="24"/>
  <c r="G36" i="24"/>
  <c r="F36" i="24"/>
  <c r="E36" i="24"/>
  <c r="D36" i="24"/>
  <c r="K57" i="15"/>
  <c r="L57" i="15" s="1"/>
  <c r="C38" i="24"/>
  <c r="C37" i="24"/>
  <c r="M37" i="24" s="1"/>
  <c r="C35" i="24"/>
  <c r="C34" i="24"/>
  <c r="C33" i="24"/>
  <c r="C32" i="24"/>
  <c r="C31" i="24"/>
  <c r="C30" i="24"/>
  <c r="G30" i="24" s="1"/>
  <c r="C29" i="24"/>
  <c r="C28" i="24"/>
  <c r="M28" i="24" s="1"/>
  <c r="C27" i="24"/>
  <c r="C26" i="24"/>
  <c r="M26" i="24" s="1"/>
  <c r="C25" i="24"/>
  <c r="C24" i="24"/>
  <c r="C23" i="24"/>
  <c r="C22" i="24"/>
  <c r="C21" i="24"/>
  <c r="C20" i="24"/>
  <c r="G20" i="24" s="1"/>
  <c r="C19" i="24"/>
  <c r="C18" i="24"/>
  <c r="C17" i="24"/>
  <c r="C16" i="24"/>
  <c r="C15" i="24"/>
  <c r="C9" i="24"/>
  <c r="C8" i="24"/>
  <c r="C7" i="24"/>
  <c r="B38" i="24"/>
  <c r="B37" i="24"/>
  <c r="B35" i="24"/>
  <c r="B34" i="24"/>
  <c r="B33" i="24"/>
  <c r="B32" i="24"/>
  <c r="B31" i="24"/>
  <c r="B30" i="24"/>
  <c r="B29" i="24"/>
  <c r="B28" i="24"/>
  <c r="H28" i="24" s="1"/>
  <c r="B27" i="24"/>
  <c r="B26" i="24"/>
  <c r="B25" i="24"/>
  <c r="B24" i="24"/>
  <c r="B23" i="24"/>
  <c r="B22" i="24"/>
  <c r="B21" i="24"/>
  <c r="B20" i="24"/>
  <c r="B19" i="24"/>
  <c r="B18" i="24"/>
  <c r="B17" i="24"/>
  <c r="B16" i="24"/>
  <c r="B15" i="24"/>
  <c r="B9" i="24"/>
  <c r="B8" i="24"/>
  <c r="B7" i="24"/>
  <c r="K8" i="24" l="1"/>
  <c r="J8" i="24"/>
  <c r="F8" i="24"/>
  <c r="D8" i="24"/>
  <c r="H8" i="24"/>
  <c r="F15" i="24"/>
  <c r="J15" i="24"/>
  <c r="H15" i="24"/>
  <c r="K15" i="24"/>
  <c r="D15" i="24"/>
  <c r="G25" i="24"/>
  <c r="M25" i="24"/>
  <c r="E25" i="24"/>
  <c r="L25" i="24"/>
  <c r="I25" i="24"/>
  <c r="K16" i="24"/>
  <c r="J16" i="24"/>
  <c r="F16" i="24"/>
  <c r="D16" i="24"/>
  <c r="H16" i="24"/>
  <c r="F7" i="24"/>
  <c r="J7" i="24"/>
  <c r="H7" i="24"/>
  <c r="K7" i="24"/>
  <c r="D7" i="24"/>
  <c r="K20" i="24"/>
  <c r="J20" i="24"/>
  <c r="F20" i="24"/>
  <c r="D20" i="24"/>
  <c r="H20" i="24"/>
  <c r="F17" i="24"/>
  <c r="J17" i="24"/>
  <c r="H17" i="24"/>
  <c r="D17" i="24"/>
  <c r="K17" i="24"/>
  <c r="F23" i="24"/>
  <c r="J23" i="24"/>
  <c r="H23" i="24"/>
  <c r="K23" i="24"/>
  <c r="F29" i="24"/>
  <c r="J29" i="24"/>
  <c r="H29" i="24"/>
  <c r="K29" i="24"/>
  <c r="D29" i="24"/>
  <c r="K32" i="24"/>
  <c r="J32" i="24"/>
  <c r="F32" i="24"/>
  <c r="D32" i="24"/>
  <c r="H32" i="24"/>
  <c r="F35" i="24"/>
  <c r="J35" i="24"/>
  <c r="H35" i="24"/>
  <c r="D35" i="24"/>
  <c r="B45" i="24"/>
  <c r="B39" i="24"/>
  <c r="G7" i="24"/>
  <c r="M7" i="24"/>
  <c r="E7" i="24"/>
  <c r="L7" i="24"/>
  <c r="I7" i="24"/>
  <c r="G9" i="24"/>
  <c r="M9" i="24"/>
  <c r="E9" i="24"/>
  <c r="L9" i="24"/>
  <c r="I9" i="24"/>
  <c r="G21" i="24"/>
  <c r="M21" i="24"/>
  <c r="E21" i="24"/>
  <c r="L21" i="24"/>
  <c r="M38" i="24"/>
  <c r="E38" i="24"/>
  <c r="L38" i="24"/>
  <c r="I38" i="24"/>
  <c r="G38" i="24"/>
  <c r="D23" i="24"/>
  <c r="G19" i="24"/>
  <c r="M19" i="24"/>
  <c r="E19" i="24"/>
  <c r="L19" i="24"/>
  <c r="I19" i="24"/>
  <c r="G35" i="24"/>
  <c r="M35" i="24"/>
  <c r="E35" i="24"/>
  <c r="L35" i="24"/>
  <c r="I35" i="24"/>
  <c r="K58" i="24"/>
  <c r="I58" i="24"/>
  <c r="J58" i="24"/>
  <c r="G31" i="24"/>
  <c r="M31" i="24"/>
  <c r="E31" i="24"/>
  <c r="I31" i="24"/>
  <c r="L31" i="24"/>
  <c r="F9" i="24"/>
  <c r="J9" i="24"/>
  <c r="H9" i="24"/>
  <c r="K9" i="24"/>
  <c r="D9" i="24"/>
  <c r="K18" i="24"/>
  <c r="J18" i="24"/>
  <c r="F18" i="24"/>
  <c r="D18" i="24"/>
  <c r="H18" i="24"/>
  <c r="F21" i="24"/>
  <c r="J21" i="24"/>
  <c r="H21" i="24"/>
  <c r="K21" i="24"/>
  <c r="D21" i="24"/>
  <c r="K24" i="24"/>
  <c r="J24" i="24"/>
  <c r="F24" i="24"/>
  <c r="D24" i="24"/>
  <c r="H24" i="24"/>
  <c r="F27" i="24"/>
  <c r="J27" i="24"/>
  <c r="H27" i="24"/>
  <c r="K27" i="24"/>
  <c r="D27" i="24"/>
  <c r="K30" i="24"/>
  <c r="J30" i="24"/>
  <c r="F30" i="24"/>
  <c r="D30" i="24"/>
  <c r="H30" i="24"/>
  <c r="F33" i="24"/>
  <c r="J33" i="24"/>
  <c r="H33" i="24"/>
  <c r="D33" i="24"/>
  <c r="K33" i="24"/>
  <c r="H37" i="24"/>
  <c r="D37" i="24"/>
  <c r="J37" i="24"/>
  <c r="F37" i="24"/>
  <c r="K37" i="24"/>
  <c r="I16" i="24"/>
  <c r="L16" i="24"/>
  <c r="M16" i="24"/>
  <c r="G16" i="24"/>
  <c r="I22" i="24"/>
  <c r="L22" i="24"/>
  <c r="M22" i="24"/>
  <c r="G22" i="24"/>
  <c r="E22" i="24"/>
  <c r="I32" i="24"/>
  <c r="L32" i="24"/>
  <c r="M32" i="24"/>
  <c r="G32" i="24"/>
  <c r="C45" i="24"/>
  <c r="C39" i="24"/>
  <c r="K74" i="24"/>
  <c r="I74" i="24"/>
  <c r="J74" i="24"/>
  <c r="J77" i="24" s="1"/>
  <c r="G29" i="24"/>
  <c r="M29" i="24"/>
  <c r="E29" i="24"/>
  <c r="L29" i="24"/>
  <c r="I29" i="24"/>
  <c r="E16" i="24"/>
  <c r="K26" i="24"/>
  <c r="J26" i="24"/>
  <c r="F26" i="24"/>
  <c r="D26" i="24"/>
  <c r="H26" i="24"/>
  <c r="F19" i="24"/>
  <c r="J19" i="24"/>
  <c r="H19" i="24"/>
  <c r="D19" i="24"/>
  <c r="F31" i="24"/>
  <c r="J31" i="24"/>
  <c r="H31" i="24"/>
  <c r="K31" i="24"/>
  <c r="D31" i="24"/>
  <c r="D38" i="24"/>
  <c r="K38" i="24"/>
  <c r="H38" i="24"/>
  <c r="F38" i="24"/>
  <c r="J38" i="24"/>
  <c r="G17" i="24"/>
  <c r="M17" i="24"/>
  <c r="E17" i="24"/>
  <c r="I17" i="24"/>
  <c r="G23" i="24"/>
  <c r="M23" i="24"/>
  <c r="E23" i="24"/>
  <c r="L23" i="24"/>
  <c r="I23" i="24"/>
  <c r="G33" i="24"/>
  <c r="M33" i="24"/>
  <c r="E33" i="24"/>
  <c r="I33" i="24"/>
  <c r="I37" i="24"/>
  <c r="G37" i="24"/>
  <c r="L37" i="24"/>
  <c r="E37" i="24"/>
  <c r="L17" i="24"/>
  <c r="E32" i="24"/>
  <c r="G15" i="24"/>
  <c r="M15" i="24"/>
  <c r="E15" i="24"/>
  <c r="I15" i="24"/>
  <c r="L15" i="24"/>
  <c r="K22" i="24"/>
  <c r="J22" i="24"/>
  <c r="F22" i="24"/>
  <c r="D22" i="24"/>
  <c r="H22" i="24"/>
  <c r="F25" i="24"/>
  <c r="J25" i="24"/>
  <c r="H25" i="24"/>
  <c r="K25" i="24"/>
  <c r="D25" i="24"/>
  <c r="K28" i="24"/>
  <c r="J28" i="24"/>
  <c r="F28" i="24"/>
  <c r="D28" i="24"/>
  <c r="K34" i="24"/>
  <c r="J34" i="24"/>
  <c r="F34" i="24"/>
  <c r="D34" i="24"/>
  <c r="H34" i="24"/>
  <c r="G27" i="24"/>
  <c r="M27" i="24"/>
  <c r="E27" i="24"/>
  <c r="L27" i="24"/>
  <c r="I27" i="24"/>
  <c r="K19" i="24"/>
  <c r="L33" i="24"/>
  <c r="B14" i="24"/>
  <c r="B6" i="24"/>
  <c r="C14" i="24"/>
  <c r="C6" i="24"/>
  <c r="I24" i="24"/>
  <c r="L24" i="24"/>
  <c r="G24" i="24"/>
  <c r="E24" i="24"/>
  <c r="M24" i="24"/>
  <c r="I30" i="24"/>
  <c r="L30" i="24"/>
  <c r="M30" i="24"/>
  <c r="E30" i="24"/>
  <c r="I21" i="24"/>
  <c r="K35" i="24"/>
  <c r="K66" i="24"/>
  <c r="I66" i="24"/>
  <c r="J66" i="24"/>
  <c r="I8" i="24"/>
  <c r="L8" i="24"/>
  <c r="I18" i="24"/>
  <c r="L18" i="24"/>
  <c r="I26" i="24"/>
  <c r="L26" i="24"/>
  <c r="I34" i="24"/>
  <c r="L34" i="24"/>
  <c r="G8" i="24"/>
  <c r="G28" i="24"/>
  <c r="K53" i="24"/>
  <c r="I53" i="24"/>
  <c r="K61" i="24"/>
  <c r="I61" i="24"/>
  <c r="K69" i="24"/>
  <c r="I69" i="24"/>
  <c r="M8" i="24"/>
  <c r="E18" i="24"/>
  <c r="E34" i="24"/>
  <c r="I41" i="24"/>
  <c r="G41" i="24"/>
  <c r="L41" i="24"/>
  <c r="K55" i="24"/>
  <c r="I55" i="24"/>
  <c r="K63" i="24"/>
  <c r="I63" i="24"/>
  <c r="K71" i="24"/>
  <c r="I71" i="24"/>
  <c r="G18" i="24"/>
  <c r="E20" i="24"/>
  <c r="G34" i="24"/>
  <c r="D40" i="24"/>
  <c r="K40" i="24"/>
  <c r="H40" i="24"/>
  <c r="F40" i="24"/>
  <c r="E41" i="24"/>
  <c r="K52" i="24"/>
  <c r="I52" i="24"/>
  <c r="K60" i="24"/>
  <c r="I60" i="24"/>
  <c r="K68" i="24"/>
  <c r="I68" i="24"/>
  <c r="K57" i="24"/>
  <c r="I57" i="24"/>
  <c r="K65" i="24"/>
  <c r="I65" i="24"/>
  <c r="K73" i="24"/>
  <c r="I73" i="24"/>
  <c r="M18" i="24"/>
  <c r="M34" i="24"/>
  <c r="I43" i="24"/>
  <c r="G43" i="24"/>
  <c r="L43" i="24"/>
  <c r="K54" i="24"/>
  <c r="I54" i="24"/>
  <c r="K62" i="24"/>
  <c r="I62" i="24"/>
  <c r="K70" i="24"/>
  <c r="I70" i="24"/>
  <c r="I20" i="24"/>
  <c r="L20" i="24"/>
  <c r="I28" i="24"/>
  <c r="L28" i="24"/>
  <c r="M20" i="24"/>
  <c r="E26" i="24"/>
  <c r="K51" i="24"/>
  <c r="I51" i="24"/>
  <c r="K59" i="24"/>
  <c r="I59" i="24"/>
  <c r="K67" i="24"/>
  <c r="I67" i="24"/>
  <c r="K75" i="24"/>
  <c r="K77" i="24" s="1"/>
  <c r="I75" i="24"/>
  <c r="I77" i="24" s="1"/>
  <c r="E8" i="24"/>
  <c r="G26" i="24"/>
  <c r="E28" i="24"/>
  <c r="J40" i="24"/>
  <c r="M41" i="24"/>
  <c r="K56" i="24"/>
  <c r="I56" i="24"/>
  <c r="K64" i="24"/>
  <c r="I64" i="24"/>
  <c r="K72" i="24"/>
  <c r="I72" i="24"/>
  <c r="J41" i="24"/>
  <c r="F42" i="24"/>
  <c r="J43" i="24"/>
  <c r="F44" i="24"/>
  <c r="H42" i="24"/>
  <c r="H44" i="24"/>
  <c r="J42" i="24"/>
  <c r="J44" i="24"/>
  <c r="K42" i="24"/>
  <c r="K44" i="24"/>
  <c r="L42" i="24"/>
  <c r="L44" i="24"/>
  <c r="E40" i="24"/>
  <c r="E42" i="24"/>
  <c r="E44" i="24"/>
  <c r="J79" i="24" l="1"/>
  <c r="J78" i="24"/>
  <c r="I78" i="24"/>
  <c r="I79" i="24"/>
  <c r="I6" i="24"/>
  <c r="L6" i="24"/>
  <c r="G6" i="24"/>
  <c r="E6" i="24"/>
  <c r="M6" i="24"/>
  <c r="H45" i="24"/>
  <c r="F45" i="24"/>
  <c r="D45" i="24"/>
  <c r="J45" i="24"/>
  <c r="K45" i="24"/>
  <c r="H39" i="24"/>
  <c r="D39" i="24"/>
  <c r="J39" i="24"/>
  <c r="F39" i="24"/>
  <c r="K39" i="24"/>
  <c r="I14" i="24"/>
  <c r="L14" i="24"/>
  <c r="M14" i="24"/>
  <c r="E14" i="24"/>
  <c r="G14" i="24"/>
  <c r="I39" i="24"/>
  <c r="G39" i="24"/>
  <c r="L39" i="24"/>
  <c r="E39" i="24"/>
  <c r="M39" i="24"/>
  <c r="K79" i="24"/>
  <c r="K78" i="24"/>
  <c r="K6" i="24"/>
  <c r="J6" i="24"/>
  <c r="F6" i="24"/>
  <c r="D6" i="24"/>
  <c r="H6" i="24"/>
  <c r="K14" i="24"/>
  <c r="J14" i="24"/>
  <c r="F14" i="24"/>
  <c r="D14" i="24"/>
  <c r="H14" i="24"/>
  <c r="I45" i="24"/>
  <c r="G45" i="24"/>
  <c r="M45" i="24"/>
  <c r="L45" i="24"/>
  <c r="E45" i="24"/>
  <c r="I83" i="24" l="1"/>
  <c r="I82" i="24"/>
  <c r="I81" i="24"/>
</calcChain>
</file>

<file path=xl/sharedStrings.xml><?xml version="1.0" encoding="utf-8"?>
<sst xmlns="http://schemas.openxmlformats.org/spreadsheetml/2006/main" count="1687" uniqueCount="521">
  <si>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</si>
  <si>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</si>
  <si>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</si>
  <si>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</si>
  <si>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</si>
  <si>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</si>
  <si>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</si>
  <si>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</si>
  <si>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</si>
  <si>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</si>
  <si>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</si>
  <si>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</si>
  <si>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</si>
  <si>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Bodenseekreis (08435)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</si>
  <si>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</si>
  <si>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</si>
  <si>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</si>
  <si>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</si>
  <si>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</si>
  <si>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</si>
  <si>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</si>
  <si>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</si>
  <si>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</si>
  <si>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</si>
  <si>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</si>
  <si>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</si>
  <si>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</si>
  <si>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</si>
  <si>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</si>
  <si>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</si>
  <si>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</si>
  <si>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</si>
  <si>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</si>
  <si>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</si>
  <si>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</si>
  <si>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</si>
  <si>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</si>
  <si>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</si>
  <si>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</si>
  <si>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</si>
  <si>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</si>
  <si>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</si>
  <si>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</si>
  <si>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</si>
  <si>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</si>
  <si>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</si>
  <si>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</si>
  <si>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</si>
  <si>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</si>
  <si>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</si>
  <si>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</si>
  <si>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</si>
  <si>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</si>
  <si>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</si>
  <si>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</si>
  <si>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</si>
  <si>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</si>
  <si>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</si>
  <si>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</si>
  <si>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</si>
  <si>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</si>
  <si>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</si>
  <si>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</si>
  <si>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</si>
  <si>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</si>
  <si>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</si>
  <si>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</si>
  <si>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</si>
  <si>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</si>
  <si>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</si>
  <si>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</si>
  <si>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</si>
  <si>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</si>
  <si>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</si>
  <si>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</si>
  <si>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</si>
  <si>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</si>
  <si>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</si>
  <si>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</si>
  <si>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</si>
  <si>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</si>
  <si>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</si>
  <si>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</si>
  <si>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</si>
  <si>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</si>
  <si>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</si>
  <si>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</si>
  <si>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</si>
  <si>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</si>
  <si>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</si>
  <si>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</si>
  <si>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</si>
  <si>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Bodenseekreis (08435);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</si>
  <si>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</si>
  <si>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</si>
  <si>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</si>
  <si>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</si>
  <si>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</si>
  <si>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</si>
  <si>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</si>
  <si>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</si>
  <si>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</si>
  <si>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</si>
  <si>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</si>
  <si>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</si>
  <si>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</si>
  <si>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</si>
  <si>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</si>
  <si>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</si>
  <si>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</si>
  <si>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</si>
  <si>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</si>
  <si>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</si>
  <si>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</si>
  <si>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</si>
  <si>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</si>
  <si>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</si>
  <si>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</si>
  <si>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</si>
  <si>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</si>
  <si>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</si>
  <si>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</si>
  <si>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</si>
  <si>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</si>
  <si>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</si>
  <si>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</si>
  <si>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</si>
  <si>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</si>
  <si>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</si>
  <si>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</si>
  <si>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</si>
  <si>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</si>
  <si>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</si>
  <si>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</si>
  <si>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</si>
  <si>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</si>
  <si>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</si>
  <si>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</si>
  <si>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</si>
  <si>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</si>
  <si>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</si>
  <si>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</si>
  <si>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</si>
  <si>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</si>
  <si>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</si>
  <si>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</si>
  <si>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</si>
  <si>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</si>
  <si>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</si>
  <si>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</si>
  <si>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</si>
  <si>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</si>
  <si>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</si>
  <si>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</si>
  <si>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</si>
  <si>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</si>
  <si>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</si>
  <si>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</si>
  <si>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</si>
  <si>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</si>
  <si>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</si>
  <si>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</si>
  <si>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</si>
  <si>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</si>
  <si>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</si>
  <si>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</si>
  <si>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</si>
  <si>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</si>
  <si>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</si>
  <si>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</si>
  <si>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</si>
  <si>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</si>
  <si>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</si>
  <si>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</si>
  <si>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</si>
  <si>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</si>
  <si>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</si>
  <si>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</si>
  <si>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</si>
  <si>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</si>
  <si>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</si>
  <si>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</si>
  <si>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</si>
  <si>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Bodenseekreis (08435)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</si>
  <si>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</si>
  <si>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</si>
  <si>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</si>
  <si>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</si>
  <si>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</si>
  <si>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</si>
  <si>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</si>
  <si>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</si>
  <si>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</si>
  <si>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</si>
  <si>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</si>
  <si>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</si>
  <si>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</si>
  <si>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</si>
  <si>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</si>
  <si>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</si>
  <si>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</si>
  <si>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</si>
  <si>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</si>
  <si>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</si>
  <si>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</si>
  <si>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</si>
  <si>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</si>
  <si>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</si>
  <si>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</si>
  <si>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</si>
  <si>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</si>
  <si>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</si>
  <si>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</si>
  <si>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</si>
  <si>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</si>
  <si>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</si>
  <si>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</si>
  <si>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</si>
  <si>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</si>
  <si>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</si>
  <si>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</si>
  <si>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</si>
  <si>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</si>
  <si>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</si>
  <si>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</si>
  <si>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</si>
  <si>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</si>
  <si>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</si>
  <si>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</si>
  <si>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</si>
  <si>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</si>
  <si>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</si>
  <si>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</si>
  <si>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</si>
  <si>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</si>
  <si>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</si>
  <si>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</si>
  <si>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</si>
  <si>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</si>
  <si>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</si>
  <si>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</si>
  <si>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</si>
  <si>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</si>
  <si>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</si>
  <si>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</si>
  <si>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</si>
  <si>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</si>
  <si>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</si>
  <si>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</si>
  <si>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</si>
  <si>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</si>
  <si>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</si>
  <si>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</si>
  <si>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</si>
  <si>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</si>
  <si>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</si>
  <si>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</si>
  <si>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</si>
  <si>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</si>
  <si>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</si>
  <si>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</si>
  <si>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</si>
  <si>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</si>
  <si>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</si>
  <si>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</si>
  <si>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</si>
  <si>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</si>
  <si>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</si>
  <si>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</si>
  <si>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</si>
  <si>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</si>
  <si>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</si>
  <si>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</si>
  <si>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</si>
  <si>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</si>
  <si>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</si>
  <si>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</si>
  <si>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</si>
  <si>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</si>
  <si>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</si>
  <si>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</si>
  <si>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</si>
  <si>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</si>
  <si>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</si>
  <si>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</si>
  <si>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</si>
  <si>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</si>
  <si>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</si>
  <si>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</si>
  <si>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</si>
  <si>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</si>
  <si>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</si>
  <si>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</si>
  <si>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</si>
  <si>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</si>
  <si>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</si>
  <si>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</si>
  <si>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</si>
  <si>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</si>
  <si>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</si>
  <si>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</si>
  <si>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</si>
  <si>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</si>
  <si>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</si>
  <si>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</si>
  <si>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</si>
  <si>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</si>
  <si>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</si>
  <si>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</si>
  <si>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</si>
  <si>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</si>
  <si>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</si>
  <si>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</si>
  <si>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</si>
  <si>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</si>
  <si>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</si>
  <si>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</si>
  <si>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</si>
  <si>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</si>
  <si>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</si>
  <si>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</si>
  <si>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</si>
  <si>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</si>
  <si>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</si>
  <si>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</si>
  <si>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</si>
  <si>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</si>
  <si>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</si>
  <si>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</si>
  <si>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</si>
  <si>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</si>
  <si>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</si>
  <si>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</si>
  <si>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</si>
  <si>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</si>
  <si>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</si>
  <si>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</si>
  <si>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</si>
  <si>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</si>
  <si>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</si>
  <si>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</si>
  <si>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</si>
  <si>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</si>
  <si>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</si>
  <si>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</si>
  <si>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</si>
  <si>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</si>
  <si>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</si>
  <si>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</si>
  <si>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</si>
  <si>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</si>
  <si>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</si>
  <si>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</si>
  <si>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</si>
  <si>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</si>
  <si>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</si>
  <si>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</si>
  <si>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</si>
  <si>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</si>
  <si>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</si>
  <si>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</si>
  <si>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</si>
  <si>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</si>
  <si>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</si>
  <si>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</si>
  <si>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</si>
  <si>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</si>
  <si>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</si>
  <si>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</si>
  <si>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</si>
  <si>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</si>
  <si>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</si>
  <si>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</si>
  <si>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Bodenseekreis (08435);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</si>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</sst>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{9B9DC08B-639E-4842-AD38-C7386F8A5513}</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470A-4040-B69C-0C32EFE964E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{5F695372-BC9C-4A6A-9FD3-F7C59074CB75}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470A-4040-B69C-0C32EFE964E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{53CD4333-0DD0-40E3-87D0-4722482E2763}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70A-4040-B69C-0C32EFE964E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{05B039A6-62C0-408F-A200-3E4E488978E5}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70A-4040-B69C-0C32EFE964E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1.1459440882387688</c:v>
                </c:pt>
                <c:pt idx="1">
                  <c:v>0.77822269034374059</c:v>
                </c:pt>
                <c:pt idx="2">
                  <c:v>1.1186464311118853</c:v>
                </c:pt>
                <c:pt idx="3">
                  <c:v>1.0875687030768</c:v>
                </c:pt>
              </c:numCache>
            </c:numRef>
          </c:val>
          <c:extLst>
            <c:ext xmlns:c16="http://schemas.microsoft.com/office/drawing/2014/chart" uri="{C3380CC4-5D6E-409C-BE32-E72D297353CC}">
              <c16:uniqueId val="{00000004-470A-4040-B69C-0C32EFE964E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{D0CCEAFC-0F20-4B5B-9354-839B73FB7AAD}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70A-4040-B69C-0C32EFE964E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{5BFEC5C4-223A-4138-9481-DD5E500103DC}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70A-4040-B69C-0C32EFE964E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{61A91245-70D3-4917-BD6E-297B6E9F72E8}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70A-4040-B69C-0C32EFE964E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{823AC875-82BA-4A86-9067-2FD3DA26C2D2}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70A-4040-B69C-0C32EFE964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70A-4040-B69C-0C32EFE964E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70A-4040-B69C-0C32EFE964E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{F80203FE-3532-4C79-8C63-17C217F8FD8D}</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465F-46B6-B435-C1327A4F30E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{8FDF3DC0-34DA-4777-A9B7-29701817EA2C}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65F-46B6-B435-C1327A4F30E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{B56F5311-BCD4-4130-BA94-3E252BB536E2}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65F-46B6-B435-C1327A4F30E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{708F71DD-CB09-4E18-87AF-A850522E5684}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65F-46B6-B435-C1327A4F30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-2.671021430808465</c:v>
                </c:pt>
                <c:pt idx="1">
                  <c:v>-2.6975865719528453</c:v>
                </c:pt>
                <c:pt idx="2">
                  <c:v>-2.7637010795899166</c:v>
                </c:pt>
                <c:pt idx="3">
                  <c:v>-2.8655893304673015</c:v>
                </c:pt>
              </c:numCache>
            </c:numRef>
          </c:val>
          <c:extLst>
            <c:ext xmlns:c16="http://schemas.microsoft.com/office/drawing/2014/chart" uri="{C3380CC4-5D6E-409C-BE32-E72D297353CC}">
              <c16:uniqueId val="{00000004-465F-46B6-B435-C1327A4F30E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{6E397880-AABB-4F6E-A229-E42FDD1F818B}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65F-46B6-B435-C1327A4F30E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{9B12B1DF-3C7C-43C7-BC12-5A4B218D230A}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65F-46B6-B435-C1327A4F30E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{41B62D6A-D1D0-4C14-BF00-CF4E2F33C520}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65F-46B6-B435-C1327A4F30E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{1D72145F-DAB5-4815-94DE-929411C453CE}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65F-46B6-B435-C1327A4F30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65F-46B6-B435-C1327A4F30E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65F-46B6-B435-C1327A4F30E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{698CB807-DB82-408B-8CA1-8343EBCAC540}</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F227-4680-AC50-A69E9531BA89}"/>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{6FE75215-637F-44CB-8C78-01FDECB9F33B}</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F227-4680-AC50-A69E9531BA89}"/>
                </c:ext>
              </c:extLst>
            </c:dLbl>
            <c:dLbl>
              <c:idx val="2"/>
              <c:tx>
                <c:strRef>
                  <c:f>Daten_Diagramme!$D$16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{05BB222F-C68B-4E58-A585-A6FB998F9F99}</c15:txfldGUID>
                      <c15:f>Daten_Diagramme!$D$16</c15:f>
                      <c15:dlblFieldTableCache>
                        <c:ptCount val="1"/>
                        <c:pt idx="0">
                          <c:v>5.8</c:v>
                        </c:pt>
                      </c15:dlblFieldTableCache>
                    </c15:dlblFTEntry>
                  </c15:dlblFieldTable>
                  <c15:showDataLabelsRange val="0"/>
                </c:ext>
                <c:ext xmlns:c16="http://schemas.microsoft.com/office/drawing/2014/chart" uri="{C3380CC4-5D6E-409C-BE32-E72D297353CC}">
                  <c16:uniqueId val="{00000002-F227-4680-AC50-A69E9531BA89}"/>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{0FE28136-824E-4783-9296-3E98FF9ACBA8}</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F227-4680-AC50-A69E9531BA89}"/>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{17FA1DEC-BFD1-478C-83C9-E0D359F3DC66}</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F227-4680-AC50-A69E9531BA89}"/>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{E58431FD-BACD-48EA-B299-9827645C7788}</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F227-4680-AC50-A69E9531BA89}"/>
                </c:ext>
              </c:extLst>
            </c:dLbl>
            <c:dLbl>
              <c:idx val="6"/>
              <c:tx>
                <c:strRef>
                  <c:f>Daten_Diagramme!$D$20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{80058741-99B8-450F-9F9F-47CD21188945}</c15:txfldGUID>
                      <c15:f>Daten_Diagramme!$D$20</c15:f>
                      <c15:dlblFieldTableCache>
                        <c:ptCount val="1"/>
                        <c:pt idx="0">
                          <c:v>2.5</c:v>
                        </c:pt>
                      </c15:dlblFieldTableCache>
                    </c15:dlblFTEntry>
                  </c15:dlblFieldTable>
                  <c15:showDataLabelsRange val="0"/>
                </c:ext>
                <c:ext xmlns:c16="http://schemas.microsoft.com/office/drawing/2014/chart" uri="{C3380CC4-5D6E-409C-BE32-E72D297353CC}">
                  <c16:uniqueId val="{00000006-F227-4680-AC50-A69E9531BA89}"/>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{8E1E8870-9DDE-4ED3-84F6-36A0A18F44A5}</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F227-4680-AC50-A69E9531BA89}"/>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{DE4EB385-3E51-4A98-B7F8-99826B1778EE}</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F227-4680-AC50-A69E9531BA89}"/>
                </c:ext>
              </c:extLst>
            </c:dLbl>
            <c:dLbl>
              <c:idx val="9"/>
              <c:tx>
                <c:strRef>
                  <c:f>Daten_Diagramme!$D$23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{CD35DDF1-0C89-43B8-B18D-F7C689E4EEB8}</c15:txfldGUID>
                      <c15:f>Daten_Diagramme!$D$23</c15:f>
                      <c15:dlblFieldTableCache>
                        <c:ptCount val="1"/>
                        <c:pt idx="0">
                          <c:v>-4.9</c:v>
                        </c:pt>
                      </c15:dlblFieldTableCache>
                    </c15:dlblFTEntry>
                  </c15:dlblFieldTable>
                  <c15:showDataLabelsRange val="0"/>
                </c:ext>
                <c:ext xmlns:c16="http://schemas.microsoft.com/office/drawing/2014/chart" uri="{C3380CC4-5D6E-409C-BE32-E72D297353CC}">
                  <c16:uniqueId val="{00000009-F227-4680-AC50-A69E9531BA89}"/>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{F16EC66D-973D-44F1-A514-85DA0B831BBA}</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F227-4680-AC50-A69E9531BA89}"/>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{9DFDDF38-96DC-4023-AD79-F3CF5A5EEB65}</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F227-4680-AC50-A69E9531BA89}"/>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{3156B4C8-46BB-44EF-9CFC-D113E3C28B7F}</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F227-4680-AC50-A69E9531BA89}"/>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{78EFD062-B379-4A7C-A95D-538AAF35B0DD}</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F227-4680-AC50-A69E9531BA89}"/>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{EBE319A1-1E5C-4F68-91A3-CF852C186848}</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F227-4680-AC50-A69E9531BA89}"/>
                </c:ext>
              </c:extLst>
            </c:dLbl>
            <c:dLbl>
              <c:idx val="15"/>
              <c:tx>
                <c:strRef>
                  <c:f>Daten_Diagramme!$D$29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{57DC88D6-77D0-4E54-974E-01A0FC904DB0}</c15:txfldGUID>
                      <c15:f>Daten_Diagramme!$D$29</c15:f>
                      <c15:dlblFieldTableCache>
                        <c:ptCount val="1"/>
                        <c:pt idx="0">
                          <c:v>-8.8</c:v>
                        </c:pt>
                      </c15:dlblFieldTableCache>
                    </c15:dlblFTEntry>
                  </c15:dlblFieldTable>
                  <c15:showDataLabelsRange val="0"/>
                </c:ext>
                <c:ext xmlns:c16="http://schemas.microsoft.com/office/drawing/2014/chart" uri="{C3380CC4-5D6E-409C-BE32-E72D297353CC}">
                  <c16:uniqueId val="{0000000F-F227-4680-AC50-A69E9531BA89}"/>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{C7BBBD02-F80D-4B06-98E8-7B15736CF592}</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F227-4680-AC50-A69E9531BA89}"/>
                </c:ext>
              </c:extLst>
            </c:dLbl>
            <c:dLbl>
              <c:idx val="17"/>
              <c:tx>
                <c:strRef>
                  <c:f>Daten_Diagramme!$D$31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{8B82E92B-9328-4A91-94F9-CF323052C2CD}</c15:txfldGUID>
                      <c15:f>Daten_Diagramme!$D$31</c15:f>
                      <c15:dlblFieldTableCache>
                        <c:ptCount val="1"/>
                        <c:pt idx="0">
                          <c:v>0.0</c:v>
                        </c:pt>
                      </c15:dlblFieldTableCache>
                    </c15:dlblFTEntry>
                  </c15:dlblFieldTable>
                  <c15:showDataLabelsRange val="0"/>
                </c:ext>
                <c:ext xmlns:c16="http://schemas.microsoft.com/office/drawing/2014/chart" uri="{C3380CC4-5D6E-409C-BE32-E72D297353CC}">
                  <c16:uniqueId val="{00000011-F227-4680-AC50-A69E9531BA89}"/>
                </c:ext>
              </c:extLst>
            </c:dLbl>
            <c:dLbl>
              <c:idx val="18"/>
              <c:tx>
                <c:strRef>
                  <c:f>Daten_Diagramme!$D$32</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{046F4B22-2E74-4581-8E1D-76A0436FD676}</c15:txfldGUID>
                      <c15:f>Daten_Diagramme!$D$32</c15:f>
                      <c15:dlblFieldTableCache>
                        <c:ptCount val="1"/>
                        <c:pt idx="0">
                          <c:v>7.9</c:v>
                        </c:pt>
                      </c15:dlblFieldTableCache>
                    </c15:dlblFTEntry>
                  </c15:dlblFieldTable>
                  <c15:showDataLabelsRange val="0"/>
                </c:ext>
                <c:ext xmlns:c16="http://schemas.microsoft.com/office/drawing/2014/chart" uri="{C3380CC4-5D6E-409C-BE32-E72D297353CC}">
                  <c16:uniqueId val="{00000012-F227-4680-AC50-A69E9531BA89}"/>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{A2E163AD-A9C2-41A2-9865-58761A92EB16}</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F227-4680-AC50-A69E9531BA89}"/>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{FA7A74F4-0494-497E-9159-3D0DD0A0E7BE}</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F227-4680-AC50-A69E9531BA8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{0B52E26F-4D95-440B-BFD2-C308413EE386}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227-4680-AC50-A69E9531BA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{8DBCC303-5A40-4D07-99DF-961A4357F5FB}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227-4680-AC50-A69E9531BA89}"/>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{7BAF8B04-E22E-4C56-BE90-B4FA2C605CB3}</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F227-4680-AC50-A69E9531BA89}"/>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{7BCBBE3D-74B6-4E6D-B089-E40705B29DE4}</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F227-4680-AC50-A69E9531BA89}"/>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{35A31526-3EDC-4BEB-AA3B-D8722FA95524}</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F227-4680-AC50-A69E9531BA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{276C68FA-4B11-4358-BD92-3511B811664E}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227-4680-AC50-A69E9531BA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{0012055A-CAE2-4B55-B258-F00A3CE3073F}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227-4680-AC50-A69E9531BA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{14E5A998-2128-44B7-939F-D367BEE38E16}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227-4680-AC50-A69E9531BA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{9A45E040-40B4-40F9-9AB1-5622C0E5336B}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227-4680-AC50-A69E9531BA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{6718BB1E-6AF7-44AA-BACF-6C737F739605}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227-4680-AC50-A69E9531BA89}"/>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{BB2C0278-9A8F-4D39-9209-11AF7F9BC66F}</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F227-4680-AC50-A69E9531BA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1.1459440882387688</c:v>
                </c:pt>
                <c:pt idx="1">
                  <c:v>6.8241469816272966</c:v>
                </c:pt>
                <c:pt idx="2">
                  <c:v>5.7563587684069608</c:v>
                </c:pt>
                <c:pt idx="3">
                  <c:v>0.71917441984814456</c:v>
                </c:pt>
                <c:pt idx="4">
                  <c:v>-0.4899559039686428</c:v>
                </c:pt>
                <c:pt idx="5">
                  <c:v>0.70213019159823875</c:v>
                </c:pt>
                <c:pt idx="6">
                  <c:v>2.4557395773843518</c:v>
                </c:pt>
                <c:pt idx="7">
                  <c:v>2.5404157043879909</c:v>
                </c:pt>
                <c:pt idx="8">
                  <c:v>1.3450540139800891</c:v>
                </c:pt>
                <c:pt idx="9">
                  <c:v>-4.8658481127785356</c:v>
                </c:pt>
                <c:pt idx="10">
                  <c:v>-2.4419439789322479</c:v>
                </c:pt>
                <c:pt idx="11">
                  <c:v>-5.4288816503800215</c:v>
                </c:pt>
                <c:pt idx="12">
                  <c:v>-0.31729243786356426</c:v>
                </c:pt>
                <c:pt idx="13">
                  <c:v>3.2862644415917845</c:v>
                </c:pt>
                <c:pt idx="14">
                  <c:v>0.92378752886836024</c:v>
                </c:pt>
                <c:pt idx="15">
                  <c:v>-8.75</c:v>
                </c:pt>
                <c:pt idx="16">
                  <c:v>2.7592550011496897</c:v>
                </c:pt>
                <c:pt idx="17">
                  <c:v>3.2456994482310937E-2</c:v>
                </c:pt>
                <c:pt idx="18">
                  <c:v>7.8505007153075823</c:v>
                </c:pt>
                <c:pt idx="19">
                  <c:v>1.6306004266991772</c:v>
                </c:pt>
                <c:pt idx="20">
                  <c:v>3.4036433365292424</c:v>
                </c:pt>
                <c:pt idx="21">
                  <c:v>0</c:v>
                </c:pt>
                <c:pt idx="23">
                  <c:v>6.8241469816272966</c:v>
                </c:pt>
                <c:pt idx="24">
                  <c:v>1.0089947336533531</c:v>
                </c:pt>
                <c:pt idx="25">
                  <c:v>1.1773035298877315</c:v>
                </c:pt>
              </c:numCache>
            </c:numRef>
          </c:val>
          <c:extLst>
            <c:ext xmlns:c16="http://schemas.microsoft.com/office/drawing/2014/chart" uri="{C3380CC4-5D6E-409C-BE32-E72D297353CC}">
              <c16:uniqueId val="{00000020-F227-4680-AC50-A69E9531BA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{12B1A3AF-2D18-4D8E-842C-9FB03996570F}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227-4680-AC50-A69E9531BA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{A1DC80B4-9A75-4568-8D88-C377BA757971}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227-4680-AC50-A69E9531BA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{DFDA952D-147A-4571-81D2-BB6BA0F3485E}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227-4680-AC50-A69E9531BA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{5D4BF767-F558-4866-A6B1-61A4580FF485}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227-4680-AC50-A69E9531BA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{717668DC-271C-4F6D-B4CE-9CD76A117C93}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227-4680-AC50-A69E9531BA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{1BEECC8F-C697-40B9-BC29-768792890C8F}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227-4680-AC50-A69E9531BA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{605F5A3D-39A1-4673-B210-EC6F95320EA4}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227-4680-AC50-A69E9531BA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{A111C5ED-08CD-48B8-9416-DC91F105827D}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227-4680-AC50-A69E9531BA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{DD280032-3E65-4EB1-B0CD-B7E726CE4F44}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227-4680-AC50-A69E9531BA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{23B5C6DA-2252-41CC-BBEB-3395401A01AD}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227-4680-AC50-A69E9531BA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{1F1DE146-6ADA-4CED-BBA2-5BCEA4AC4333}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227-4680-AC50-A69E9531BA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{4CA3DD44-67B2-40F6-B3E4-4897AEE9F3E6}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227-4680-AC50-A69E9531BA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{7E62C8FC-EA12-4C28-B917-4EBB73481177}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227-4680-AC50-A69E9531BA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{BE6BD5C5-95B4-4917-BEAA-24D3C957EDC6}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227-4680-AC50-A69E9531BA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{3E31E004-495E-40CD-A6F1-EACC5FF41580}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227-4680-AC50-A69E9531BA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{7476A296-46F0-45B6-BCA2-F615B4131ACF}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227-4680-AC50-A69E9531BA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{D0C76F40-3E1F-4440-8BC7-2C56437B0A30}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227-4680-AC50-A69E9531BA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{8B027CF2-E3EC-4177-A052-9A83360745C1}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227-4680-AC50-A69E9531BA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{DEA17D0B-B158-4FA6-8632-44FC61859402}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227-4680-AC50-A69E9531BA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{B1FDB926-2CAB-47E7-8F85-05B074B5C4B1}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227-4680-AC50-A69E9531BA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{CE1D74EB-6F1F-4770-80B1-B7839138428B}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227-4680-AC50-A69E9531BA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{412776CA-662B-4FE0-A71E-0272AAE37D00}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227-4680-AC50-A69E9531BA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{FD5E3132-5895-4D87-87DF-8BA323F775F6}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227-4680-AC50-A69E9531BA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{E81BB3D3-2B00-413E-BE33-4B9AF2A2CDA2}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227-4680-AC50-A69E9531BA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{F3537E4C-6390-4C6E-8E08-E0E863100190}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227-4680-AC50-A69E9531BA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{E0F67546-C1D1-4CA4-B030-19F09BBF464B}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227-4680-AC50-A69E9531BA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{1D8779ED-D9BE-44BC-9C94-A5CF043E9215}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227-4680-AC50-A69E9531BA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{482FCB44-59F6-46FA-988E-452C439991D2}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227-4680-AC50-A69E9531BA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{15A9F061-C161-474F-826C-93050E25A05B}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227-4680-AC50-A69E9531BA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{682F4E5B-5312-43E9-9DF5-24F7DB8109F9}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227-4680-AC50-A69E9531BA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{53E7943C-1653-429C-86A2-C2E882A11F91}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227-4680-AC50-A69E9531BA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{F5DD7452-28AD-4CDE-AF70-A3854A370169}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227-4680-AC50-A69E9531BA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227-4680-AC50-A69E9531BA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227-4680-AC50-A69E9531BA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{F210AA50-6BD8-4912-A6B5-0D3DF9FC7CF7}</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2F24-4D8E-9280-B6F4CFF21FA8}"/>
                </c:ext>
              </c:extLst>
            </c:dLbl>
            <c:dLbl>
              <c:idx val="1"/>
              <c:tx>
                <c:strRef>
                  <c:f>Daten_Diagramme!$E$15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{98947FED-5D08-4D28-90AB-9B6B6CD538F2}</c15:txfldGUID>
                      <c15:f>Daten_Diagramme!$E$15</c15:f>
                      <c15:dlblFieldTableCache>
                        <c:ptCount val="1"/>
                        <c:pt idx="0">
                          <c:v>6.8</c:v>
                        </c:pt>
                      </c15:dlblFieldTableCache>
                    </c15:dlblFTEntry>
                  </c15:dlblFieldTable>
                  <c15:showDataLabelsRange val="0"/>
                </c:ext>
                <c:ext xmlns:c16="http://schemas.microsoft.com/office/drawing/2014/chart" uri="{C3380CC4-5D6E-409C-BE32-E72D297353CC}">
                  <c16:uniqueId val="{00000001-2F24-4D8E-9280-B6F4CFF21FA8}"/>
                </c:ext>
              </c:extLst>
            </c:dLbl>
            <c:dLbl>
              <c:idx val="2"/>
              <c:tx>
                <c:strRef>
                  <c:f>Daten_Diagramme!$E$16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{455916D6-E06E-4A09-BBDA-A5AC048EB775}</c15:txfldGUID>
                      <c15:f>Daten_Diagramme!$E$16</c15:f>
                      <c15:dlblFieldTableCache>
                        <c:ptCount val="1"/>
                        <c:pt idx="0">
                          <c:v>-1.3</c:v>
                        </c:pt>
                      </c15:dlblFieldTableCache>
                    </c15:dlblFTEntry>
                  </c15:dlblFieldTable>
                  <c15:showDataLabelsRange val="0"/>
                </c:ext>
                <c:ext xmlns:c16="http://schemas.microsoft.com/office/drawing/2014/chart" uri="{C3380CC4-5D6E-409C-BE32-E72D297353CC}">
                  <c16:uniqueId val="{00000002-2F24-4D8E-9280-B6F4CFF21FA8}"/>
                </c:ext>
              </c:extLst>
            </c:dLbl>
            <c:dLbl>
              <c:idx val="3"/>
              <c:tx>
                <c:strRef>
                  <c:f>Daten_Diagramme!$E$17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{40A9DA19-EE12-43B4-A0C1-2E8BE3688372}</c15:txfldGUID>
                      <c15:f>Daten_Diagramme!$E$17</c15:f>
                      <c15:dlblFieldTableCache>
                        <c:ptCount val="1"/>
                        <c:pt idx="0">
                          <c:v>-6.4</c:v>
                        </c:pt>
                      </c15:dlblFieldTableCache>
                    </c15:dlblFTEntry>
                  </c15:dlblFieldTable>
                  <c15:showDataLabelsRange val="0"/>
                </c:ext>
                <c:ext xmlns:c16="http://schemas.microsoft.com/office/drawing/2014/chart" uri="{C3380CC4-5D6E-409C-BE32-E72D297353CC}">
                  <c16:uniqueId val="{00000003-2F24-4D8E-9280-B6F4CFF21FA8}"/>
                </c:ext>
              </c:extLst>
            </c:dLbl>
            <c:dLbl>
              <c:idx val="4"/>
              <c:tx>
                <c:strRef>
                  <c:f>Daten_Diagramme!$E$18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{5045177A-29F4-4CE5-A3AA-88CDE3251CB2}</c15:txfldGUID>
                      <c15:f>Daten_Diagramme!$E$18</c15:f>
                      <c15:dlblFieldTableCache>
                        <c:ptCount val="1"/>
                        <c:pt idx="0">
                          <c:v>1.6</c:v>
                        </c:pt>
                      </c15:dlblFieldTableCache>
                    </c15:dlblFTEntry>
                  </c15:dlblFieldTable>
                  <c15:showDataLabelsRange val="0"/>
                </c:ext>
                <c:ext xmlns:c16="http://schemas.microsoft.com/office/drawing/2014/chart" uri="{C3380CC4-5D6E-409C-BE32-E72D297353CC}">
                  <c16:uniqueId val="{00000004-2F24-4D8E-9280-B6F4CFF21FA8}"/>
                </c:ext>
              </c:extLst>
            </c:dLbl>
            <c:dLbl>
              <c:idx val="5"/>
              <c:tx>
                <c:strRef>
                  <c:f>Daten_Diagramme!$E$19</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{E87BFC81-BE2B-45D4-99A8-DADD807E0F6B}</c15:txfldGUID>
                      <c15:f>Daten_Diagramme!$E$19</c15:f>
                      <c15:dlblFieldTableCache>
                        <c:ptCount val="1"/>
                        <c:pt idx="0">
                          <c:v>-11.6</c:v>
                        </c:pt>
                      </c15:dlblFieldTableCache>
                    </c15:dlblFTEntry>
                  </c15:dlblFieldTable>
                  <c15:showDataLabelsRange val="0"/>
                </c:ext>
                <c:ext xmlns:c16="http://schemas.microsoft.com/office/drawing/2014/chart" uri="{C3380CC4-5D6E-409C-BE32-E72D297353CC}">
                  <c16:uniqueId val="{00000005-2F24-4D8E-9280-B6F4CFF21FA8}"/>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{7845140A-3248-42B1-9ED9-A1C3AE318EC7}</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2F24-4D8E-9280-B6F4CFF21FA8}"/>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{4B296CEE-2C99-415A-99F7-B30A357D523A}</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2F24-4D8E-9280-B6F4CFF21FA8}"/>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{771FF761-EA5C-4F61-B09F-F7EAA9A7C5D5}</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2F24-4D8E-9280-B6F4CFF21FA8}"/>
                </c:ext>
              </c:extLst>
            </c:dLbl>
            <c:dLbl>
              <c:idx val="9"/>
              <c:tx>
                <c:strRef>
                  <c:f>Daten_Diagramme!$E$23</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{4231EE91-62DE-4F13-B80C-280C9B10631E}</c15:txfldGUID>
                      <c15:f>Daten_Diagramme!$E$23</c15:f>
                      <c15:dlblFieldTableCache>
                        <c:ptCount val="1"/>
                        <c:pt idx="0">
                          <c:v>-10.6</c:v>
                        </c:pt>
                      </c15:dlblFieldTableCache>
                    </c15:dlblFTEntry>
                  </c15:dlblFieldTable>
                  <c15:showDataLabelsRange val="0"/>
                </c:ext>
                <c:ext xmlns:c16="http://schemas.microsoft.com/office/drawing/2014/chart" uri="{C3380CC4-5D6E-409C-BE32-E72D297353CC}">
                  <c16:uniqueId val="{00000009-2F24-4D8E-9280-B6F4CFF21FA8}"/>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{5FC70447-9139-41A5-8F61-0AD315AC284B}</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2F24-4D8E-9280-B6F4CFF21FA8}"/>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{8678DF54-F502-4FD5-838A-71C5CD18F038}</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2F24-4D8E-9280-B6F4CFF21FA8}"/>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{01744A20-C895-4666-9F1D-4C0B4DD45782}</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2F24-4D8E-9280-B6F4CFF21FA8}"/>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{891004A3-AF76-4F2C-92F6-4986B160A74A}</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2F24-4D8E-9280-B6F4CFF21FA8}"/>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{92D3C46C-71E8-4B3D-A7BF-F18B94B72051}</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2F24-4D8E-9280-B6F4CFF21FA8}"/>
                </c:ext>
              </c:extLst>
            </c:dLbl>
            <c:dLbl>
              <c:idx val="15"/>
              <c:tx>
                <c:strRef>
                  <c:f>Daten_Diagramme!$E$29</c:f>
                  <c:strCache>
                    <c:ptCount val="1"/>
                    <c:pt idx="0">
                      <c:v>-36.0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{0839DDE5-C5DB-4BC4-B582-8E22A1646670}</c15:txfldGUID>
                      <c15:f>Daten_Diagramme!$E$29</c15:f>
                      <c15:dlblFieldTableCache>
                        <c:ptCount val="1"/>
                        <c:pt idx="0">
                          <c:v>-36.0</c:v>
                        </c:pt>
                      </c15:dlblFieldTableCache>
                    </c15:dlblFTEntry>
                  </c15:dlblFieldTable>
                  <c15:showDataLabelsRange val="0"/>
                </c:ext>
                <c:ext xmlns:c16="http://schemas.microsoft.com/office/drawing/2014/chart" uri="{C3380CC4-5D6E-409C-BE32-E72D297353CC}">
                  <c16:uniqueId val="{0000000F-2F24-4D8E-9280-B6F4CFF21FA8}"/>
                </c:ext>
              </c:extLst>
            </c:dLbl>
            <c:dLbl>
              <c:idx val="16"/>
              <c:tx>
                <c:strRef>
                  <c:f>Daten_Diagramme!$E$30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{9A00D7CD-9BC1-4BC3-A65D-F9FF7479845F}</c15:txfldGUID>
                      <c15:f>Daten_Diagramme!$E$30</c15:f>
                      <c15:dlblFieldTableCache>
                        <c:ptCount val="1"/>
                        <c:pt idx="0">
                          <c:v>5.5</c:v>
                        </c:pt>
                      </c15:dlblFieldTableCache>
                    </c15:dlblFTEntry>
                  </c15:dlblFieldTable>
                  <c15:showDataLabelsRange val="0"/>
                </c:ext>
                <c:ext xmlns:c16="http://schemas.microsoft.com/office/drawing/2014/chart" uri="{C3380CC4-5D6E-409C-BE32-E72D297353CC}">
                  <c16:uniqueId val="{00000010-2F24-4D8E-9280-B6F4CFF21FA8}"/>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{CF18F694-1675-4AE4-ACA0-901BC496F778}</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2F24-4D8E-9280-B6F4CFF21FA8}"/>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{B9E16020-E52F-4028-93AC-9A1629F5F50C}</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2F24-4D8E-9280-B6F4CFF21FA8}"/>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{A58DF474-5AD9-46B4-8943-EE193106A324}</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2F24-4D8E-9280-B6F4CFF21FA8}"/>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{1D9934CC-05B1-4E98-B189-4F115541C288}</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2F24-4D8E-9280-B6F4CFF21FA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{725B97FC-6C9B-4071-850D-B4A0BC0EE652}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F24-4D8E-9280-B6F4CFF21FA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{06DCEC85-024C-427E-A164-E12146CECF9F}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F24-4D8E-9280-B6F4CFF21FA8}"/>
                </c:ext>
              </c:extLst>
            </c:dLbl>
            <c:dLbl>
              <c:idx val="23"/>
              <c:tx>
                <c:strRef>
                  <c:f>Daten_Diagramme!$E$37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{C3B904B2-70D0-4B98-960E-C3FF13EC90C6}</c15:txfldGUID>
                      <c15:f>Daten_Diagramme!$E$37</c15:f>
                      <c15:dlblFieldTableCache>
                        <c:ptCount val="1"/>
                        <c:pt idx="0">
                          <c:v>6.8</c:v>
                        </c:pt>
                      </c15:dlblFieldTableCache>
                    </c15:dlblFTEntry>
                  </c15:dlblFieldTable>
                  <c15:showDataLabelsRange val="0"/>
                </c:ext>
                <c:ext xmlns:c16="http://schemas.microsoft.com/office/drawing/2014/chart" uri="{C3380CC4-5D6E-409C-BE32-E72D297353CC}">
                  <c16:uniqueId val="{00000017-2F24-4D8E-9280-B6F4CFF21FA8}"/>
                </c:ext>
              </c:extLst>
            </c:dLbl>
            <c:dLbl>
              <c:idx val="24"/>
              <c:tx>
                <c:strRef>
                  <c:f>Daten_Diagramme!$E$38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{8130FD9D-D717-4D0B-B5D0-6C821172C1D9}</c15:txfldGUID>
                      <c15:f>Daten_Diagramme!$E$38</c15:f>
                      <c15:dlblFieldTableCache>
                        <c:ptCount val="1"/>
                        <c:pt idx="0">
                          <c:v>-3.3</c:v>
                        </c:pt>
                      </c15:dlblFieldTableCache>
                    </c15:dlblFTEntry>
                  </c15:dlblFieldTable>
                  <c15:showDataLabelsRange val="0"/>
                </c:ext>
                <c:ext xmlns:c16="http://schemas.microsoft.com/office/drawing/2014/chart" uri="{C3380CC4-5D6E-409C-BE32-E72D297353CC}">
                  <c16:uniqueId val="{00000018-2F24-4D8E-9280-B6F4CFF21FA8}"/>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{A61614C4-95CF-4DFC-A5A9-FAEF6E47C3BB}</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2F24-4D8E-9280-B6F4CFF21FA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{37470946-34C4-4517-8E54-E2460CF33F96}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F24-4D8E-9280-B6F4CFF21FA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{4E9A0DD7-2FD7-4A4D-B38B-29A022D006B0}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F24-4D8E-9280-B6F4CFF21FA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{31847ED6-A475-47F2-BD9E-A5BD84FDA36F}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F24-4D8E-9280-B6F4CFF21FA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{4607B3EC-D251-419C-8A63-D260F76638ED}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F24-4D8E-9280-B6F4CFF21FA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{0F77911E-B99D-4528-A201-41925A4D939D}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F24-4D8E-9280-B6F4CFF21FA8}"/>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{324F391E-3E53-48BE-9CBA-8B0233329307}</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2F24-4D8E-9280-B6F4CFF21F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-2.671021430808465</c:v>
                </c:pt>
                <c:pt idx="1">
                  <c:v>6.7982456140350873</c:v>
                </c:pt>
                <c:pt idx="2">
                  <c:v>-1.2658227848101267</c:v>
                </c:pt>
                <c:pt idx="3">
                  <c:v>-6.4</c:v>
                </c:pt>
                <c:pt idx="4">
                  <c:v>1.6200294550810015</c:v>
                </c:pt>
                <c:pt idx="5">
                  <c:v>-11.603843311160384</c:v>
                </c:pt>
                <c:pt idx="6">
                  <c:v>0.91743119266055051</c:v>
                </c:pt>
                <c:pt idx="7">
                  <c:v>2.9596412556053813</c:v>
                </c:pt>
                <c:pt idx="8">
                  <c:v>-1.8328242154956957</c:v>
                </c:pt>
                <c:pt idx="9">
                  <c:v>-10.645933014354068</c:v>
                </c:pt>
                <c:pt idx="10">
                  <c:v>-10.391978122151322</c:v>
                </c:pt>
                <c:pt idx="11">
                  <c:v>0.63291139240506333</c:v>
                </c:pt>
                <c:pt idx="12">
                  <c:v>0.59171597633136097</c:v>
                </c:pt>
                <c:pt idx="13">
                  <c:v>-3.5116153430578065</c:v>
                </c:pt>
                <c:pt idx="14">
                  <c:v>0.16</c:v>
                </c:pt>
                <c:pt idx="15">
                  <c:v>-36</c:v>
                </c:pt>
                <c:pt idx="16">
                  <c:v>5.5306427503736924</c:v>
                </c:pt>
                <c:pt idx="17">
                  <c:v>-0.29498525073746312</c:v>
                </c:pt>
                <c:pt idx="18">
                  <c:v>1.2508686587908269</c:v>
                </c:pt>
                <c:pt idx="19">
                  <c:v>2.8818443804034581</c:v>
                </c:pt>
                <c:pt idx="20">
                  <c:v>-1.0915197313182199</c:v>
                </c:pt>
                <c:pt idx="21">
                  <c:v>0</c:v>
                </c:pt>
                <c:pt idx="23">
                  <c:v>6.7982456140350873</c:v>
                </c:pt>
                <c:pt idx="24">
                  <c:v>-3.2520325203252032</c:v>
                </c:pt>
                <c:pt idx="25">
                  <c:v>-2.8020161508861308</c:v>
                </c:pt>
              </c:numCache>
            </c:numRef>
          </c:val>
          <c:extLst>
            <c:ext xmlns:c16="http://schemas.microsoft.com/office/drawing/2014/chart" uri="{C3380CC4-5D6E-409C-BE32-E72D297353CC}">
              <c16:uniqueId val="{00000020-2F24-4D8E-9280-B6F4CFF21FA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{BE32201C-8FCC-419F-BCB7-E3CA4A6D3D2D}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F24-4D8E-9280-B6F4CFF21FA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{C3F0390C-8EF4-497F-8928-FA4E7C51A95F}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F24-4D8E-9280-B6F4CFF21FA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{AE8A5115-5BCA-4682-B8BC-45FD64E2A118}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F24-4D8E-9280-B6F4CFF21FA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{4690EC42-A275-4604-9C9E-8C6A9F994E47}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F24-4D8E-9280-B6F4CFF21FA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{B4BE193D-0BB3-4E27-AF0C-8481B0DF2530}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F24-4D8E-9280-B6F4CFF21FA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{8FC2EF1B-B683-494D-974F-DD6B67446F37}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F24-4D8E-9280-B6F4CFF21FA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{1CC3AEF3-A2A5-4C7C-AA24-CE83A38874D8}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F24-4D8E-9280-B6F4CFF21FA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{F63C53ED-F730-404B-9A25-6930AA5DD3D8}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F24-4D8E-9280-B6F4CFF21FA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{5B163CA5-C79A-4356-8D6B-DC4C0C8B842E}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F24-4D8E-9280-B6F4CFF21FA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{45ADA21E-B3E7-4C70-9C83-E9CDABDA90E9}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F24-4D8E-9280-B6F4CFF21FA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{F147C771-B5B7-4F17-829E-AF7C86E8013D}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F24-4D8E-9280-B6F4CFF21FA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{44C3202E-D63B-4899-802F-0094943FAD94}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F24-4D8E-9280-B6F4CFF21FA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{EC553379-4C89-4613-8491-09430D151E18}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F24-4D8E-9280-B6F4CFF21FA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{548E833B-A693-4256-ADAA-269432214129}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F24-4D8E-9280-B6F4CFF21FA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{4F8DDD0D-2591-40B6-BFAF-58F454C5A6BA}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F24-4D8E-9280-B6F4CFF21FA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{8B70AA76-8CE6-4C31-950B-1A1356D600C0}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F24-4D8E-9280-B6F4CFF21FA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{98211847-5505-44AE-BDBB-8011CCEE8E2E}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F24-4D8E-9280-B6F4CFF21FA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{9CFB45E6-B96D-4D76-81CB-ADCF00AE4DDF}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F24-4D8E-9280-B6F4CFF21FA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{54DA2A16-2CD0-4117-BE05-0EC1C59E01D9}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F24-4D8E-9280-B6F4CFF21FA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{3CFFF911-A34D-4E6B-914A-B148089CB8F2}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F24-4D8E-9280-B6F4CFF21FA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{601DBDFD-6222-4B1D-A5C4-F20F802DD909}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F24-4D8E-9280-B6F4CFF21FA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{AB1DF439-FCBB-47B9-98CF-19A9160D8FF9}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F24-4D8E-9280-B6F4CFF21FA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{2C0051FF-BAB6-4436-9479-F499ED61EC8C}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F24-4D8E-9280-B6F4CFF21FA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{0E95118E-5020-4CC3-8D70-826C51D0B7B6}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F24-4D8E-9280-B6F4CFF21FA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{4A09D291-267B-4447-BCD2-E7554E8B2745}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F24-4D8E-9280-B6F4CFF21FA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{472008B4-4290-4BF3-BC17-DA38644DDF76}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F24-4D8E-9280-B6F4CFF21FA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{BB7034CE-8ECA-41B1-A05A-18D6BB7F052D}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F24-4D8E-9280-B6F4CFF21FA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{A6DDA2C8-CAC4-4D43-8E56-26234296DBC1}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F24-4D8E-9280-B6F4CFF21FA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{173FE769-6A30-4A17-AAF5-CCC424C1BA05}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F24-4D8E-9280-B6F4CFF21FA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{2A8FC85E-E496-457E-9720-C32B5D34E20D}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F24-4D8E-9280-B6F4CFF21FA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{DBAA94FF-0DBE-4E43-8FE7-D07A5D3EE61B}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F24-4D8E-9280-B6F4CFF21FA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{AAFCF499-3F08-4DB8-B15D-1BE7E1C00A97}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F24-4D8E-9280-B6F4CFF21F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F24-4D8E-9280-B6F4CFF21FA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F24-4D8E-9280-B6F4CFF21FA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{87627AA5-17FD-4D5D-AFDE-A11537DD482A}</c15:txfldGUID>
                      <c15:f>Diagramm!$I$46</c15:f>
                      <c15:dlblFieldTableCache>
                        <c:ptCount val="1"/>
                      </c15:dlblFieldTableCache>
                    </c15:dlblFTEntry>
                  </c15:dlblFieldTable>
                  <c15:showDataLabelsRange val="0"/>
                </c:ext>
                <c:ext xmlns:c16="http://schemas.microsoft.com/office/drawing/2014/chart" uri="{C3380CC4-5D6E-409C-BE32-E72D297353CC}">
                  <c16:uniqueId val="{00000000-B568-4057-833C-292283450C4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{010D65EA-0AED-4BF3-8DD4-B0FE42A0F692}</c15:txfldGUID>
                      <c15:f>Diagramm!$I$47</c15:f>
                      <c15:dlblFieldTableCache>
                        <c:ptCount val="1"/>
                      </c15:dlblFieldTableCache>
                    </c15:dlblFTEntry>
                  </c15:dlblFieldTable>
                  <c15:showDataLabelsRange val="0"/>
                </c:ext>
                <c:ext xmlns:c16="http://schemas.microsoft.com/office/drawing/2014/chart" uri="{C3380CC4-5D6E-409C-BE32-E72D297353CC}">
                  <c16:uniqueId val="{00000001-B568-4057-833C-292283450C4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{A38BCEA8-E370-458D-BC57-CEAEC2345675}</c15:txfldGUID>
                      <c15:f>Diagramm!$I$48</c15:f>
                      <c15:dlblFieldTableCache>
                        <c:ptCount val="1"/>
                      </c15:dlblFieldTableCache>
                    </c15:dlblFTEntry>
                  </c15:dlblFieldTable>
                  <c15:showDataLabelsRange val="0"/>
                </c:ext>
                <c:ext xmlns:c16="http://schemas.microsoft.com/office/drawing/2014/chart" uri="{C3380CC4-5D6E-409C-BE32-E72D297353CC}">
                  <c16:uniqueId val="{00000002-B568-4057-833C-292283450C4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{6DBED726-50A4-4CD4-A24F-B743E00E4C77}</c15:txfldGUID>
                      <c15:f>Diagramm!$I$49</c15:f>
                      <c15:dlblFieldTableCache>
                        <c:ptCount val="1"/>
                      </c15:dlblFieldTableCache>
                    </c15:dlblFTEntry>
                  </c15:dlblFieldTable>
                  <c15:showDataLabelsRange val="0"/>
                </c:ext>
                <c:ext xmlns:c16="http://schemas.microsoft.com/office/drawing/2014/chart" uri="{C3380CC4-5D6E-409C-BE32-E72D297353CC}">
                  <c16:uniqueId val="{00000003-B568-4057-833C-292283450C4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{15FB9DE6-CF0C-4A06-8337-BF9BD47A51CD}</c15:txfldGUID>
                      <c15:f>Diagramm!$I$50</c15:f>
                      <c15:dlblFieldTableCache>
                        <c:ptCount val="1"/>
                      </c15:dlblFieldTableCache>
                    </c15:dlblFTEntry>
                  </c15:dlblFieldTable>
                  <c15:showDataLabelsRange val="0"/>
                </c:ext>
                <c:ext xmlns:c16="http://schemas.microsoft.com/office/drawing/2014/chart" uri="{C3380CC4-5D6E-409C-BE32-E72D297353CC}">
                  <c16:uniqueId val="{00000004-B568-4057-833C-292283450C4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{3C895D49-8E41-44FF-84F3-F60B9FBB8032}</c15:txfldGUID>
                      <c15:f>Diagramm!$I$51</c15:f>
                      <c15:dlblFieldTableCache>
                        <c:ptCount val="1"/>
                      </c15:dlblFieldTableCache>
                    </c15:dlblFTEntry>
                  </c15:dlblFieldTable>
                  <c15:showDataLabelsRange val="0"/>
                </c:ext>
                <c:ext xmlns:c16="http://schemas.microsoft.com/office/drawing/2014/chart" uri="{C3380CC4-5D6E-409C-BE32-E72D297353CC}">
                  <c16:uniqueId val="{00000005-B568-4057-833C-292283450C4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{52A11096-F164-4214-B4EF-3EACE0ACAA89}</c15:txfldGUID>
                      <c15:f>Diagramm!$I$52</c15:f>
                      <c15:dlblFieldTableCache>
                        <c:ptCount val="1"/>
                      </c15:dlblFieldTableCache>
                    </c15:dlblFTEntry>
                  </c15:dlblFieldTable>
                  <c15:showDataLabelsRange val="0"/>
                </c:ext>
                <c:ext xmlns:c16="http://schemas.microsoft.com/office/drawing/2014/chart" uri="{C3380CC4-5D6E-409C-BE32-E72D297353CC}">
                  <c16:uniqueId val="{00000006-B568-4057-833C-292283450C4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{D9C7C613-6E03-453C-AA7C-1075AB963523}</c15:txfldGUID>
                      <c15:f>Diagramm!$I$53</c15:f>
                      <c15:dlblFieldTableCache>
                        <c:ptCount val="1"/>
                      </c15:dlblFieldTableCache>
                    </c15:dlblFTEntry>
                  </c15:dlblFieldTable>
                  <c15:showDataLabelsRange val="0"/>
                </c:ext>
                <c:ext xmlns:c16="http://schemas.microsoft.com/office/drawing/2014/chart" uri="{C3380CC4-5D6E-409C-BE32-E72D297353CC}">
                  <c16:uniqueId val="{00000007-B568-4057-833C-292283450C4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{45E3B023-61B1-4C50-A78D-9EEDDFFDCCC4}</c15:txfldGUID>
                      <c15:f>Diagramm!$I$54</c15:f>
                      <c15:dlblFieldTableCache>
                        <c:ptCount val="1"/>
                      </c15:dlblFieldTableCache>
                    </c15:dlblFTEntry>
                  </c15:dlblFieldTable>
                  <c15:showDataLabelsRange val="0"/>
                </c:ext>
                <c:ext xmlns:c16="http://schemas.microsoft.com/office/drawing/2014/chart" uri="{C3380CC4-5D6E-409C-BE32-E72D297353CC}">
                  <c16:uniqueId val="{00000008-B568-4057-833C-292283450C4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{69BF6DBB-748D-4F3C-B684-11CDF4B6A1EC}</c15:txfldGUID>
                      <c15:f>Diagramm!$I$55</c15:f>
                      <c15:dlblFieldTableCache>
                        <c:ptCount val="1"/>
                      </c15:dlblFieldTableCache>
                    </c15:dlblFTEntry>
                  </c15:dlblFieldTable>
                  <c15:showDataLabelsRange val="0"/>
                </c:ext>
                <c:ext xmlns:c16="http://schemas.microsoft.com/office/drawing/2014/chart" uri="{C3380CC4-5D6E-409C-BE32-E72D297353CC}">
                  <c16:uniqueId val="{00000009-B568-4057-833C-292283450C4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{7DFB852E-5B8B-4BD2-BD3C-E18B8DC2615F}</c15:txfldGUID>
                      <c15:f>Diagramm!$I$56</c15:f>
                      <c15:dlblFieldTableCache>
                        <c:ptCount val="1"/>
                      </c15:dlblFieldTableCache>
                    </c15:dlblFTEntry>
                  </c15:dlblFieldTable>
                  <c15:showDataLabelsRange val="0"/>
                </c:ext>
                <c:ext xmlns:c16="http://schemas.microsoft.com/office/drawing/2014/chart" uri="{C3380CC4-5D6E-409C-BE32-E72D297353CC}">
                  <c16:uniqueId val="{0000000A-B568-4057-833C-292283450C4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{F240F8E6-BA0E-4A85-91A8-20A4265359FE}</c15:txfldGUID>
                      <c15:f>Diagramm!$I$57</c15:f>
                      <c15:dlblFieldTableCache>
                        <c:ptCount val="1"/>
                      </c15:dlblFieldTableCache>
                    </c15:dlblFTEntry>
                  </c15:dlblFieldTable>
                  <c15:showDataLabelsRange val="0"/>
                </c:ext>
                <c:ext xmlns:c16="http://schemas.microsoft.com/office/drawing/2014/chart" uri="{C3380CC4-5D6E-409C-BE32-E72D297353CC}">
                  <c16:uniqueId val="{0000000B-B568-4057-833C-292283450C4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{211B1695-CBF5-4F19-BAB3-7D6336EDA6FB}</c15:txfldGUID>
                      <c15:f>Diagramm!$I$58</c15:f>
                      <c15:dlblFieldTableCache>
                        <c:ptCount val="1"/>
                      </c15:dlblFieldTableCache>
                    </c15:dlblFTEntry>
                  </c15:dlblFieldTable>
                  <c15:showDataLabelsRange val="0"/>
                </c:ext>
                <c:ext xmlns:c16="http://schemas.microsoft.com/office/drawing/2014/chart" uri="{C3380CC4-5D6E-409C-BE32-E72D297353CC}">
                  <c16:uniqueId val="{0000000C-B568-4057-833C-292283450C4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{C54DC713-84D8-4EFA-9550-914D5E6187A7}</c15:txfldGUID>
                      <c15:f>Diagramm!$I$59</c15:f>
                      <c15:dlblFieldTableCache>
                        <c:ptCount val="1"/>
                      </c15:dlblFieldTableCache>
                    </c15:dlblFTEntry>
                  </c15:dlblFieldTable>
                  <c15:showDataLabelsRange val="0"/>
                </c:ext>
                <c:ext xmlns:c16="http://schemas.microsoft.com/office/drawing/2014/chart" uri="{C3380CC4-5D6E-409C-BE32-E72D297353CC}">
                  <c16:uniqueId val="{0000000D-B568-4057-833C-292283450C4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{BE45411A-5B8A-452F-9E3B-3AB8D061F7C4}</c15:txfldGUID>
                      <c15:f>Diagramm!$I$60</c15:f>
                      <c15:dlblFieldTableCache>
                        <c:ptCount val="1"/>
                      </c15:dlblFieldTableCache>
                    </c15:dlblFTEntry>
                  </c15:dlblFieldTable>
                  <c15:showDataLabelsRange val="0"/>
                </c:ext>
                <c:ext xmlns:c16="http://schemas.microsoft.com/office/drawing/2014/chart" uri="{C3380CC4-5D6E-409C-BE32-E72D297353CC}">
                  <c16:uniqueId val="{0000000E-B568-4057-833C-292283450C4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{6E5FC589-A07E-47F6-92D2-366DF461DFE7}</c15:txfldGUID>
                      <c15:f>Diagramm!$I$61</c15:f>
                      <c15:dlblFieldTableCache>
                        <c:ptCount val="1"/>
                      </c15:dlblFieldTableCache>
                    </c15:dlblFTEntry>
                  </c15:dlblFieldTable>
                  <c15:showDataLabelsRange val="0"/>
                </c:ext>
                <c:ext xmlns:c16="http://schemas.microsoft.com/office/drawing/2014/chart" uri="{C3380CC4-5D6E-409C-BE32-E72D297353CC}">
                  <c16:uniqueId val="{0000000F-B568-4057-833C-292283450C4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{81C4EC8F-84C9-451E-83F2-DD7901056545}</c15:txfldGUID>
                      <c15:f>Diagramm!$I$62</c15:f>
                      <c15:dlblFieldTableCache>
                        <c:ptCount val="1"/>
                      </c15:dlblFieldTableCache>
                    </c15:dlblFTEntry>
                  </c15:dlblFieldTable>
                  <c15:showDataLabelsRange val="0"/>
                </c:ext>
                <c:ext xmlns:c16="http://schemas.microsoft.com/office/drawing/2014/chart" uri="{C3380CC4-5D6E-409C-BE32-E72D297353CC}">
                  <c16:uniqueId val="{00000010-B568-4057-833C-292283450C4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{498F8C84-2D01-4977-BCE2-77BB6F3AFAFC}</c15:txfldGUID>
                      <c15:f>Diagramm!$I$63</c15:f>
                      <c15:dlblFieldTableCache>
                        <c:ptCount val="1"/>
                      </c15:dlblFieldTableCache>
                    </c15:dlblFTEntry>
                  </c15:dlblFieldTable>
                  <c15:showDataLabelsRange val="0"/>
                </c:ext>
                <c:ext xmlns:c16="http://schemas.microsoft.com/office/drawing/2014/chart" uri="{C3380CC4-5D6E-409C-BE32-E72D297353CC}">
                  <c16:uniqueId val="{00000011-B568-4057-833C-292283450C4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{186F1B02-4A56-45AE-9704-43216A7A8FD8}</c15:txfldGUID>
                      <c15:f>Diagramm!$I$64</c15:f>
                      <c15:dlblFieldTableCache>
                        <c:ptCount val="1"/>
                      </c15:dlblFieldTableCache>
                    </c15:dlblFTEntry>
                  </c15:dlblFieldTable>
                  <c15:showDataLabelsRange val="0"/>
                </c:ext>
                <c:ext xmlns:c16="http://schemas.microsoft.com/office/drawing/2014/chart" uri="{C3380CC4-5D6E-409C-BE32-E72D297353CC}">
                  <c16:uniqueId val="{00000012-B568-4057-833C-292283450C4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{C4CD7794-2D32-468A-BCC3-476683E71ED1}</c15:txfldGUID>
                      <c15:f>Diagramm!$I$65</c15:f>
                      <c15:dlblFieldTableCache>
                        <c:ptCount val="1"/>
                      </c15:dlblFieldTableCache>
                    </c15:dlblFTEntry>
                  </c15:dlblFieldTable>
                  <c15:showDataLabelsRange val="0"/>
                </c:ext>
                <c:ext xmlns:c16="http://schemas.microsoft.com/office/drawing/2014/chart" uri="{C3380CC4-5D6E-409C-BE32-E72D297353CC}">
                  <c16:uniqueId val="{00000013-B568-4057-833C-292283450C4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{9347BE41-3520-40DF-8004-93A98DBB72B4}</c15:txfldGUID>
                      <c15:f>Diagramm!$I$66</c15:f>
                      <c15:dlblFieldTableCache>
                        <c:ptCount val="1"/>
                      </c15:dlblFieldTableCache>
                    </c15:dlblFTEntry>
                  </c15:dlblFieldTable>
                  <c15:showDataLabelsRange val="0"/>
                </c:ext>
                <c:ext xmlns:c16="http://schemas.microsoft.com/office/drawing/2014/chart" uri="{C3380CC4-5D6E-409C-BE32-E72D297353CC}">
                  <c16:uniqueId val="{00000014-B568-4057-833C-292283450C4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{A662E216-1424-47DE-AC4C-09C9E2860CE0}</c15:txfldGUID>
                      <c15:f>Diagramm!$I$67</c15:f>
                      <c15:dlblFieldTableCache>
                        <c:ptCount val="1"/>
                      </c15:dlblFieldTableCache>
                    </c15:dlblFTEntry>
                  </c15:dlblFieldTable>
                  <c15:showDataLabelsRange val="0"/>
                </c:ext>
                <c:ext xmlns:c16="http://schemas.microsoft.com/office/drawing/2014/chart" uri="{C3380CC4-5D6E-409C-BE32-E72D297353CC}">
                  <c16:uniqueId val="{00000015-B568-4057-833C-292283450C4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568-4057-833C-292283450C4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{A61DD5F6-F429-4929-BC85-097A35761BE1}</c15:txfldGUID>
                      <c15:f>Diagramm!$K$46</c15:f>
                      <c15:dlblFieldTableCache>
                        <c:ptCount val="1"/>
                      </c15:dlblFieldTableCache>
                    </c15:dlblFTEntry>
                  </c15:dlblFieldTable>
                  <c15:showDataLabelsRange val="0"/>
                </c:ext>
                <c:ext xmlns:c16="http://schemas.microsoft.com/office/drawing/2014/chart" uri="{C3380CC4-5D6E-409C-BE32-E72D297353CC}">
                  <c16:uniqueId val="{00000017-B568-4057-833C-292283450C4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{E248A464-E307-4B91-97EB-37F96556921D}</c15:txfldGUID>
                      <c15:f>Diagramm!$K$47</c15:f>
                      <c15:dlblFieldTableCache>
                        <c:ptCount val="1"/>
                      </c15:dlblFieldTableCache>
                    </c15:dlblFTEntry>
                  </c15:dlblFieldTable>
                  <c15:showDataLabelsRange val="0"/>
                </c:ext>
                <c:ext xmlns:c16="http://schemas.microsoft.com/office/drawing/2014/chart" uri="{C3380CC4-5D6E-409C-BE32-E72D297353CC}">
                  <c16:uniqueId val="{00000018-B568-4057-833C-292283450C4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{7D084C01-98D5-4F71-891B-7480C2DDB496}</c15:txfldGUID>
                      <c15:f>Diagramm!$K$48</c15:f>
                      <c15:dlblFieldTableCache>
                        <c:ptCount val="1"/>
                      </c15:dlblFieldTableCache>
                    </c15:dlblFTEntry>
                  </c15:dlblFieldTable>
                  <c15:showDataLabelsRange val="0"/>
                </c:ext>
                <c:ext xmlns:c16="http://schemas.microsoft.com/office/drawing/2014/chart" uri="{C3380CC4-5D6E-409C-BE32-E72D297353CC}">
                  <c16:uniqueId val="{00000019-B568-4057-833C-292283450C4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{589AC344-2A98-48B2-923B-6AEA59FA5ED4}</c15:txfldGUID>
                      <c15:f>Diagramm!$K$49</c15:f>
                      <c15:dlblFieldTableCache>
                        <c:ptCount val="1"/>
                      </c15:dlblFieldTableCache>
                    </c15:dlblFTEntry>
                  </c15:dlblFieldTable>
                  <c15:showDataLabelsRange val="0"/>
                </c:ext>
                <c:ext xmlns:c16="http://schemas.microsoft.com/office/drawing/2014/chart" uri="{C3380CC4-5D6E-409C-BE32-E72D297353CC}">
                  <c16:uniqueId val="{0000001A-B568-4057-833C-292283450C4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{41F4C029-12AD-4D0F-88A5-EA900498A38A}</c15:txfldGUID>
                      <c15:f>Diagramm!$K$50</c15:f>
                      <c15:dlblFieldTableCache>
                        <c:ptCount val="1"/>
                      </c15:dlblFieldTableCache>
                    </c15:dlblFTEntry>
                  </c15:dlblFieldTable>
                  <c15:showDataLabelsRange val="0"/>
                </c:ext>
                <c:ext xmlns:c16="http://schemas.microsoft.com/office/drawing/2014/chart" uri="{C3380CC4-5D6E-409C-BE32-E72D297353CC}">
                  <c16:uniqueId val="{0000001B-B568-4057-833C-292283450C4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{A0405FA2-745E-4C4E-8EB1-1787EC3D876F}</c15:txfldGUID>
                      <c15:f>Diagramm!$K$51</c15:f>
                      <c15:dlblFieldTableCache>
                        <c:ptCount val="1"/>
                      </c15:dlblFieldTableCache>
                    </c15:dlblFTEntry>
                  </c15:dlblFieldTable>
                  <c15:showDataLabelsRange val="0"/>
                </c:ext>
                <c:ext xmlns:c16="http://schemas.microsoft.com/office/drawing/2014/chart" uri="{C3380CC4-5D6E-409C-BE32-E72D297353CC}">
                  <c16:uniqueId val="{0000001C-B568-4057-833C-292283450C4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{CC70FC4E-D483-4ED8-AA4F-A060B07E1283}</c15:txfldGUID>
                      <c15:f>Diagramm!$K$52</c15:f>
                      <c15:dlblFieldTableCache>
                        <c:ptCount val="1"/>
                      </c15:dlblFieldTableCache>
                    </c15:dlblFTEntry>
                  </c15:dlblFieldTable>
                  <c15:showDataLabelsRange val="0"/>
                </c:ext>
                <c:ext xmlns:c16="http://schemas.microsoft.com/office/drawing/2014/chart" uri="{C3380CC4-5D6E-409C-BE32-E72D297353CC}">
                  <c16:uniqueId val="{0000001D-B568-4057-833C-292283450C4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{EC3EC57A-C41E-4579-8922-8B54E4F9529E}</c15:txfldGUID>
                      <c15:f>Diagramm!$K$53</c15:f>
                      <c15:dlblFieldTableCache>
                        <c:ptCount val="1"/>
                      </c15:dlblFieldTableCache>
                    </c15:dlblFTEntry>
                  </c15:dlblFieldTable>
                  <c15:showDataLabelsRange val="0"/>
                </c:ext>
                <c:ext xmlns:c16="http://schemas.microsoft.com/office/drawing/2014/chart" uri="{C3380CC4-5D6E-409C-BE32-E72D297353CC}">
                  <c16:uniqueId val="{0000001E-B568-4057-833C-292283450C4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{2787816E-40E8-4668-ADED-16FE6F1941F2}</c15:txfldGUID>
                      <c15:f>Diagramm!$K$54</c15:f>
                      <c15:dlblFieldTableCache>
                        <c:ptCount val="1"/>
                      </c15:dlblFieldTableCache>
                    </c15:dlblFTEntry>
                  </c15:dlblFieldTable>
                  <c15:showDataLabelsRange val="0"/>
                </c:ext>
                <c:ext xmlns:c16="http://schemas.microsoft.com/office/drawing/2014/chart" uri="{C3380CC4-5D6E-409C-BE32-E72D297353CC}">
                  <c16:uniqueId val="{0000001F-B568-4057-833C-292283450C4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{04CEF604-1B8A-4434-8B01-3B57698C3337}</c15:txfldGUID>
                      <c15:f>Diagramm!$K$55</c15:f>
                      <c15:dlblFieldTableCache>
                        <c:ptCount val="1"/>
                      </c15:dlblFieldTableCache>
                    </c15:dlblFTEntry>
                  </c15:dlblFieldTable>
                  <c15:showDataLabelsRange val="0"/>
                </c:ext>
                <c:ext xmlns:c16="http://schemas.microsoft.com/office/drawing/2014/chart" uri="{C3380CC4-5D6E-409C-BE32-E72D297353CC}">
                  <c16:uniqueId val="{00000020-B568-4057-833C-292283450C4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{73FB19E1-0EB1-4CAD-94B7-BB35E86012A0}</c15:txfldGUID>
                      <c15:f>Diagramm!$K$56</c15:f>
                      <c15:dlblFieldTableCache>
                        <c:ptCount val="1"/>
                      </c15:dlblFieldTableCache>
                    </c15:dlblFTEntry>
                  </c15:dlblFieldTable>
                  <c15:showDataLabelsRange val="0"/>
                </c:ext>
                <c:ext xmlns:c16="http://schemas.microsoft.com/office/drawing/2014/chart" uri="{C3380CC4-5D6E-409C-BE32-E72D297353CC}">
                  <c16:uniqueId val="{00000021-B568-4057-833C-292283450C4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{54A96B33-C5BE-4A9C-A37B-DF67EEEF79E9}</c15:txfldGUID>
                      <c15:f>Diagramm!$K$57</c15:f>
                      <c15:dlblFieldTableCache>
                        <c:ptCount val="1"/>
                      </c15:dlblFieldTableCache>
                    </c15:dlblFTEntry>
                  </c15:dlblFieldTable>
                  <c15:showDataLabelsRange val="0"/>
                </c:ext>
                <c:ext xmlns:c16="http://schemas.microsoft.com/office/drawing/2014/chart" uri="{C3380CC4-5D6E-409C-BE32-E72D297353CC}">
                  <c16:uniqueId val="{00000022-B568-4057-833C-292283450C4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{AAE8BE4F-219B-4A97-A41B-522FA4D8CFA1}</c15:txfldGUID>
                      <c15:f>Diagramm!$K$58</c15:f>
                      <c15:dlblFieldTableCache>
                        <c:ptCount val="1"/>
                      </c15:dlblFieldTableCache>
                    </c15:dlblFTEntry>
                  </c15:dlblFieldTable>
                  <c15:showDataLabelsRange val="0"/>
                </c:ext>
                <c:ext xmlns:c16="http://schemas.microsoft.com/office/drawing/2014/chart" uri="{C3380CC4-5D6E-409C-BE32-E72D297353CC}">
                  <c16:uniqueId val="{00000023-B568-4057-833C-292283450C4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{5AEE9379-D715-4E96-891C-50B1E0FC7104}</c15:txfldGUID>
                      <c15:f>Diagramm!$K$59</c15:f>
                      <c15:dlblFieldTableCache>
                        <c:ptCount val="1"/>
                      </c15:dlblFieldTableCache>
                    </c15:dlblFTEntry>
                  </c15:dlblFieldTable>
                  <c15:showDataLabelsRange val="0"/>
                </c:ext>
                <c:ext xmlns:c16="http://schemas.microsoft.com/office/drawing/2014/chart" uri="{C3380CC4-5D6E-409C-BE32-E72D297353CC}">
                  <c16:uniqueId val="{00000024-B568-4057-833C-292283450C4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{E7811089-AA96-4356-B148-28AA7040C106}</c15:txfldGUID>
                      <c15:f>Diagramm!$K$60</c15:f>
                      <c15:dlblFieldTableCache>
                        <c:ptCount val="1"/>
                      </c15:dlblFieldTableCache>
                    </c15:dlblFTEntry>
                  </c15:dlblFieldTable>
                  <c15:showDataLabelsRange val="0"/>
                </c:ext>
                <c:ext xmlns:c16="http://schemas.microsoft.com/office/drawing/2014/chart" uri="{C3380CC4-5D6E-409C-BE32-E72D297353CC}">
                  <c16:uniqueId val="{00000025-B568-4057-833C-292283450C4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{32380AD5-2A44-4481-A751-0F17023657EA}</c15:txfldGUID>
                      <c15:f>Diagramm!$K$61</c15:f>
                      <c15:dlblFieldTableCache>
                        <c:ptCount val="1"/>
                      </c15:dlblFieldTableCache>
                    </c15:dlblFTEntry>
                  </c15:dlblFieldTable>
                  <c15:showDataLabelsRange val="0"/>
                </c:ext>
                <c:ext xmlns:c16="http://schemas.microsoft.com/office/drawing/2014/chart" uri="{C3380CC4-5D6E-409C-BE32-E72D297353CC}">
                  <c16:uniqueId val="{00000026-B568-4057-833C-292283450C4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{24118F53-597E-4AE0-AAB1-073DCC5BE09C}</c15:txfldGUID>
                      <c15:f>Diagramm!$K$62</c15:f>
                      <c15:dlblFieldTableCache>
                        <c:ptCount val="1"/>
                      </c15:dlblFieldTableCache>
                    </c15:dlblFTEntry>
                  </c15:dlblFieldTable>
                  <c15:showDataLabelsRange val="0"/>
                </c:ext>
                <c:ext xmlns:c16="http://schemas.microsoft.com/office/drawing/2014/chart" uri="{C3380CC4-5D6E-409C-BE32-E72D297353CC}">
                  <c16:uniqueId val="{00000027-B568-4057-833C-292283450C4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{E86B75AE-99E5-44EC-8284-9AE9AFBEBBF7}</c15:txfldGUID>
                      <c15:f>Diagramm!$K$63</c15:f>
                      <c15:dlblFieldTableCache>
                        <c:ptCount val="1"/>
                      </c15:dlblFieldTableCache>
                    </c15:dlblFTEntry>
                  </c15:dlblFieldTable>
                  <c15:showDataLabelsRange val="0"/>
                </c:ext>
                <c:ext xmlns:c16="http://schemas.microsoft.com/office/drawing/2014/chart" uri="{C3380CC4-5D6E-409C-BE32-E72D297353CC}">
                  <c16:uniqueId val="{00000028-B568-4057-833C-292283450C4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{2C877D89-1913-47D2-AE6C-B3684BF47AD4}</c15:txfldGUID>
                      <c15:f>Diagramm!$K$64</c15:f>
                      <c15:dlblFieldTableCache>
                        <c:ptCount val="1"/>
                      </c15:dlblFieldTableCache>
                    </c15:dlblFTEntry>
                  </c15:dlblFieldTable>
                  <c15:showDataLabelsRange val="0"/>
                </c:ext>
                <c:ext xmlns:c16="http://schemas.microsoft.com/office/drawing/2014/chart" uri="{C3380CC4-5D6E-409C-BE32-E72D297353CC}">
                  <c16:uniqueId val="{00000029-B568-4057-833C-292283450C4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{C1DD3007-AD09-4E1F-AAD2-19DADFC7259D}</c15:txfldGUID>
                      <c15:f>Diagramm!$K$65</c15:f>
                      <c15:dlblFieldTableCache>
                        <c:ptCount val="1"/>
                      </c15:dlblFieldTableCache>
                    </c15:dlblFTEntry>
                  </c15:dlblFieldTable>
                  <c15:showDataLabelsRange val="0"/>
                </c:ext>
                <c:ext xmlns:c16="http://schemas.microsoft.com/office/drawing/2014/chart" uri="{C3380CC4-5D6E-409C-BE32-E72D297353CC}">
                  <c16:uniqueId val="{0000002A-B568-4057-833C-292283450C4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{AE7619B8-270A-431F-BA75-42351A64602A}</c15:txfldGUID>
                      <c15:f>Diagramm!$K$66</c15:f>
                      <c15:dlblFieldTableCache>
                        <c:ptCount val="1"/>
                      </c15:dlblFieldTableCache>
                    </c15:dlblFTEntry>
                  </c15:dlblFieldTable>
                  <c15:showDataLabelsRange val="0"/>
                </c:ext>
                <c:ext xmlns:c16="http://schemas.microsoft.com/office/drawing/2014/chart" uri="{C3380CC4-5D6E-409C-BE32-E72D297353CC}">
                  <c16:uniqueId val="{0000002B-B568-4057-833C-292283450C4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{35071D57-D11B-4CF6-A09B-E1E5A73A014E}</c15:txfldGUID>
                      <c15:f>Diagramm!$K$67</c15:f>
                      <c15:dlblFieldTableCache>
                        <c:ptCount val="1"/>
                      </c15:dlblFieldTableCache>
                    </c15:dlblFTEntry>
                  </c15:dlblFieldTable>
                  <c15:showDataLabelsRange val="0"/>
                </c:ext>
                <c:ext xmlns:c16="http://schemas.microsoft.com/office/drawing/2014/chart" uri="{C3380CC4-5D6E-409C-BE32-E72D297353CC}">
                  <c16:uniqueId val="{0000002C-B568-4057-833C-292283450C4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568-4057-833C-292283450C4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{869F87B2-DFC6-4693-BEFA-D4071443770A}</c15:txfldGUID>
                      <c15:f>Diagramm!$J$46</c15:f>
                      <c15:dlblFieldTableCache>
                        <c:ptCount val="1"/>
                      </c15:dlblFieldTableCache>
                    </c15:dlblFTEntry>
                  </c15:dlblFieldTable>
                  <c15:showDataLabelsRange val="0"/>
                </c:ext>
                <c:ext xmlns:c16="http://schemas.microsoft.com/office/drawing/2014/chart" uri="{C3380CC4-5D6E-409C-BE32-E72D297353CC}">
                  <c16:uniqueId val="{0000002E-B568-4057-833C-292283450C4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{3DE0FC55-1FD2-4B67-A7F8-5C3084FBD088}</c15:txfldGUID>
                      <c15:f>Diagramm!$J$47</c15:f>
                      <c15:dlblFieldTableCache>
                        <c:ptCount val="1"/>
                      </c15:dlblFieldTableCache>
                    </c15:dlblFTEntry>
                  </c15:dlblFieldTable>
                  <c15:showDataLabelsRange val="0"/>
                </c:ext>
                <c:ext xmlns:c16="http://schemas.microsoft.com/office/drawing/2014/chart" uri="{C3380CC4-5D6E-409C-BE32-E72D297353CC}">
                  <c16:uniqueId val="{0000002F-B568-4057-833C-292283450C4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{531E206F-6686-4071-923A-5FF8B04C71F3}</c15:txfldGUID>
                      <c15:f>Diagramm!$J$48</c15:f>
                      <c15:dlblFieldTableCache>
                        <c:ptCount val="1"/>
                      </c15:dlblFieldTableCache>
                    </c15:dlblFTEntry>
                  </c15:dlblFieldTable>
                  <c15:showDataLabelsRange val="0"/>
                </c:ext>
                <c:ext xmlns:c16="http://schemas.microsoft.com/office/drawing/2014/chart" uri="{C3380CC4-5D6E-409C-BE32-E72D297353CC}">
                  <c16:uniqueId val="{00000030-B568-4057-833C-292283450C4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{7087B6DD-897F-4BEB-B478-FC890CEFD53F}</c15:txfldGUID>
                      <c15:f>Diagramm!$J$49</c15:f>
                      <c15:dlblFieldTableCache>
                        <c:ptCount val="1"/>
                      </c15:dlblFieldTableCache>
                    </c15:dlblFTEntry>
                  </c15:dlblFieldTable>
                  <c15:showDataLabelsRange val="0"/>
                </c:ext>
                <c:ext xmlns:c16="http://schemas.microsoft.com/office/drawing/2014/chart" uri="{C3380CC4-5D6E-409C-BE32-E72D297353CC}">
                  <c16:uniqueId val="{00000031-B568-4057-833C-292283450C4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{85C96DF7-4F94-4DD2-B4C1-751BD6FE3469}</c15:txfldGUID>
                      <c15:f>Diagramm!$J$50</c15:f>
                      <c15:dlblFieldTableCache>
                        <c:ptCount val="1"/>
                      </c15:dlblFieldTableCache>
                    </c15:dlblFTEntry>
                  </c15:dlblFieldTable>
                  <c15:showDataLabelsRange val="0"/>
                </c:ext>
                <c:ext xmlns:c16="http://schemas.microsoft.com/office/drawing/2014/chart" uri="{C3380CC4-5D6E-409C-BE32-E72D297353CC}">
                  <c16:uniqueId val="{00000032-B568-4057-833C-292283450C4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{4E381AAA-11C5-45ED-B25C-EF02C9EE0B7C}</c15:txfldGUID>
                      <c15:f>Diagramm!$J$51</c15:f>
                      <c15:dlblFieldTableCache>
                        <c:ptCount val="1"/>
                      </c15:dlblFieldTableCache>
                    </c15:dlblFTEntry>
                  </c15:dlblFieldTable>
                  <c15:showDataLabelsRange val="0"/>
                </c:ext>
                <c:ext xmlns:c16="http://schemas.microsoft.com/office/drawing/2014/chart" uri="{C3380CC4-5D6E-409C-BE32-E72D297353CC}">
                  <c16:uniqueId val="{00000033-B568-4057-833C-292283450C4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{730BD069-ECC5-4C7A-B58D-267BFF8C6D6D}</c15:txfldGUID>
                      <c15:f>Diagramm!$J$52</c15:f>
                      <c15:dlblFieldTableCache>
                        <c:ptCount val="1"/>
                      </c15:dlblFieldTableCache>
                    </c15:dlblFTEntry>
                  </c15:dlblFieldTable>
                  <c15:showDataLabelsRange val="0"/>
                </c:ext>
                <c:ext xmlns:c16="http://schemas.microsoft.com/office/drawing/2014/chart" uri="{C3380CC4-5D6E-409C-BE32-E72D297353CC}">
                  <c16:uniqueId val="{00000034-B568-4057-833C-292283450C4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{8429D37D-0B59-4F95-B15D-8B754463E86F}</c15:txfldGUID>
                      <c15:f>Diagramm!$J$53</c15:f>
                      <c15:dlblFieldTableCache>
                        <c:ptCount val="1"/>
                      </c15:dlblFieldTableCache>
                    </c15:dlblFTEntry>
                  </c15:dlblFieldTable>
                  <c15:showDataLabelsRange val="0"/>
                </c:ext>
                <c:ext xmlns:c16="http://schemas.microsoft.com/office/drawing/2014/chart" uri="{C3380CC4-5D6E-409C-BE32-E72D297353CC}">
                  <c16:uniqueId val="{00000035-B568-4057-833C-292283450C4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{22A25605-D2A7-4EBB-BDE3-81600961AC9E}</c15:txfldGUID>
                      <c15:f>Diagramm!$J$54</c15:f>
                      <c15:dlblFieldTableCache>
                        <c:ptCount val="1"/>
                      </c15:dlblFieldTableCache>
                    </c15:dlblFTEntry>
                  </c15:dlblFieldTable>
                  <c15:showDataLabelsRange val="0"/>
                </c:ext>
                <c:ext xmlns:c16="http://schemas.microsoft.com/office/drawing/2014/chart" uri="{C3380CC4-5D6E-409C-BE32-E72D297353CC}">
                  <c16:uniqueId val="{00000036-B568-4057-833C-292283450C4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{A1257F6E-EBAC-4E6F-A9D3-CC7050AFD24F}</c15:txfldGUID>
                      <c15:f>Diagramm!$J$55</c15:f>
                      <c15:dlblFieldTableCache>
                        <c:ptCount val="1"/>
                      </c15:dlblFieldTableCache>
                    </c15:dlblFTEntry>
                  </c15:dlblFieldTable>
                  <c15:showDataLabelsRange val="0"/>
                </c:ext>
                <c:ext xmlns:c16="http://schemas.microsoft.com/office/drawing/2014/chart" uri="{C3380CC4-5D6E-409C-BE32-E72D297353CC}">
                  <c16:uniqueId val="{00000037-B568-4057-833C-292283450C4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{066730F0-2AF4-4233-AB4A-DC7C93687FD1}</c15:txfldGUID>
                      <c15:f>Diagramm!$J$56</c15:f>
                      <c15:dlblFieldTableCache>
                        <c:ptCount val="1"/>
                      </c15:dlblFieldTableCache>
                    </c15:dlblFTEntry>
                  </c15:dlblFieldTable>
                  <c15:showDataLabelsRange val="0"/>
                </c:ext>
                <c:ext xmlns:c16="http://schemas.microsoft.com/office/drawing/2014/chart" uri="{C3380CC4-5D6E-409C-BE32-E72D297353CC}">
                  <c16:uniqueId val="{00000038-B568-4057-833C-292283450C4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{48C394DF-792E-40A1-875C-1332FABCE666}</c15:txfldGUID>
                      <c15:f>Diagramm!$J$57</c15:f>
                      <c15:dlblFieldTableCache>
                        <c:ptCount val="1"/>
                      </c15:dlblFieldTableCache>
                    </c15:dlblFTEntry>
                  </c15:dlblFieldTable>
                  <c15:showDataLabelsRange val="0"/>
                </c:ext>
                <c:ext xmlns:c16="http://schemas.microsoft.com/office/drawing/2014/chart" uri="{C3380CC4-5D6E-409C-BE32-E72D297353CC}">
                  <c16:uniqueId val="{00000039-B568-4057-833C-292283450C4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{43849D9A-4945-4A91-A3CB-36E757A9B989}</c15:txfldGUID>
                      <c15:f>Diagramm!$J$58</c15:f>
                      <c15:dlblFieldTableCache>
                        <c:ptCount val="1"/>
                      </c15:dlblFieldTableCache>
                    </c15:dlblFTEntry>
                  </c15:dlblFieldTable>
                  <c15:showDataLabelsRange val="0"/>
                </c:ext>
                <c:ext xmlns:c16="http://schemas.microsoft.com/office/drawing/2014/chart" uri="{C3380CC4-5D6E-409C-BE32-E72D297353CC}">
                  <c16:uniqueId val="{0000003A-B568-4057-833C-292283450C4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{D78ABB56-F878-4DEA-9E2C-219EF4CF0D5F}</c15:txfldGUID>
                      <c15:f>Diagramm!$J$59</c15:f>
                      <c15:dlblFieldTableCache>
                        <c:ptCount val="1"/>
                      </c15:dlblFieldTableCache>
                    </c15:dlblFTEntry>
                  </c15:dlblFieldTable>
                  <c15:showDataLabelsRange val="0"/>
                </c:ext>
                <c:ext xmlns:c16="http://schemas.microsoft.com/office/drawing/2014/chart" uri="{C3380CC4-5D6E-409C-BE32-E72D297353CC}">
                  <c16:uniqueId val="{0000003B-B568-4057-833C-292283450C4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{F8580BD9-0C8A-44C6-A921-5025DC9C86E5}</c15:txfldGUID>
                      <c15:f>Diagramm!$J$60</c15:f>
                      <c15:dlblFieldTableCache>
                        <c:ptCount val="1"/>
                      </c15:dlblFieldTableCache>
                    </c15:dlblFTEntry>
                  </c15:dlblFieldTable>
                  <c15:showDataLabelsRange val="0"/>
                </c:ext>
                <c:ext xmlns:c16="http://schemas.microsoft.com/office/drawing/2014/chart" uri="{C3380CC4-5D6E-409C-BE32-E72D297353CC}">
                  <c16:uniqueId val="{0000003C-B568-4057-833C-292283450C4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{16E71E22-5ED5-4059-B9C1-10D16EF4DD72}</c15:txfldGUID>
                      <c15:f>Diagramm!$J$61</c15:f>
                      <c15:dlblFieldTableCache>
                        <c:ptCount val="1"/>
                      </c15:dlblFieldTableCache>
                    </c15:dlblFTEntry>
                  </c15:dlblFieldTable>
                  <c15:showDataLabelsRange val="0"/>
                </c:ext>
                <c:ext xmlns:c16="http://schemas.microsoft.com/office/drawing/2014/chart" uri="{C3380CC4-5D6E-409C-BE32-E72D297353CC}">
                  <c16:uniqueId val="{0000003D-B568-4057-833C-292283450C4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{D3341B7B-D39A-45BA-8F72-441B1CEFC1BD}</c15:txfldGUID>
                      <c15:f>Diagramm!$J$62</c15:f>
                      <c15:dlblFieldTableCache>
                        <c:ptCount val="1"/>
                      </c15:dlblFieldTableCache>
                    </c15:dlblFTEntry>
                  </c15:dlblFieldTable>
                  <c15:showDataLabelsRange val="0"/>
                </c:ext>
                <c:ext xmlns:c16="http://schemas.microsoft.com/office/drawing/2014/chart" uri="{C3380CC4-5D6E-409C-BE32-E72D297353CC}">
                  <c16:uniqueId val="{0000003E-B568-4057-833C-292283450C4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{C57ED4A8-FAFA-498C-AC80-55A37D82C5A6}</c15:txfldGUID>
                      <c15:f>Diagramm!$J$63</c15:f>
                      <c15:dlblFieldTableCache>
                        <c:ptCount val="1"/>
                      </c15:dlblFieldTableCache>
                    </c15:dlblFTEntry>
                  </c15:dlblFieldTable>
                  <c15:showDataLabelsRange val="0"/>
                </c:ext>
                <c:ext xmlns:c16="http://schemas.microsoft.com/office/drawing/2014/chart" uri="{C3380CC4-5D6E-409C-BE32-E72D297353CC}">
                  <c16:uniqueId val="{0000003F-B568-4057-833C-292283450C4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{7A1A2D54-C785-4F1F-A9BC-156E79D015DD}</c15:txfldGUID>
                      <c15:f>Diagramm!$J$64</c15:f>
                      <c15:dlblFieldTableCache>
                        <c:ptCount val="1"/>
                      </c15:dlblFieldTableCache>
                    </c15:dlblFTEntry>
                  </c15:dlblFieldTable>
                  <c15:showDataLabelsRange val="0"/>
                </c:ext>
                <c:ext xmlns:c16="http://schemas.microsoft.com/office/drawing/2014/chart" uri="{C3380CC4-5D6E-409C-BE32-E72D297353CC}">
                  <c16:uniqueId val="{00000040-B568-4057-833C-292283450C4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{ECCC2490-85BC-4356-90D2-4C262131C032}</c15:txfldGUID>
                      <c15:f>Diagramm!$J$65</c15:f>
                      <c15:dlblFieldTableCache>
                        <c:ptCount val="1"/>
                      </c15:dlblFieldTableCache>
                    </c15:dlblFTEntry>
                  </c15:dlblFieldTable>
                  <c15:showDataLabelsRange val="0"/>
                </c:ext>
                <c:ext xmlns:c16="http://schemas.microsoft.com/office/drawing/2014/chart" uri="{C3380CC4-5D6E-409C-BE32-E72D297353CC}">
                  <c16:uniqueId val="{00000041-B568-4057-833C-292283450C4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{EFC4FC2E-AD89-43E7-829D-EF6D0CFD7F3B}</c15:txfldGUID>
                      <c15:f>Diagramm!$J$66</c15:f>
                      <c15:dlblFieldTableCache>
                        <c:ptCount val="1"/>
                      </c15:dlblFieldTableCache>
                    </c15:dlblFTEntry>
                  </c15:dlblFieldTable>
                  <c15:showDataLabelsRange val="0"/>
                </c:ext>
                <c:ext xmlns:c16="http://schemas.microsoft.com/office/drawing/2014/chart" uri="{C3380CC4-5D6E-409C-BE32-E72D297353CC}">
                  <c16:uniqueId val="{00000042-B568-4057-833C-292283450C4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{817D8901-DB90-46E1-BED1-908DC75E41C3}</c15:txfldGUID>
                      <c15:f>Diagramm!$J$67</c15:f>
                      <c15:dlblFieldTableCache>
                        <c:ptCount val="1"/>
                      </c15:dlblFieldTableCache>
                    </c15:dlblFTEntry>
                  </c15:dlblFieldTable>
                  <c15:showDataLabelsRange val="0"/>
                </c:ext>
                <c:ext xmlns:c16="http://schemas.microsoft.com/office/drawing/2014/chart" uri="{C3380CC4-5D6E-409C-BE32-E72D297353CC}">
                  <c16:uniqueId val="{00000043-B568-4057-833C-292283450C4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568-4057-833C-292283450C4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54-4BF3-A0AD-0E3947899C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54-4BF3-A0AD-0E3947899C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54-4BF3-A0AD-0E3947899C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54-4BF3-A0AD-0E3947899C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54-4BF3-A0AD-0E3947899C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54-4BF3-A0AD-0E3947899C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54-4BF3-A0AD-0E3947899C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54-4BF3-A0AD-0E3947899C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54-4BF3-A0AD-0E3947899C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54-4BF3-A0AD-0E3947899C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54-4BF3-A0AD-0E3947899C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54-4BF3-A0AD-0E3947899C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154-4BF3-A0AD-0E3947899C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154-4BF3-A0AD-0E3947899C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54-4BF3-A0AD-0E3947899C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154-4BF3-A0AD-0E3947899C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154-4BF3-A0AD-0E3947899C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154-4BF3-A0AD-0E3947899C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154-4BF3-A0AD-0E3947899C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154-4BF3-A0AD-0E3947899C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154-4BF3-A0AD-0E3947899C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154-4BF3-A0AD-0E3947899C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154-4BF3-A0AD-0E3947899C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154-4BF3-A0AD-0E3947899C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154-4BF3-A0AD-0E3947899C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154-4BF3-A0AD-0E3947899C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154-4BF3-A0AD-0E3947899C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154-4BF3-A0AD-0E3947899C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154-4BF3-A0AD-0E3947899C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154-4BF3-A0AD-0E3947899C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154-4BF3-A0AD-0E3947899C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154-4BF3-A0AD-0E3947899C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154-4BF3-A0AD-0E3947899C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154-4BF3-A0AD-0E3947899C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154-4BF3-A0AD-0E3947899C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154-4BF3-A0AD-0E3947899C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154-4BF3-A0AD-0E3947899C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154-4BF3-A0AD-0E3947899C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154-4BF3-A0AD-0E3947899C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154-4BF3-A0AD-0E3947899C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154-4BF3-A0AD-0E3947899C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154-4BF3-A0AD-0E3947899C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154-4BF3-A0AD-0E3947899C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154-4BF3-A0AD-0E3947899C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154-4BF3-A0AD-0E3947899C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154-4BF3-A0AD-0E3947899C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154-4BF3-A0AD-0E3947899C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154-4BF3-A0AD-0E3947899C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154-4BF3-A0AD-0E3947899C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154-4BF3-A0AD-0E3947899C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154-4BF3-A0AD-0E3947899C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154-4BF3-A0AD-0E3947899C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154-4BF3-A0AD-0E3947899C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154-4BF3-A0AD-0E3947899C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154-4BF3-A0AD-0E3947899C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154-4BF3-A0AD-0E3947899C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154-4BF3-A0AD-0E3947899C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154-4BF3-A0AD-0E3947899C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154-4BF3-A0AD-0E3947899C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154-4BF3-A0AD-0E3947899C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154-4BF3-A0AD-0E3947899C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154-4BF3-A0AD-0E3947899C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154-4BF3-A0AD-0E3947899C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154-4BF3-A0AD-0E3947899C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154-4BF3-A0AD-0E3947899C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154-4BF3-A0AD-0E3947899C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154-4BF3-A0AD-0E3947899C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154-4BF3-A0AD-0E3947899C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154-4BF3-A0AD-0E3947899C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102.04443184636645</c:v>
                </c:pt>
                <c:pt idx="2">
                  <c:v>103.29518477837225</c:v>
                </c:pt>
                <c:pt idx="3">
                  <c:v>100.29999173251132</c:v>
                </c:pt>
                <c:pt idx="4">
                  <c:v>101.64286810993397</c:v>
                </c:pt>
                <c:pt idx="5">
                  <c:v>103.33770329164156</c:v>
                </c:pt>
                <c:pt idx="6">
                  <c:v>105.06678949792723</c:v>
                </c:pt>
                <c:pt idx="7">
                  <c:v>102.2688351108434</c:v>
                </c:pt>
                <c:pt idx="8">
                  <c:v>103.3577814784632</c:v>
                </c:pt>
                <c:pt idx="9">
                  <c:v>104.94395823737142</c:v>
                </c:pt>
                <c:pt idx="10">
                  <c:v>106.56556709067073</c:v>
                </c:pt>
                <c:pt idx="11">
                  <c:v>103.73690488844795</c:v>
                </c:pt>
                <c:pt idx="12">
                  <c:v>104.84002409382418</c:v>
                </c:pt>
                <c:pt idx="13">
                  <c:v>106.38840661871522</c:v>
                </c:pt>
                <c:pt idx="14">
                  <c:v>108.14938170995288</c:v>
                </c:pt>
                <c:pt idx="15">
                  <c:v>106.10849307302554</c:v>
                </c:pt>
                <c:pt idx="16">
                  <c:v>107.37814312203994</c:v>
                </c:pt>
                <c:pt idx="17">
                  <c:v>109.1875420756121</c:v>
                </c:pt>
                <c:pt idx="18">
                  <c:v>111.20717145590476</c:v>
                </c:pt>
                <c:pt idx="19">
                  <c:v>109.06352974524324</c:v>
                </c:pt>
                <c:pt idx="20">
                  <c:v>109.97059136165539</c:v>
                </c:pt>
                <c:pt idx="21">
                  <c:v>112.08824953643011</c:v>
                </c:pt>
                <c:pt idx="22">
                  <c:v>113.87284602392846</c:v>
                </c:pt>
                <c:pt idx="23">
                  <c:v>110.94143074797151</c:v>
                </c:pt>
                <c:pt idx="24">
                  <c:v>111.23079285216548</c:v>
                </c:pt>
              </c:numCache>
            </c:numRef>
          </c:val>
          <c:smooth val="0"/>
          <c:extLst>
            <c:ext xmlns:c16="http://schemas.microsoft.com/office/drawing/2014/chart" uri="{C3380CC4-5D6E-409C-BE32-E72D297353CC}">
              <c16:uniqueId val="{00000000-2522-4250-93B4-E9D483E2A13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106.3000471031559</c:v>
                </c:pt>
                <c:pt idx="2">
                  <c:v>108.46679227508243</c:v>
                </c:pt>
                <c:pt idx="3">
                  <c:v>102.80263777673105</c:v>
                </c:pt>
                <c:pt idx="4">
                  <c:v>101.90767781441356</c:v>
                </c:pt>
                <c:pt idx="5">
                  <c:v>108.92604804521903</c:v>
                </c:pt>
                <c:pt idx="6">
                  <c:v>110.33914272256243</c:v>
                </c:pt>
                <c:pt idx="7">
                  <c:v>105.12246820536977</c:v>
                </c:pt>
                <c:pt idx="8">
                  <c:v>106.3000471031559</c:v>
                </c:pt>
                <c:pt idx="9">
                  <c:v>110.44512482336317</c:v>
                </c:pt>
                <c:pt idx="10">
                  <c:v>114.39001413094678</c:v>
                </c:pt>
                <c:pt idx="11">
                  <c:v>108.07819123881299</c:v>
                </c:pt>
                <c:pt idx="12">
                  <c:v>108.52567121997174</c:v>
                </c:pt>
                <c:pt idx="13">
                  <c:v>114.48422044276967</c:v>
                </c:pt>
                <c:pt idx="14">
                  <c:v>117.08666980687705</c:v>
                </c:pt>
                <c:pt idx="15">
                  <c:v>112.14083843617522</c:v>
                </c:pt>
                <c:pt idx="16">
                  <c:v>113.11822892133773</c:v>
                </c:pt>
                <c:pt idx="17">
                  <c:v>120.76071596796984</c:v>
                </c:pt>
                <c:pt idx="18">
                  <c:v>123.76354215732455</c:v>
                </c:pt>
                <c:pt idx="19">
                  <c:v>117.8403203014602</c:v>
                </c:pt>
                <c:pt idx="20">
                  <c:v>117.15732454074424</c:v>
                </c:pt>
                <c:pt idx="21">
                  <c:v>125.12953367875647</c:v>
                </c:pt>
                <c:pt idx="22">
                  <c:v>127.42581252943947</c:v>
                </c:pt>
                <c:pt idx="23">
                  <c:v>121.47903909561941</c:v>
                </c:pt>
                <c:pt idx="24">
                  <c:v>117.13377296278851</c:v>
                </c:pt>
              </c:numCache>
            </c:numRef>
          </c:val>
          <c:smooth val="0"/>
          <c:extLst>
            <c:ext xmlns:c16="http://schemas.microsoft.com/office/drawing/2014/chart" uri="{C3380CC4-5D6E-409C-BE32-E72D297353CC}">
              <c16:uniqueId val="{00000001-2522-4250-93B4-E9D483E2A13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104.01490380959623</c:v>
                </c:pt>
                <c:pt idx="2">
                  <c:v>103.31533723671204</c:v>
                </c:pt>
                <c:pt idx="3">
                  <c:v>100.73758649532354</c:v>
                </c:pt>
                <c:pt idx="4">
                  <c:v>98.327123412668243</c:v>
                </c:pt>
                <c:pt idx="5">
                  <c:v>101.02653790586267</c:v>
                </c:pt>
                <c:pt idx="6">
                  <c:v>100.1064557828302</c:v>
                </c:pt>
                <c:pt idx="7">
                  <c:v>97.741616607102117</c:v>
                </c:pt>
                <c:pt idx="8">
                  <c:v>97.886092312371687</c:v>
                </c:pt>
                <c:pt idx="9">
                  <c:v>100.88966618508097</c:v>
                </c:pt>
                <c:pt idx="10">
                  <c:v>100.19009961219678</c:v>
                </c:pt>
                <c:pt idx="11">
                  <c:v>97.110485894608772</c:v>
                </c:pt>
                <c:pt idx="12">
                  <c:v>96.813930499581772</c:v>
                </c:pt>
                <c:pt idx="13">
                  <c:v>100.03041593795147</c:v>
                </c:pt>
                <c:pt idx="14">
                  <c:v>98.828986388867762</c:v>
                </c:pt>
                <c:pt idx="15">
                  <c:v>95.863432438597826</c:v>
                </c:pt>
                <c:pt idx="16">
                  <c:v>95.8938483765493</c:v>
                </c:pt>
                <c:pt idx="17">
                  <c:v>98.502015055889288</c:v>
                </c:pt>
                <c:pt idx="18">
                  <c:v>97.270169568854087</c:v>
                </c:pt>
                <c:pt idx="19">
                  <c:v>95.110637974298527</c:v>
                </c:pt>
                <c:pt idx="20">
                  <c:v>94.304615618584137</c:v>
                </c:pt>
                <c:pt idx="21">
                  <c:v>98.327123412668243</c:v>
                </c:pt>
                <c:pt idx="22">
                  <c:v>96.076344004258232</c:v>
                </c:pt>
                <c:pt idx="23">
                  <c:v>92.928294426279365</c:v>
                </c:pt>
                <c:pt idx="24">
                  <c:v>89.780244848300512</c:v>
                </c:pt>
              </c:numCache>
            </c:numRef>
          </c:val>
          <c:smooth val="0"/>
          <c:extLst>
            <c:ext xmlns:c16="http://schemas.microsoft.com/office/drawing/2014/chart" uri="{C3380CC4-5D6E-409C-BE32-E72D297353CC}">
              <c16:uniqueId val="{00000002-2522-4250-93B4-E9D483E2A13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522-4250-93B4-E9D483E2A13C}"/>
                </c:ext>
              </c:extLst>
            </c:dLbl>
            <c:dLbl>
              <c:idx val="1"/>
              <c:delete val="1"/>
              <c:extLst>
                <c:ext xmlns:c15="http://schemas.microsoft.com/office/drawing/2012/chart" uri="{CE6537A1-D6FC-4f65-9D91-7224C49458BB}"/>
                <c:ext xmlns:c16="http://schemas.microsoft.com/office/drawing/2014/chart" uri="{C3380CC4-5D6E-409C-BE32-E72D297353CC}">
                  <c16:uniqueId val="{00000004-2522-4250-93B4-E9D483E2A13C}"/>
                </c:ext>
              </c:extLst>
            </c:dLbl>
            <c:dLbl>
              <c:idx val="2"/>
              <c:delete val="1"/>
              <c:extLst>
                <c:ext xmlns:c15="http://schemas.microsoft.com/office/drawing/2012/chart" uri="{CE6537A1-D6FC-4f65-9D91-7224C49458BB}"/>
                <c:ext xmlns:c16="http://schemas.microsoft.com/office/drawing/2014/chart" uri="{C3380CC4-5D6E-409C-BE32-E72D297353CC}">
                  <c16:uniqueId val="{00000005-2522-4250-93B4-E9D483E2A13C}"/>
                </c:ext>
              </c:extLst>
            </c:dLbl>
            <c:dLbl>
              <c:idx val="3"/>
              <c:delete val="1"/>
              <c:extLst>
                <c:ext xmlns:c15="http://schemas.microsoft.com/office/drawing/2012/chart" uri="{CE6537A1-D6FC-4f65-9D91-7224C49458BB}"/>
                <c:ext xmlns:c16="http://schemas.microsoft.com/office/drawing/2014/chart" uri="{C3380CC4-5D6E-409C-BE32-E72D297353CC}">
                  <c16:uniqueId val="{00000006-2522-4250-93B4-E9D483E2A13C}"/>
                </c:ext>
              </c:extLst>
            </c:dLbl>
            <c:dLbl>
              <c:idx val="4"/>
              <c:delete val="1"/>
              <c:extLst>
                <c:ext xmlns:c15="http://schemas.microsoft.com/office/drawing/2012/chart" uri="{CE6537A1-D6FC-4f65-9D91-7224C49458BB}"/>
                <c:ext xmlns:c16="http://schemas.microsoft.com/office/drawing/2014/chart" uri="{C3380CC4-5D6E-409C-BE32-E72D297353CC}">
                  <c16:uniqueId val="{00000007-2522-4250-93B4-E9D483E2A13C}"/>
                </c:ext>
              </c:extLst>
            </c:dLbl>
            <c:dLbl>
              <c:idx val="5"/>
              <c:delete val="1"/>
              <c:extLst>
                <c:ext xmlns:c15="http://schemas.microsoft.com/office/drawing/2012/chart" uri="{CE6537A1-D6FC-4f65-9D91-7224C49458BB}"/>
                <c:ext xmlns:c16="http://schemas.microsoft.com/office/drawing/2014/chart" uri="{C3380CC4-5D6E-409C-BE32-E72D297353CC}">
                  <c16:uniqueId val="{00000008-2522-4250-93B4-E9D483E2A13C}"/>
                </c:ext>
              </c:extLst>
            </c:dLbl>
            <c:dLbl>
              <c:idx val="6"/>
              <c:delete val="1"/>
              <c:extLst>
                <c:ext xmlns:c15="http://schemas.microsoft.com/office/drawing/2012/chart" uri="{CE6537A1-D6FC-4f65-9D91-7224C49458BB}"/>
                <c:ext xmlns:c16="http://schemas.microsoft.com/office/drawing/2014/chart" uri="{C3380CC4-5D6E-409C-BE32-E72D297353CC}">
                  <c16:uniqueId val="{00000009-2522-4250-93B4-E9D483E2A13C}"/>
                </c:ext>
              </c:extLst>
            </c:dLbl>
            <c:dLbl>
              <c:idx val="7"/>
              <c:delete val="1"/>
              <c:extLst>
                <c:ext xmlns:c15="http://schemas.microsoft.com/office/drawing/2012/chart" uri="{CE6537A1-D6FC-4f65-9D91-7224C49458BB}"/>
                <c:ext xmlns:c16="http://schemas.microsoft.com/office/drawing/2014/chart" uri="{C3380CC4-5D6E-409C-BE32-E72D297353CC}">
                  <c16:uniqueId val="{0000000A-2522-4250-93B4-E9D483E2A13C}"/>
                </c:ext>
              </c:extLst>
            </c:dLbl>
            <c:dLbl>
              <c:idx val="8"/>
              <c:delete val="1"/>
              <c:extLst>
                <c:ext xmlns:c15="http://schemas.microsoft.com/office/drawing/2012/chart" uri="{CE6537A1-D6FC-4f65-9D91-7224C49458BB}"/>
                <c:ext xmlns:c16="http://schemas.microsoft.com/office/drawing/2014/chart" uri="{C3380CC4-5D6E-409C-BE32-E72D297353CC}">
                  <c16:uniqueId val="{0000000B-2522-4250-93B4-E9D483E2A13C}"/>
                </c:ext>
              </c:extLst>
            </c:dLbl>
            <c:dLbl>
              <c:idx val="9"/>
              <c:delete val="1"/>
              <c:extLst>
                <c:ext xmlns:c15="http://schemas.microsoft.com/office/drawing/2012/chart" uri="{CE6537A1-D6FC-4f65-9D91-7224C49458BB}"/>
                <c:ext xmlns:c16="http://schemas.microsoft.com/office/drawing/2014/chart" uri="{C3380CC4-5D6E-409C-BE32-E72D297353CC}">
                  <c16:uniqueId val="{0000000C-2522-4250-93B4-E9D483E2A13C}"/>
                </c:ext>
              </c:extLst>
            </c:dLbl>
            <c:dLbl>
              <c:idx val="10"/>
              <c:delete val="1"/>
              <c:extLst>
                <c:ext xmlns:c15="http://schemas.microsoft.com/office/drawing/2012/chart" uri="{CE6537A1-D6FC-4f65-9D91-7224C49458BB}"/>
                <c:ext xmlns:c16="http://schemas.microsoft.com/office/drawing/2014/chart" uri="{C3380CC4-5D6E-409C-BE32-E72D297353CC}">
                  <c16:uniqueId val="{0000000D-2522-4250-93B4-E9D483E2A13C}"/>
                </c:ext>
              </c:extLst>
            </c:dLbl>
            <c:dLbl>
              <c:idx val="11"/>
              <c:delete val="1"/>
              <c:extLst>
                <c:ext xmlns:c15="http://schemas.microsoft.com/office/drawing/2012/chart" uri="{CE6537A1-D6FC-4f65-9D91-7224C49458BB}"/>
                <c:ext xmlns:c16="http://schemas.microsoft.com/office/drawing/2014/chart" uri="{C3380CC4-5D6E-409C-BE32-E72D297353CC}">
                  <c16:uniqueId val="{0000000E-2522-4250-93B4-E9D483E2A13C}"/>
                </c:ext>
              </c:extLst>
            </c:dLbl>
            <c:dLbl>
              <c:idx val="12"/>
              <c:delete val="1"/>
              <c:extLst>
                <c:ext xmlns:c15="http://schemas.microsoft.com/office/drawing/2012/chart" uri="{CE6537A1-D6FC-4f65-9D91-7224C49458BB}"/>
                <c:ext xmlns:c16="http://schemas.microsoft.com/office/drawing/2014/chart" uri="{C3380CC4-5D6E-409C-BE32-E72D297353CC}">
                  <c16:uniqueId val="{0000000F-2522-4250-93B4-E9D483E2A13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22-4250-93B4-E9D483E2A13C}"/>
                </c:ext>
              </c:extLst>
            </c:dLbl>
            <c:dLbl>
              <c:idx val="14"/>
              <c:delete val="1"/>
              <c:extLst>
                <c:ext xmlns:c15="http://schemas.microsoft.com/office/drawing/2012/chart" uri="{CE6537A1-D6FC-4f65-9D91-7224C49458BB}"/>
                <c:ext xmlns:c16="http://schemas.microsoft.com/office/drawing/2014/chart" uri="{C3380CC4-5D6E-409C-BE32-E72D297353CC}">
                  <c16:uniqueId val="{00000011-2522-4250-93B4-E9D483E2A13C}"/>
                </c:ext>
              </c:extLst>
            </c:dLbl>
            <c:dLbl>
              <c:idx val="15"/>
              <c:delete val="1"/>
              <c:extLst>
                <c:ext xmlns:c15="http://schemas.microsoft.com/office/drawing/2012/chart" uri="{CE6537A1-D6FC-4f65-9D91-7224C49458BB}"/>
                <c:ext xmlns:c16="http://schemas.microsoft.com/office/drawing/2014/chart" uri="{C3380CC4-5D6E-409C-BE32-E72D297353CC}">
                  <c16:uniqueId val="{00000012-2522-4250-93B4-E9D483E2A13C}"/>
                </c:ext>
              </c:extLst>
            </c:dLbl>
            <c:dLbl>
              <c:idx val="16"/>
              <c:delete val="1"/>
              <c:extLst>
                <c:ext xmlns:c15="http://schemas.microsoft.com/office/drawing/2012/chart" uri="{CE6537A1-D6FC-4f65-9D91-7224C49458BB}"/>
                <c:ext xmlns:c16="http://schemas.microsoft.com/office/drawing/2014/chart" uri="{C3380CC4-5D6E-409C-BE32-E72D297353CC}">
                  <c16:uniqueId val="{00000013-2522-4250-93B4-E9D483E2A13C}"/>
                </c:ext>
              </c:extLst>
            </c:dLbl>
            <c:dLbl>
              <c:idx val="17"/>
              <c:delete val="1"/>
              <c:extLst>
                <c:ext xmlns:c15="http://schemas.microsoft.com/office/drawing/2012/chart" uri="{CE6537A1-D6FC-4f65-9D91-7224C49458BB}"/>
                <c:ext xmlns:c16="http://schemas.microsoft.com/office/drawing/2014/chart" uri="{C3380CC4-5D6E-409C-BE32-E72D297353CC}">
                  <c16:uniqueId val="{00000014-2522-4250-93B4-E9D483E2A13C}"/>
                </c:ext>
              </c:extLst>
            </c:dLbl>
            <c:dLbl>
              <c:idx val="18"/>
              <c:delete val="1"/>
              <c:extLst>
                <c:ext xmlns:c15="http://schemas.microsoft.com/office/drawing/2012/chart" uri="{CE6537A1-D6FC-4f65-9D91-7224C49458BB}"/>
                <c:ext xmlns:c16="http://schemas.microsoft.com/office/drawing/2014/chart" uri="{C3380CC4-5D6E-409C-BE32-E72D297353CC}">
                  <c16:uniqueId val="{00000015-2522-4250-93B4-E9D483E2A13C}"/>
                </c:ext>
              </c:extLst>
            </c:dLbl>
            <c:dLbl>
              <c:idx val="19"/>
              <c:delete val="1"/>
              <c:extLst>
                <c:ext xmlns:c15="http://schemas.microsoft.com/office/drawing/2012/chart" uri="{CE6537A1-D6FC-4f65-9D91-7224C49458BB}"/>
                <c:ext xmlns:c16="http://schemas.microsoft.com/office/drawing/2014/chart" uri="{C3380CC4-5D6E-409C-BE32-E72D297353CC}">
                  <c16:uniqueId val="{00000016-2522-4250-93B4-E9D483E2A13C}"/>
                </c:ext>
              </c:extLst>
            </c:dLbl>
            <c:dLbl>
              <c:idx val="20"/>
              <c:delete val="1"/>
              <c:extLst>
                <c:ext xmlns:c15="http://schemas.microsoft.com/office/drawing/2012/chart" uri="{CE6537A1-D6FC-4f65-9D91-7224C49458BB}"/>
                <c:ext xmlns:c16="http://schemas.microsoft.com/office/drawing/2014/chart" uri="{C3380CC4-5D6E-409C-BE32-E72D297353CC}">
                  <c16:uniqueId val="{00000017-2522-4250-93B4-E9D483E2A13C}"/>
                </c:ext>
              </c:extLst>
            </c:dLbl>
            <c:dLbl>
              <c:idx val="21"/>
              <c:delete val="1"/>
              <c:extLst>
                <c:ext xmlns:c15="http://schemas.microsoft.com/office/drawing/2012/chart" uri="{CE6537A1-D6FC-4f65-9D91-7224C49458BB}"/>
                <c:ext xmlns:c16="http://schemas.microsoft.com/office/drawing/2014/chart" uri="{C3380CC4-5D6E-409C-BE32-E72D297353CC}">
                  <c16:uniqueId val="{00000018-2522-4250-93B4-E9D483E2A13C}"/>
                </c:ext>
              </c:extLst>
            </c:dLbl>
            <c:dLbl>
              <c:idx val="22"/>
              <c:delete val="1"/>
              <c:extLst>
                <c:ext xmlns:c15="http://schemas.microsoft.com/office/drawing/2012/chart" uri="{CE6537A1-D6FC-4f65-9D91-7224C49458BB}"/>
                <c:ext xmlns:c16="http://schemas.microsoft.com/office/drawing/2014/chart" uri="{C3380CC4-5D6E-409C-BE32-E72D297353CC}">
                  <c16:uniqueId val="{00000019-2522-4250-93B4-E9D483E2A13C}"/>
                </c:ext>
              </c:extLst>
            </c:dLbl>
            <c:dLbl>
              <c:idx val="23"/>
              <c:delete val="1"/>
              <c:extLst>
                <c:ext xmlns:c15="http://schemas.microsoft.com/office/drawing/2012/chart" uri="{CE6537A1-D6FC-4f65-9D91-7224C49458BB}"/>
                <c:ext xmlns:c16="http://schemas.microsoft.com/office/drawing/2014/chart" uri="{C3380CC4-5D6E-409C-BE32-E72D297353CC}">
                  <c16:uniqueId val="{0000001A-2522-4250-93B4-E9D483E2A13C}"/>
                </c:ext>
              </c:extLst>
            </c:dLbl>
            <c:dLbl>
              <c:idx val="24"/>
              <c:delete val="1"/>
              <c:extLst>
                <c:ext xmlns:c15="http://schemas.microsoft.com/office/drawing/2012/chart" uri="{CE6537A1-D6FC-4f65-9D91-7224C49458BB}"/>
                <c:ext xmlns:c16="http://schemas.microsoft.com/office/drawing/2014/chart" uri="{C3380CC4-5D6E-409C-BE32-E72D297353CC}">
                  <c16:uniqueId val="{0000001B-2522-4250-93B4-E9D483E2A13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522-4250-93B4-E9D483E2A13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Bodenseekreis (08435)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94178</v>
      </c>
      <c r="F11" s="238">
        <v>93933</v>
      </c>
      <c r="G11" s="238">
        <v>96415</v>
      </c>
      <c r="H11" s="238">
        <v>94904</v>
      </c>
      <c r="I11" s="265">
        <v>93111</v>
      </c>
      <c r="J11" s="263">
        <v>1067</v>
      </c>
      <c r="K11" s="266">
        <v>1.1459440882387688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15.442035294867166</v>
      </c>
      <c r="E13" s="115">
        <v>14543</v>
      </c>
      <c r="F13" s="114">
        <v>14169</v>
      </c>
      <c r="G13" s="114">
        <v>15706</v>
      </c>
      <c r="H13" s="114">
        <v>15385</v>
      </c>
      <c r="I13" s="140">
        <v>14375</v>
      </c>
      <c r="J13" s="115">
        <v>168</v>
      </c>
      <c r="K13" s="116">
        <v>1.1686956521739131</v>
      </c>
    </row>
    <row r="14" spans="1:255" ht="14.1" customHeight="1" x14ac:dyDescent="0.2">
      <c r="A14" s="306" t="s">
        <v>230</v>
      </c>
      <c r="B14" s="307"/>
      <c r="C14" s="308"/>
      <c r="D14" s="113">
        <v>52.058867251375055</v>
      </c>
      <c r="E14" s="115">
        <v>49028</v>
      </c>
      <c r="F14" s="114">
        <v>49228</v>
      </c>
      <c r="G14" s="114">
        <v>50275</v>
      </c>
      <c r="H14" s="114">
        <v>49402</v>
      </c>
      <c r="I14" s="140">
        <v>48884</v>
      </c>
      <c r="J14" s="115">
        <v>144</v>
      </c>
      <c r="K14" s="116">
        <v>0.2945749120366582</v>
      </c>
    </row>
    <row r="15" spans="1:255" ht="14.1" customHeight="1" x14ac:dyDescent="0.2">
      <c r="A15" s="306" t="s">
        <v>231</v>
      </c>
      <c r="B15" s="307"/>
      <c r="C15" s="308"/>
      <c r="D15" s="113">
        <v>13.96823037227378</v>
      </c>
      <c r="E15" s="115">
        <v>13155</v>
      </c>
      <c r="F15" s="114">
        <v>13123</v>
      </c>
      <c r="G15" s="114">
        <v>13134</v>
      </c>
      <c r="H15" s="114">
        <v>13023</v>
      </c>
      <c r="I15" s="140">
        <v>12956</v>
      </c>
      <c r="J15" s="115">
        <v>199</v>
      </c>
      <c r="K15" s="116">
        <v>1.535967891324483</v>
      </c>
    </row>
    <row r="16" spans="1:255" ht="14.1" customHeight="1" x14ac:dyDescent="0.2">
      <c r="A16" s="306" t="s">
        <v>232</v>
      </c>
      <c r="B16" s="307"/>
      <c r="C16" s="308"/>
      <c r="D16" s="113">
        <v>17.247127779311516</v>
      </c>
      <c r="E16" s="115">
        <v>16243</v>
      </c>
      <c r="F16" s="114">
        <v>16196</v>
      </c>
      <c r="G16" s="114">
        <v>16087</v>
      </c>
      <c r="H16" s="114">
        <v>15909</v>
      </c>
      <c r="I16" s="140">
        <v>15714</v>
      </c>
      <c r="J16" s="115">
        <v>529</v>
      </c>
      <c r="K16" s="116">
        <v>3.3664248440880744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0.8568880205568179</v>
      </c>
      <c r="E18" s="115">
        <v>807</v>
      </c>
      <c r="F18" s="114">
        <v>673</v>
      </c>
      <c r="G18" s="114">
        <v>1309</v>
      </c>
      <c r="H18" s="114">
        <v>860</v>
      </c>
      <c r="I18" s="140">
        <v>747</v>
      </c>
      <c r="J18" s="115">
        <v>60</v>
      </c>
      <c r="K18" s="116">
        <v>8.0321285140562253</v>
      </c>
    </row>
    <row r="19" spans="1:255" ht="14.1" customHeight="1" x14ac:dyDescent="0.2">
      <c r="A19" s="306" t="s">
        <v>235</v>
      </c>
      <c r="B19" s="307" t="s">
        <v>236</v>
      </c>
      <c r="C19" s="308"/>
      <c r="D19" s="113">
        <v>0.67744059122087963</v>
      </c>
      <c r="E19" s="115">
        <v>638</v>
      </c>
      <c r="F19" s="114">
        <v>506</v>
      </c>
      <c r="G19" s="114">
        <v>1141</v>
      </c>
      <c r="H19" s="114">
        <v>691</v>
      </c>
      <c r="I19" s="140">
        <v>579</v>
      </c>
      <c r="J19" s="115">
        <v>59</v>
      </c>
      <c r="K19" s="116">
        <v>10.189982728842832</v>
      </c>
    </row>
    <row r="20" spans="1:255" ht="14.1" customHeight="1" x14ac:dyDescent="0.2">
      <c r="A20" s="306">
        <v>12</v>
      </c>
      <c r="B20" s="307" t="s">
        <v>237</v>
      </c>
      <c r="C20" s="308"/>
      <c r="D20" s="113">
        <v>0.83989891482087109</v>
      </c>
      <c r="E20" s="115">
        <v>791</v>
      </c>
      <c r="F20" s="114">
        <v>759</v>
      </c>
      <c r="G20" s="114">
        <v>828</v>
      </c>
      <c r="H20" s="114">
        <v>811</v>
      </c>
      <c r="I20" s="140">
        <v>776</v>
      </c>
      <c r="J20" s="115">
        <v>15</v>
      </c>
      <c r="K20" s="116">
        <v>1.9329896907216495</v>
      </c>
    </row>
    <row r="21" spans="1:255" ht="14.1" customHeight="1" x14ac:dyDescent="0.2">
      <c r="A21" s="306">
        <v>21</v>
      </c>
      <c r="B21" s="307" t="s">
        <v>238</v>
      </c>
      <c r="C21" s="308"/>
      <c r="D21" s="113">
        <v>0.18581834398691838</v>
      </c>
      <c r="E21" s="115">
        <v>175</v>
      </c>
      <c r="F21" s="114">
        <v>176</v>
      </c>
      <c r="G21" s="114">
        <v>176</v>
      </c>
      <c r="H21" s="114">
        <v>167</v>
      </c>
      <c r="I21" s="140">
        <v>167</v>
      </c>
      <c r="J21" s="115">
        <v>8</v>
      </c>
      <c r="K21" s="116">
        <v>4.7904191616766463</v>
      </c>
    </row>
    <row r="22" spans="1:255" ht="14.1" customHeight="1" x14ac:dyDescent="0.2">
      <c r="A22" s="306">
        <v>22</v>
      </c>
      <c r="B22" s="307" t="s">
        <v>239</v>
      </c>
      <c r="C22" s="308"/>
      <c r="D22" s="113">
        <v>1.1595064664783707</v>
      </c>
      <c r="E22" s="115">
        <v>1092</v>
      </c>
      <c r="F22" s="114">
        <v>1088</v>
      </c>
      <c r="G22" s="114">
        <v>1093</v>
      </c>
      <c r="H22" s="114">
        <v>1088</v>
      </c>
      <c r="I22" s="140">
        <v>1113</v>
      </c>
      <c r="J22" s="115">
        <v>-21</v>
      </c>
      <c r="K22" s="116">
        <v>-1.8867924528301887</v>
      </c>
    </row>
    <row r="23" spans="1:255" ht="14.1" customHeight="1" x14ac:dyDescent="0.2">
      <c r="A23" s="306">
        <v>23</v>
      </c>
      <c r="B23" s="307" t="s">
        <v>240</v>
      </c>
      <c r="C23" s="308"/>
      <c r="D23" s="113">
        <v>0.36845123064834673</v>
      </c>
      <c r="E23" s="115">
        <v>347</v>
      </c>
      <c r="F23" s="114">
        <v>350</v>
      </c>
      <c r="G23" s="114">
        <v>343</v>
      </c>
      <c r="H23" s="114">
        <v>348</v>
      </c>
      <c r="I23" s="140">
        <v>349</v>
      </c>
      <c r="J23" s="115">
        <v>-2</v>
      </c>
      <c r="K23" s="116">
        <v>-0.57306590257879653</v>
      </c>
    </row>
    <row r="24" spans="1:255" ht="14.1" customHeight="1" x14ac:dyDescent="0.2">
      <c r="A24" s="306">
        <v>24</v>
      </c>
      <c r="B24" s="307" t="s">
        <v>241</v>
      </c>
      <c r="C24" s="308"/>
      <c r="D24" s="113">
        <v>5.2156554609356753</v>
      </c>
      <c r="E24" s="115">
        <v>4912</v>
      </c>
      <c r="F24" s="114">
        <v>4990</v>
      </c>
      <c r="G24" s="114">
        <v>5101</v>
      </c>
      <c r="H24" s="114">
        <v>5098</v>
      </c>
      <c r="I24" s="140">
        <v>5099</v>
      </c>
      <c r="J24" s="115">
        <v>-187</v>
      </c>
      <c r="K24" s="116">
        <v>-3.6673857619141006</v>
      </c>
    </row>
    <row r="25" spans="1:255" ht="14.1" customHeight="1" x14ac:dyDescent="0.2">
      <c r="A25" s="306">
        <v>25</v>
      </c>
      <c r="B25" s="307" t="s">
        <v>242</v>
      </c>
      <c r="C25" s="308"/>
      <c r="D25" s="113">
        <v>9.4724882668988517</v>
      </c>
      <c r="E25" s="115">
        <v>8921</v>
      </c>
      <c r="F25" s="114">
        <v>8987</v>
      </c>
      <c r="G25" s="114">
        <v>9068</v>
      </c>
      <c r="H25" s="114">
        <v>8997</v>
      </c>
      <c r="I25" s="140">
        <v>8975</v>
      </c>
      <c r="J25" s="115">
        <v>-54</v>
      </c>
      <c r="K25" s="116">
        <v>-0.60167130919220058</v>
      </c>
    </row>
    <row r="26" spans="1:255" ht="14.1" customHeight="1" x14ac:dyDescent="0.2">
      <c r="A26" s="306">
        <v>26</v>
      </c>
      <c r="B26" s="307" t="s">
        <v>243</v>
      </c>
      <c r="C26" s="308"/>
      <c r="D26" s="113">
        <v>4.829153305442885</v>
      </c>
      <c r="E26" s="115">
        <v>4548</v>
      </c>
      <c r="F26" s="114">
        <v>4582</v>
      </c>
      <c r="G26" s="114">
        <v>4682</v>
      </c>
      <c r="H26" s="114">
        <v>4592</v>
      </c>
      <c r="I26" s="140">
        <v>4608</v>
      </c>
      <c r="J26" s="115">
        <v>-60</v>
      </c>
      <c r="K26" s="116">
        <v>-1.3020833333333333</v>
      </c>
    </row>
    <row r="27" spans="1:255" ht="14.1" customHeight="1" x14ac:dyDescent="0.2">
      <c r="A27" s="306">
        <v>27</v>
      </c>
      <c r="B27" s="307" t="s">
        <v>244</v>
      </c>
      <c r="C27" s="308"/>
      <c r="D27" s="113">
        <v>7.726857652530315</v>
      </c>
      <c r="E27" s="115">
        <v>7277</v>
      </c>
      <c r="F27" s="114">
        <v>7286</v>
      </c>
      <c r="G27" s="114">
        <v>7238</v>
      </c>
      <c r="H27" s="114">
        <v>7175</v>
      </c>
      <c r="I27" s="140">
        <v>7082</v>
      </c>
      <c r="J27" s="115">
        <v>195</v>
      </c>
      <c r="K27" s="116">
        <v>2.7534594747246541</v>
      </c>
    </row>
    <row r="28" spans="1:255" ht="14.1" customHeight="1" x14ac:dyDescent="0.2">
      <c r="A28" s="306">
        <v>28</v>
      </c>
      <c r="B28" s="307" t="s">
        <v>245</v>
      </c>
      <c r="C28" s="308"/>
      <c r="D28" s="113">
        <v>0.31005117968102952</v>
      </c>
      <c r="E28" s="115">
        <v>292</v>
      </c>
      <c r="F28" s="114">
        <v>292</v>
      </c>
      <c r="G28" s="114">
        <v>296</v>
      </c>
      <c r="H28" s="114">
        <v>293</v>
      </c>
      <c r="I28" s="140">
        <v>286</v>
      </c>
      <c r="J28" s="115">
        <v>6</v>
      </c>
      <c r="K28" s="116">
        <v>2.0979020979020979</v>
      </c>
    </row>
    <row r="29" spans="1:255" ht="14.1" customHeight="1" x14ac:dyDescent="0.2">
      <c r="A29" s="306">
        <v>29</v>
      </c>
      <c r="B29" s="307" t="s">
        <v>246</v>
      </c>
      <c r="C29" s="308"/>
      <c r="D29" s="113">
        <v>2.4835948947737263</v>
      </c>
      <c r="E29" s="115">
        <v>2339</v>
      </c>
      <c r="F29" s="114">
        <v>2271</v>
      </c>
      <c r="G29" s="114">
        <v>2578</v>
      </c>
      <c r="H29" s="114">
        <v>2622</v>
      </c>
      <c r="I29" s="140">
        <v>2356</v>
      </c>
      <c r="J29" s="115">
        <v>-17</v>
      </c>
      <c r="K29" s="116">
        <v>-0.72156196943972839</v>
      </c>
    </row>
    <row r="30" spans="1:255" ht="14.1" customHeight="1" x14ac:dyDescent="0.2">
      <c r="A30" s="306" t="s">
        <v>247</v>
      </c>
      <c r="B30" s="307" t="s">
        <v>248</v>
      </c>
      <c r="C30" s="308"/>
      <c r="D30" s="113">
        <v>0.61054598738558896</v>
      </c>
      <c r="E30" s="115">
        <v>575</v>
      </c>
      <c r="F30" s="114">
        <v>559</v>
      </c>
      <c r="G30" s="114">
        <v>601</v>
      </c>
      <c r="H30" s="114">
        <v>577</v>
      </c>
      <c r="I30" s="140">
        <v>573</v>
      </c>
      <c r="J30" s="115">
        <v>2</v>
      </c>
      <c r="K30" s="116">
        <v>0.34904013961605584</v>
      </c>
    </row>
    <row r="31" spans="1:255" ht="14.1" customHeight="1" x14ac:dyDescent="0.2">
      <c r="A31" s="306" t="s">
        <v>249</v>
      </c>
      <c r="B31" s="307" t="s">
        <v>250</v>
      </c>
      <c r="C31" s="308"/>
      <c r="D31" s="113">
        <v>1.8316379621567669</v>
      </c>
      <c r="E31" s="115">
        <v>1725</v>
      </c>
      <c r="F31" s="114">
        <v>1671</v>
      </c>
      <c r="G31" s="114">
        <v>1933</v>
      </c>
      <c r="H31" s="114">
        <v>2005</v>
      </c>
      <c r="I31" s="140">
        <v>1741</v>
      </c>
      <c r="J31" s="115">
        <v>-16</v>
      </c>
      <c r="K31" s="116">
        <v>-0.9190120620333142</v>
      </c>
    </row>
    <row r="32" spans="1:255" ht="14.1" customHeight="1" x14ac:dyDescent="0.2">
      <c r="A32" s="306">
        <v>31</v>
      </c>
      <c r="B32" s="307" t="s">
        <v>251</v>
      </c>
      <c r="C32" s="308"/>
      <c r="D32" s="113">
        <v>0.6307205504470258</v>
      </c>
      <c r="E32" s="115">
        <v>594</v>
      </c>
      <c r="F32" s="114">
        <v>598</v>
      </c>
      <c r="G32" s="114">
        <v>597</v>
      </c>
      <c r="H32" s="114">
        <v>577</v>
      </c>
      <c r="I32" s="140">
        <v>575</v>
      </c>
      <c r="J32" s="115">
        <v>19</v>
      </c>
      <c r="K32" s="116">
        <v>3.3043478260869565</v>
      </c>
    </row>
    <row r="33" spans="1:11" ht="14.1" customHeight="1" x14ac:dyDescent="0.2">
      <c r="A33" s="306">
        <v>32</v>
      </c>
      <c r="B33" s="307" t="s">
        <v>252</v>
      </c>
      <c r="C33" s="308"/>
      <c r="D33" s="113">
        <v>1.2359574422901314</v>
      </c>
      <c r="E33" s="115">
        <v>1164</v>
      </c>
      <c r="F33" s="114">
        <v>1148</v>
      </c>
      <c r="G33" s="114">
        <v>1200</v>
      </c>
      <c r="H33" s="114">
        <v>1170</v>
      </c>
      <c r="I33" s="140">
        <v>1121</v>
      </c>
      <c r="J33" s="115">
        <v>43</v>
      </c>
      <c r="K33" s="116">
        <v>3.8358608385370205</v>
      </c>
    </row>
    <row r="34" spans="1:11" ht="14.1" customHeight="1" x14ac:dyDescent="0.2">
      <c r="A34" s="306">
        <v>33</v>
      </c>
      <c r="B34" s="307" t="s">
        <v>253</v>
      </c>
      <c r="C34" s="308"/>
      <c r="D34" s="113">
        <v>1.3580666397672492</v>
      </c>
      <c r="E34" s="115">
        <v>1279</v>
      </c>
      <c r="F34" s="114">
        <v>1284</v>
      </c>
      <c r="G34" s="114">
        <v>1316</v>
      </c>
      <c r="H34" s="114">
        <v>1314</v>
      </c>
      <c r="I34" s="140">
        <v>1298</v>
      </c>
      <c r="J34" s="115">
        <v>-19</v>
      </c>
      <c r="K34" s="116">
        <v>-1.4637904468412943</v>
      </c>
    </row>
    <row r="35" spans="1:11" ht="14.1" customHeight="1" x14ac:dyDescent="0.2">
      <c r="A35" s="306">
        <v>34</v>
      </c>
      <c r="B35" s="307" t="s">
        <v>254</v>
      </c>
      <c r="C35" s="308"/>
      <c r="D35" s="113">
        <v>1.9388816921149312</v>
      </c>
      <c r="E35" s="115">
        <v>1826</v>
      </c>
      <c r="F35" s="114">
        <v>1850</v>
      </c>
      <c r="G35" s="114">
        <v>1864</v>
      </c>
      <c r="H35" s="114">
        <v>1820</v>
      </c>
      <c r="I35" s="140">
        <v>1821</v>
      </c>
      <c r="J35" s="115">
        <v>5</v>
      </c>
      <c r="K35" s="116">
        <v>0.27457440966501923</v>
      </c>
    </row>
    <row r="36" spans="1:11" ht="14.1" customHeight="1" x14ac:dyDescent="0.2">
      <c r="A36" s="306">
        <v>41</v>
      </c>
      <c r="B36" s="307" t="s">
        <v>255</v>
      </c>
      <c r="C36" s="308"/>
      <c r="D36" s="113">
        <v>0.32597846630847971</v>
      </c>
      <c r="E36" s="115">
        <v>307</v>
      </c>
      <c r="F36" s="114">
        <v>310</v>
      </c>
      <c r="G36" s="114">
        <v>303</v>
      </c>
      <c r="H36" s="114">
        <v>311</v>
      </c>
      <c r="I36" s="140">
        <v>314</v>
      </c>
      <c r="J36" s="115">
        <v>-7</v>
      </c>
      <c r="K36" s="116">
        <v>-2.2292993630573248</v>
      </c>
    </row>
    <row r="37" spans="1:11" ht="14.1" customHeight="1" x14ac:dyDescent="0.2">
      <c r="A37" s="306">
        <v>42</v>
      </c>
      <c r="B37" s="307" t="s">
        <v>256</v>
      </c>
      <c r="C37" s="308"/>
      <c r="D37" s="113">
        <v>8.4945528679734122E-2</v>
      </c>
      <c r="E37" s="115">
        <v>80</v>
      </c>
      <c r="F37" s="114">
        <v>83</v>
      </c>
      <c r="G37" s="114">
        <v>81</v>
      </c>
      <c r="H37" s="114">
        <v>81</v>
      </c>
      <c r="I37" s="140">
        <v>80</v>
      </c>
      <c r="J37" s="115">
        <v>0</v>
      </c>
      <c r="K37" s="116">
        <v>0</v>
      </c>
    </row>
    <row r="38" spans="1:11" ht="14.1" customHeight="1" x14ac:dyDescent="0.2">
      <c r="A38" s="306">
        <v>43</v>
      </c>
      <c r="B38" s="307" t="s">
        <v>257</v>
      </c>
      <c r="C38" s="308"/>
      <c r="D38" s="113">
        <v>3.8352906198899954</v>
      </c>
      <c r="E38" s="115">
        <v>3612</v>
      </c>
      <c r="F38" s="114">
        <v>3592</v>
      </c>
      <c r="G38" s="114">
        <v>3541</v>
      </c>
      <c r="H38" s="114">
        <v>3586</v>
      </c>
      <c r="I38" s="140">
        <v>3551</v>
      </c>
      <c r="J38" s="115">
        <v>61</v>
      </c>
      <c r="K38" s="116">
        <v>1.7178259645170375</v>
      </c>
    </row>
    <row r="39" spans="1:11" ht="14.1" customHeight="1" x14ac:dyDescent="0.2">
      <c r="A39" s="306">
        <v>51</v>
      </c>
      <c r="B39" s="307" t="s">
        <v>258</v>
      </c>
      <c r="C39" s="308"/>
      <c r="D39" s="113">
        <v>4.5127312111108751</v>
      </c>
      <c r="E39" s="115">
        <v>4250</v>
      </c>
      <c r="F39" s="114">
        <v>4264</v>
      </c>
      <c r="G39" s="114">
        <v>4351</v>
      </c>
      <c r="H39" s="114">
        <v>4284</v>
      </c>
      <c r="I39" s="140">
        <v>4238</v>
      </c>
      <c r="J39" s="115">
        <v>12</v>
      </c>
      <c r="K39" s="116">
        <v>0.28315243039169419</v>
      </c>
    </row>
    <row r="40" spans="1:11" ht="14.1" customHeight="1" x14ac:dyDescent="0.2">
      <c r="A40" s="306" t="s">
        <v>259</v>
      </c>
      <c r="B40" s="307" t="s">
        <v>260</v>
      </c>
      <c r="C40" s="308"/>
      <c r="D40" s="113">
        <v>3.870330650470386</v>
      </c>
      <c r="E40" s="115">
        <v>3645</v>
      </c>
      <c r="F40" s="114">
        <v>3671</v>
      </c>
      <c r="G40" s="114">
        <v>3732</v>
      </c>
      <c r="H40" s="114">
        <v>3676</v>
      </c>
      <c r="I40" s="140">
        <v>3661</v>
      </c>
      <c r="J40" s="115">
        <v>-16</v>
      </c>
      <c r="K40" s="116">
        <v>-0.43703906036602019</v>
      </c>
    </row>
    <row r="41" spans="1:11" ht="14.1" customHeight="1" x14ac:dyDescent="0.2">
      <c r="A41" s="306"/>
      <c r="B41" s="307" t="s">
        <v>261</v>
      </c>
      <c r="C41" s="308"/>
      <c r="D41" s="113">
        <v>3.2735883114952538</v>
      </c>
      <c r="E41" s="115">
        <v>3083</v>
      </c>
      <c r="F41" s="114">
        <v>3094</v>
      </c>
      <c r="G41" s="114">
        <v>3161</v>
      </c>
      <c r="H41" s="114">
        <v>3121</v>
      </c>
      <c r="I41" s="140">
        <v>3095</v>
      </c>
      <c r="J41" s="115">
        <v>-12</v>
      </c>
      <c r="K41" s="116">
        <v>-0.3877221324717286</v>
      </c>
    </row>
    <row r="42" spans="1:11" ht="14.1" customHeight="1" x14ac:dyDescent="0.2">
      <c r="A42" s="306">
        <v>52</v>
      </c>
      <c r="B42" s="307" t="s">
        <v>262</v>
      </c>
      <c r="C42" s="308"/>
      <c r="D42" s="113">
        <v>1.6861687442927222</v>
      </c>
      <c r="E42" s="115">
        <v>1588</v>
      </c>
      <c r="F42" s="114">
        <v>1638</v>
      </c>
      <c r="G42" s="114">
        <v>1659</v>
      </c>
      <c r="H42" s="114">
        <v>1649</v>
      </c>
      <c r="I42" s="140">
        <v>1614</v>
      </c>
      <c r="J42" s="115">
        <v>-26</v>
      </c>
      <c r="K42" s="116">
        <v>-1.6109045848822801</v>
      </c>
    </row>
    <row r="43" spans="1:11" ht="14.1" customHeight="1" x14ac:dyDescent="0.2">
      <c r="A43" s="306" t="s">
        <v>263</v>
      </c>
      <c r="B43" s="307" t="s">
        <v>264</v>
      </c>
      <c r="C43" s="308"/>
      <c r="D43" s="113">
        <v>1.3400157149228058</v>
      </c>
      <c r="E43" s="115">
        <v>1262</v>
      </c>
      <c r="F43" s="114">
        <v>1314</v>
      </c>
      <c r="G43" s="114">
        <v>1326</v>
      </c>
      <c r="H43" s="114">
        <v>1315</v>
      </c>
      <c r="I43" s="140">
        <v>1299</v>
      </c>
      <c r="J43" s="115">
        <v>-37</v>
      </c>
      <c r="K43" s="116">
        <v>-2.8483448806774443</v>
      </c>
    </row>
    <row r="44" spans="1:11" ht="14.1" customHeight="1" x14ac:dyDescent="0.2">
      <c r="A44" s="306">
        <v>53</v>
      </c>
      <c r="B44" s="307" t="s">
        <v>265</v>
      </c>
      <c r="C44" s="308"/>
      <c r="D44" s="113">
        <v>0.7177897173437533</v>
      </c>
      <c r="E44" s="115">
        <v>676</v>
      </c>
      <c r="F44" s="114">
        <v>666</v>
      </c>
      <c r="G44" s="114">
        <v>704</v>
      </c>
      <c r="H44" s="114">
        <v>713</v>
      </c>
      <c r="I44" s="140">
        <v>677</v>
      </c>
      <c r="J44" s="115">
        <v>-1</v>
      </c>
      <c r="K44" s="116">
        <v>-0.14771048744460857</v>
      </c>
    </row>
    <row r="45" spans="1:11" ht="14.1" customHeight="1" x14ac:dyDescent="0.2">
      <c r="A45" s="306" t="s">
        <v>266</v>
      </c>
      <c r="B45" s="307" t="s">
        <v>267</v>
      </c>
      <c r="C45" s="308"/>
      <c r="D45" s="113">
        <v>0.69124423963133641</v>
      </c>
      <c r="E45" s="115">
        <v>651</v>
      </c>
      <c r="F45" s="114">
        <v>645</v>
      </c>
      <c r="G45" s="114">
        <v>682</v>
      </c>
      <c r="H45" s="114">
        <v>691</v>
      </c>
      <c r="I45" s="140">
        <v>655</v>
      </c>
      <c r="J45" s="115">
        <v>-4</v>
      </c>
      <c r="K45" s="116">
        <v>-0.61068702290076338</v>
      </c>
    </row>
    <row r="46" spans="1:11" ht="14.1" customHeight="1" x14ac:dyDescent="0.2">
      <c r="A46" s="306">
        <v>54</v>
      </c>
      <c r="B46" s="307" t="s">
        <v>268</v>
      </c>
      <c r="C46" s="308"/>
      <c r="D46" s="113">
        <v>2.1108963876913931</v>
      </c>
      <c r="E46" s="115">
        <v>1988</v>
      </c>
      <c r="F46" s="114">
        <v>1927</v>
      </c>
      <c r="G46" s="114">
        <v>1978</v>
      </c>
      <c r="H46" s="114">
        <v>1954</v>
      </c>
      <c r="I46" s="140">
        <v>1840</v>
      </c>
      <c r="J46" s="115">
        <v>148</v>
      </c>
      <c r="K46" s="116">
        <v>8.0434782608695645</v>
      </c>
    </row>
    <row r="47" spans="1:11" ht="14.1" customHeight="1" x14ac:dyDescent="0.2">
      <c r="A47" s="306">
        <v>61</v>
      </c>
      <c r="B47" s="307" t="s">
        <v>269</v>
      </c>
      <c r="C47" s="308"/>
      <c r="D47" s="113">
        <v>2.6970205355815584</v>
      </c>
      <c r="E47" s="115">
        <v>2540</v>
      </c>
      <c r="F47" s="114">
        <v>2603</v>
      </c>
      <c r="G47" s="114">
        <v>2596</v>
      </c>
      <c r="H47" s="114">
        <v>2604</v>
      </c>
      <c r="I47" s="140">
        <v>2577</v>
      </c>
      <c r="J47" s="115">
        <v>-37</v>
      </c>
      <c r="K47" s="116">
        <v>-1.4357780364765231</v>
      </c>
    </row>
    <row r="48" spans="1:11" ht="14.1" customHeight="1" x14ac:dyDescent="0.2">
      <c r="A48" s="306">
        <v>62</v>
      </c>
      <c r="B48" s="307" t="s">
        <v>270</v>
      </c>
      <c r="C48" s="308"/>
      <c r="D48" s="113">
        <v>5.5968485208859819</v>
      </c>
      <c r="E48" s="115">
        <v>5271</v>
      </c>
      <c r="F48" s="114">
        <v>5215</v>
      </c>
      <c r="G48" s="114">
        <v>5373</v>
      </c>
      <c r="H48" s="114">
        <v>5366</v>
      </c>
      <c r="I48" s="140">
        <v>5245</v>
      </c>
      <c r="J48" s="115">
        <v>26</v>
      </c>
      <c r="K48" s="116">
        <v>0.49571020019065776</v>
      </c>
    </row>
    <row r="49" spans="1:11" ht="14.1" customHeight="1" x14ac:dyDescent="0.2">
      <c r="A49" s="306">
        <v>63</v>
      </c>
      <c r="B49" s="307" t="s">
        <v>271</v>
      </c>
      <c r="C49" s="308"/>
      <c r="D49" s="113">
        <v>3.0007008006116078</v>
      </c>
      <c r="E49" s="115">
        <v>2826</v>
      </c>
      <c r="F49" s="114">
        <v>2702</v>
      </c>
      <c r="G49" s="114">
        <v>3528</v>
      </c>
      <c r="H49" s="114">
        <v>3447</v>
      </c>
      <c r="I49" s="140">
        <v>2864</v>
      </c>
      <c r="J49" s="115">
        <v>-38</v>
      </c>
      <c r="K49" s="116">
        <v>-1.3268156424581006</v>
      </c>
    </row>
    <row r="50" spans="1:11" ht="14.1" customHeight="1" x14ac:dyDescent="0.2">
      <c r="A50" s="306" t="s">
        <v>272</v>
      </c>
      <c r="B50" s="307" t="s">
        <v>273</v>
      </c>
      <c r="C50" s="308"/>
      <c r="D50" s="113">
        <v>1.0342118116757628</v>
      </c>
      <c r="E50" s="115">
        <v>974</v>
      </c>
      <c r="F50" s="114">
        <v>921</v>
      </c>
      <c r="G50" s="114">
        <v>1165</v>
      </c>
      <c r="H50" s="114">
        <v>1144</v>
      </c>
      <c r="I50" s="140">
        <v>962</v>
      </c>
      <c r="J50" s="115">
        <v>12</v>
      </c>
      <c r="K50" s="116">
        <v>1.2474012474012475</v>
      </c>
    </row>
    <row r="51" spans="1:11" ht="14.1" customHeight="1" x14ac:dyDescent="0.2">
      <c r="A51" s="306" t="s">
        <v>274</v>
      </c>
      <c r="B51" s="307" t="s">
        <v>275</v>
      </c>
      <c r="C51" s="308"/>
      <c r="D51" s="113">
        <v>1.6649323621227887</v>
      </c>
      <c r="E51" s="115">
        <v>1568</v>
      </c>
      <c r="F51" s="114">
        <v>1497</v>
      </c>
      <c r="G51" s="114">
        <v>2039</v>
      </c>
      <c r="H51" s="114">
        <v>1981</v>
      </c>
      <c r="I51" s="140">
        <v>1617</v>
      </c>
      <c r="J51" s="115">
        <v>-49</v>
      </c>
      <c r="K51" s="116">
        <v>-3.0303030303030303</v>
      </c>
    </row>
    <row r="52" spans="1:11" ht="14.1" customHeight="1" x14ac:dyDescent="0.2">
      <c r="A52" s="306">
        <v>71</v>
      </c>
      <c r="B52" s="307" t="s">
        <v>276</v>
      </c>
      <c r="C52" s="308"/>
      <c r="D52" s="113">
        <v>12.256577969377137</v>
      </c>
      <c r="E52" s="115">
        <v>11543</v>
      </c>
      <c r="F52" s="114">
        <v>11551</v>
      </c>
      <c r="G52" s="114">
        <v>11639</v>
      </c>
      <c r="H52" s="114">
        <v>11501</v>
      </c>
      <c r="I52" s="140">
        <v>11315</v>
      </c>
      <c r="J52" s="115">
        <v>228</v>
      </c>
      <c r="K52" s="116">
        <v>2.0150243040212108</v>
      </c>
    </row>
    <row r="53" spans="1:11" ht="14.1" customHeight="1" x14ac:dyDescent="0.2">
      <c r="A53" s="306" t="s">
        <v>277</v>
      </c>
      <c r="B53" s="307" t="s">
        <v>278</v>
      </c>
      <c r="C53" s="308"/>
      <c r="D53" s="113">
        <v>4.6274076748285164</v>
      </c>
      <c r="E53" s="115">
        <v>4358</v>
      </c>
      <c r="F53" s="114">
        <v>4386</v>
      </c>
      <c r="G53" s="114">
        <v>4392</v>
      </c>
      <c r="H53" s="114">
        <v>4289</v>
      </c>
      <c r="I53" s="140">
        <v>4305</v>
      </c>
      <c r="J53" s="115">
        <v>53</v>
      </c>
      <c r="K53" s="116">
        <v>1.2311265969802556</v>
      </c>
    </row>
    <row r="54" spans="1:11" ht="14.1" customHeight="1" x14ac:dyDescent="0.2">
      <c r="A54" s="306" t="s">
        <v>279</v>
      </c>
      <c r="B54" s="307" t="s">
        <v>280</v>
      </c>
      <c r="C54" s="308"/>
      <c r="D54" s="113">
        <v>5.8899105948310648</v>
      </c>
      <c r="E54" s="115">
        <v>5547</v>
      </c>
      <c r="F54" s="114">
        <v>5530</v>
      </c>
      <c r="G54" s="114">
        <v>5609</v>
      </c>
      <c r="H54" s="114">
        <v>5641</v>
      </c>
      <c r="I54" s="140">
        <v>5451</v>
      </c>
      <c r="J54" s="115">
        <v>96</v>
      </c>
      <c r="K54" s="116">
        <v>1.7611447440836543</v>
      </c>
    </row>
    <row r="55" spans="1:11" ht="14.1" customHeight="1" x14ac:dyDescent="0.2">
      <c r="A55" s="306">
        <v>72</v>
      </c>
      <c r="B55" s="307" t="s">
        <v>281</v>
      </c>
      <c r="C55" s="308"/>
      <c r="D55" s="113">
        <v>3.6908832211344476</v>
      </c>
      <c r="E55" s="115">
        <v>3476</v>
      </c>
      <c r="F55" s="114">
        <v>3492</v>
      </c>
      <c r="G55" s="114">
        <v>3509</v>
      </c>
      <c r="H55" s="114">
        <v>3454</v>
      </c>
      <c r="I55" s="140">
        <v>3446</v>
      </c>
      <c r="J55" s="115">
        <v>30</v>
      </c>
      <c r="K55" s="116">
        <v>0.87057457922228676</v>
      </c>
    </row>
    <row r="56" spans="1:11" ht="14.1" customHeight="1" x14ac:dyDescent="0.2">
      <c r="A56" s="306" t="s">
        <v>282</v>
      </c>
      <c r="B56" s="307" t="s">
        <v>283</v>
      </c>
      <c r="C56" s="308"/>
      <c r="D56" s="113">
        <v>1.861368897194674</v>
      </c>
      <c r="E56" s="115">
        <v>1753</v>
      </c>
      <c r="F56" s="114">
        <v>1783</v>
      </c>
      <c r="G56" s="114">
        <v>1795</v>
      </c>
      <c r="H56" s="114">
        <v>1762</v>
      </c>
      <c r="I56" s="140">
        <v>1779</v>
      </c>
      <c r="J56" s="115">
        <v>-26</v>
      </c>
      <c r="K56" s="116">
        <v>-1.4614952220348509</v>
      </c>
    </row>
    <row r="57" spans="1:11" ht="14.1" customHeight="1" x14ac:dyDescent="0.2">
      <c r="A57" s="306" t="s">
        <v>284</v>
      </c>
      <c r="B57" s="307" t="s">
        <v>285</v>
      </c>
      <c r="C57" s="308"/>
      <c r="D57" s="113">
        <v>1.3856739365881627</v>
      </c>
      <c r="E57" s="115">
        <v>1305</v>
      </c>
      <c r="F57" s="114">
        <v>1298</v>
      </c>
      <c r="G57" s="114">
        <v>1305</v>
      </c>
      <c r="H57" s="114">
        <v>1289</v>
      </c>
      <c r="I57" s="140">
        <v>1262</v>
      </c>
      <c r="J57" s="115">
        <v>43</v>
      </c>
      <c r="K57" s="116">
        <v>3.4072900158478605</v>
      </c>
    </row>
    <row r="58" spans="1:11" ht="14.1" customHeight="1" x14ac:dyDescent="0.2">
      <c r="A58" s="306">
        <v>73</v>
      </c>
      <c r="B58" s="307" t="s">
        <v>286</v>
      </c>
      <c r="C58" s="308"/>
      <c r="D58" s="113">
        <v>2.9709698655737009</v>
      </c>
      <c r="E58" s="115">
        <v>2798</v>
      </c>
      <c r="F58" s="114">
        <v>2796</v>
      </c>
      <c r="G58" s="114">
        <v>2784</v>
      </c>
      <c r="H58" s="114">
        <v>2707</v>
      </c>
      <c r="I58" s="140">
        <v>2703</v>
      </c>
      <c r="J58" s="115">
        <v>95</v>
      </c>
      <c r="K58" s="116">
        <v>3.5146133925268219</v>
      </c>
    </row>
    <row r="59" spans="1:11" ht="14.1" customHeight="1" x14ac:dyDescent="0.2">
      <c r="A59" s="306" t="s">
        <v>287</v>
      </c>
      <c r="B59" s="307" t="s">
        <v>288</v>
      </c>
      <c r="C59" s="308"/>
      <c r="D59" s="113">
        <v>2.4772239801227465</v>
      </c>
      <c r="E59" s="115">
        <v>2333</v>
      </c>
      <c r="F59" s="114">
        <v>2329</v>
      </c>
      <c r="G59" s="114">
        <v>2317</v>
      </c>
      <c r="H59" s="114">
        <v>2252</v>
      </c>
      <c r="I59" s="140">
        <v>2253</v>
      </c>
      <c r="J59" s="115">
        <v>80</v>
      </c>
      <c r="K59" s="116">
        <v>3.5508211273857078</v>
      </c>
    </row>
    <row r="60" spans="1:11" ht="14.1" customHeight="1" x14ac:dyDescent="0.2">
      <c r="A60" s="306">
        <v>81</v>
      </c>
      <c r="B60" s="307" t="s">
        <v>289</v>
      </c>
      <c r="C60" s="308"/>
      <c r="D60" s="113">
        <v>5.8368196394062304</v>
      </c>
      <c r="E60" s="115">
        <v>5497</v>
      </c>
      <c r="F60" s="114">
        <v>5430</v>
      </c>
      <c r="G60" s="114">
        <v>5370</v>
      </c>
      <c r="H60" s="114">
        <v>5192</v>
      </c>
      <c r="I60" s="140">
        <v>5197</v>
      </c>
      <c r="J60" s="115">
        <v>300</v>
      </c>
      <c r="K60" s="116">
        <v>5.7725610929382336</v>
      </c>
    </row>
    <row r="61" spans="1:11" ht="14.1" customHeight="1" x14ac:dyDescent="0.2">
      <c r="A61" s="306" t="s">
        <v>290</v>
      </c>
      <c r="B61" s="307" t="s">
        <v>291</v>
      </c>
      <c r="C61" s="308"/>
      <c r="D61" s="113">
        <v>2.0227654016861689</v>
      </c>
      <c r="E61" s="115">
        <v>1905</v>
      </c>
      <c r="F61" s="114">
        <v>1899</v>
      </c>
      <c r="G61" s="114">
        <v>1882</v>
      </c>
      <c r="H61" s="114">
        <v>1824</v>
      </c>
      <c r="I61" s="140">
        <v>1814</v>
      </c>
      <c r="J61" s="115">
        <v>91</v>
      </c>
      <c r="K61" s="116">
        <v>5.0165380374862183</v>
      </c>
    </row>
    <row r="62" spans="1:11" ht="14.1" customHeight="1" x14ac:dyDescent="0.2">
      <c r="A62" s="306" t="s">
        <v>292</v>
      </c>
      <c r="B62" s="307" t="s">
        <v>293</v>
      </c>
      <c r="C62" s="308"/>
      <c r="D62" s="113">
        <v>2.1002781966064261</v>
      </c>
      <c r="E62" s="115">
        <v>1978</v>
      </c>
      <c r="F62" s="114">
        <v>1930</v>
      </c>
      <c r="G62" s="114">
        <v>1924</v>
      </c>
      <c r="H62" s="114">
        <v>1845</v>
      </c>
      <c r="I62" s="140">
        <v>1857</v>
      </c>
      <c r="J62" s="115">
        <v>121</v>
      </c>
      <c r="K62" s="116">
        <v>6.5158858373721058</v>
      </c>
    </row>
    <row r="63" spans="1:11" ht="14.1" customHeight="1" x14ac:dyDescent="0.2">
      <c r="A63" s="306"/>
      <c r="B63" s="307" t="s">
        <v>294</v>
      </c>
      <c r="C63" s="308"/>
      <c r="D63" s="113">
        <v>1.903841661534541</v>
      </c>
      <c r="E63" s="115">
        <v>1793</v>
      </c>
      <c r="F63" s="114">
        <v>1751</v>
      </c>
      <c r="G63" s="114">
        <v>1743</v>
      </c>
      <c r="H63" s="114">
        <v>1683</v>
      </c>
      <c r="I63" s="140">
        <v>1696</v>
      </c>
      <c r="J63" s="115">
        <v>97</v>
      </c>
      <c r="K63" s="116">
        <v>5.7193396226415096</v>
      </c>
    </row>
    <row r="64" spans="1:11" ht="14.1" customHeight="1" x14ac:dyDescent="0.2">
      <c r="A64" s="306" t="s">
        <v>295</v>
      </c>
      <c r="B64" s="307" t="s">
        <v>296</v>
      </c>
      <c r="C64" s="308"/>
      <c r="D64" s="113">
        <v>0.59461870075813883</v>
      </c>
      <c r="E64" s="115">
        <v>560</v>
      </c>
      <c r="F64" s="114">
        <v>543</v>
      </c>
      <c r="G64" s="114">
        <v>527</v>
      </c>
      <c r="H64" s="114">
        <v>515</v>
      </c>
      <c r="I64" s="140">
        <v>517</v>
      </c>
      <c r="J64" s="115">
        <v>43</v>
      </c>
      <c r="K64" s="116">
        <v>8.3172147001934231</v>
      </c>
    </row>
    <row r="65" spans="1:11" ht="14.1" customHeight="1" x14ac:dyDescent="0.2">
      <c r="A65" s="306" t="s">
        <v>297</v>
      </c>
      <c r="B65" s="307" t="s">
        <v>298</v>
      </c>
      <c r="C65" s="308"/>
      <c r="D65" s="113">
        <v>0.54896047909278178</v>
      </c>
      <c r="E65" s="115">
        <v>517</v>
      </c>
      <c r="F65" s="114">
        <v>515</v>
      </c>
      <c r="G65" s="114">
        <v>498</v>
      </c>
      <c r="H65" s="114">
        <v>489</v>
      </c>
      <c r="I65" s="140">
        <v>491</v>
      </c>
      <c r="J65" s="115">
        <v>26</v>
      </c>
      <c r="K65" s="116">
        <v>5.2953156822810588</v>
      </c>
    </row>
    <row r="66" spans="1:11" ht="14.1" customHeight="1" x14ac:dyDescent="0.2">
      <c r="A66" s="306">
        <v>82</v>
      </c>
      <c r="B66" s="307" t="s">
        <v>299</v>
      </c>
      <c r="C66" s="308"/>
      <c r="D66" s="113">
        <v>2.3147656565227548</v>
      </c>
      <c r="E66" s="115">
        <v>2180</v>
      </c>
      <c r="F66" s="114">
        <v>2161</v>
      </c>
      <c r="G66" s="114">
        <v>2159</v>
      </c>
      <c r="H66" s="114">
        <v>2071</v>
      </c>
      <c r="I66" s="140">
        <v>2078</v>
      </c>
      <c r="J66" s="115">
        <v>102</v>
      </c>
      <c r="K66" s="116">
        <v>4.9085659287776711</v>
      </c>
    </row>
    <row r="67" spans="1:11" ht="14.1" customHeight="1" x14ac:dyDescent="0.2">
      <c r="A67" s="306" t="s">
        <v>300</v>
      </c>
      <c r="B67" s="307" t="s">
        <v>301</v>
      </c>
      <c r="C67" s="308"/>
      <c r="D67" s="113">
        <v>1.5608740894901145</v>
      </c>
      <c r="E67" s="115">
        <v>1470</v>
      </c>
      <c r="F67" s="114">
        <v>1451</v>
      </c>
      <c r="G67" s="114">
        <v>1446</v>
      </c>
      <c r="H67" s="114">
        <v>1389</v>
      </c>
      <c r="I67" s="140">
        <v>1384</v>
      </c>
      <c r="J67" s="115">
        <v>86</v>
      </c>
      <c r="K67" s="116">
        <v>6.2138728323699421</v>
      </c>
    </row>
    <row r="68" spans="1:11" ht="14.1" customHeight="1" x14ac:dyDescent="0.2">
      <c r="A68" s="306" t="s">
        <v>302</v>
      </c>
      <c r="B68" s="307" t="s">
        <v>303</v>
      </c>
      <c r="C68" s="308"/>
      <c r="D68" s="113">
        <v>0.39712034657775702</v>
      </c>
      <c r="E68" s="115">
        <v>374</v>
      </c>
      <c r="F68" s="114">
        <v>378</v>
      </c>
      <c r="G68" s="114">
        <v>380</v>
      </c>
      <c r="H68" s="114">
        <v>364</v>
      </c>
      <c r="I68" s="140">
        <v>370</v>
      </c>
      <c r="J68" s="115">
        <v>4</v>
      </c>
      <c r="K68" s="116">
        <v>1.0810810810810811</v>
      </c>
    </row>
    <row r="69" spans="1:11" ht="14.1" customHeight="1" x14ac:dyDescent="0.2">
      <c r="A69" s="306">
        <v>83</v>
      </c>
      <c r="B69" s="307" t="s">
        <v>304</v>
      </c>
      <c r="C69" s="308"/>
      <c r="D69" s="113">
        <v>6.0513070993225595</v>
      </c>
      <c r="E69" s="115">
        <v>5699</v>
      </c>
      <c r="F69" s="114">
        <v>5702</v>
      </c>
      <c r="G69" s="114">
        <v>5683</v>
      </c>
      <c r="H69" s="114">
        <v>5596</v>
      </c>
      <c r="I69" s="140">
        <v>5585</v>
      </c>
      <c r="J69" s="115">
        <v>114</v>
      </c>
      <c r="K69" s="116">
        <v>2.0411817367949867</v>
      </c>
    </row>
    <row r="70" spans="1:11" ht="14.1" customHeight="1" x14ac:dyDescent="0.2">
      <c r="A70" s="306" t="s">
        <v>305</v>
      </c>
      <c r="B70" s="307" t="s">
        <v>306</v>
      </c>
      <c r="C70" s="308"/>
      <c r="D70" s="113">
        <v>5.0149716494298033</v>
      </c>
      <c r="E70" s="115">
        <v>4723</v>
      </c>
      <c r="F70" s="114">
        <v>4726</v>
      </c>
      <c r="G70" s="114">
        <v>4697</v>
      </c>
      <c r="H70" s="114">
        <v>4579</v>
      </c>
      <c r="I70" s="140">
        <v>4580</v>
      </c>
      <c r="J70" s="115">
        <v>143</v>
      </c>
      <c r="K70" s="116">
        <v>3.1222707423580784</v>
      </c>
    </row>
    <row r="71" spans="1:11" ht="14.1" customHeight="1" x14ac:dyDescent="0.2">
      <c r="A71" s="306"/>
      <c r="B71" s="307" t="s">
        <v>307</v>
      </c>
      <c r="C71" s="308"/>
      <c r="D71" s="113">
        <v>2.6566714094586845</v>
      </c>
      <c r="E71" s="115">
        <v>2502</v>
      </c>
      <c r="F71" s="114">
        <v>2517</v>
      </c>
      <c r="G71" s="114">
        <v>2504</v>
      </c>
      <c r="H71" s="114">
        <v>2416</v>
      </c>
      <c r="I71" s="140">
        <v>2420</v>
      </c>
      <c r="J71" s="115">
        <v>82</v>
      </c>
      <c r="K71" s="116">
        <v>3.3884297520661155</v>
      </c>
    </row>
    <row r="72" spans="1:11" ht="14.1" customHeight="1" x14ac:dyDescent="0.2">
      <c r="A72" s="306">
        <v>84</v>
      </c>
      <c r="B72" s="307" t="s">
        <v>308</v>
      </c>
      <c r="C72" s="308"/>
      <c r="D72" s="113">
        <v>1.1085391492705303</v>
      </c>
      <c r="E72" s="115">
        <v>1044</v>
      </c>
      <c r="F72" s="114">
        <v>1031</v>
      </c>
      <c r="G72" s="114">
        <v>1040</v>
      </c>
      <c r="H72" s="114">
        <v>1068</v>
      </c>
      <c r="I72" s="140">
        <v>1058</v>
      </c>
      <c r="J72" s="115">
        <v>-14</v>
      </c>
      <c r="K72" s="116">
        <v>-1.3232514177693762</v>
      </c>
    </row>
    <row r="73" spans="1:11" ht="14.1" customHeight="1" x14ac:dyDescent="0.2">
      <c r="A73" s="306" t="s">
        <v>309</v>
      </c>
      <c r="B73" s="307" t="s">
        <v>310</v>
      </c>
      <c r="C73" s="308"/>
      <c r="D73" s="113">
        <v>0.40136762301174372</v>
      </c>
      <c r="E73" s="115">
        <v>378</v>
      </c>
      <c r="F73" s="114">
        <v>366</v>
      </c>
      <c r="G73" s="114">
        <v>365</v>
      </c>
      <c r="H73" s="114">
        <v>384</v>
      </c>
      <c r="I73" s="140">
        <v>384</v>
      </c>
      <c r="J73" s="115">
        <v>-6</v>
      </c>
      <c r="K73" s="116">
        <v>-1.5625</v>
      </c>
    </row>
    <row r="74" spans="1:11" ht="14.1" customHeight="1" x14ac:dyDescent="0.2">
      <c r="A74" s="306" t="s">
        <v>311</v>
      </c>
      <c r="B74" s="307" t="s">
        <v>312</v>
      </c>
      <c r="C74" s="308"/>
      <c r="D74" s="113">
        <v>0.16882923825097157</v>
      </c>
      <c r="E74" s="115">
        <v>159</v>
      </c>
      <c r="F74" s="114">
        <v>156</v>
      </c>
      <c r="G74" s="114">
        <v>152</v>
      </c>
      <c r="H74" s="114">
        <v>158</v>
      </c>
      <c r="I74" s="140">
        <v>158</v>
      </c>
      <c r="J74" s="115">
        <v>1</v>
      </c>
      <c r="K74" s="116">
        <v>0.63291139240506333</v>
      </c>
    </row>
    <row r="75" spans="1:11" ht="14.1" customHeight="1" x14ac:dyDescent="0.2">
      <c r="A75" s="306" t="s">
        <v>313</v>
      </c>
      <c r="B75" s="307" t="s">
        <v>314</v>
      </c>
      <c r="C75" s="308"/>
      <c r="D75" s="113">
        <v>0.10193463441568094</v>
      </c>
      <c r="E75" s="115">
        <v>96</v>
      </c>
      <c r="F75" s="114">
        <v>102</v>
      </c>
      <c r="G75" s="114">
        <v>102</v>
      </c>
      <c r="H75" s="114">
        <v>100</v>
      </c>
      <c r="I75" s="140">
        <v>96</v>
      </c>
      <c r="J75" s="115">
        <v>0</v>
      </c>
      <c r="K75" s="116">
        <v>0</v>
      </c>
    </row>
    <row r="76" spans="1:11" ht="14.1" customHeight="1" x14ac:dyDescent="0.2">
      <c r="A76" s="306">
        <v>91</v>
      </c>
      <c r="B76" s="307" t="s">
        <v>315</v>
      </c>
      <c r="C76" s="308"/>
      <c r="D76" s="113" t="s">
        <v>513</v>
      </c>
      <c r="E76" s="115" t="s">
        <v>513</v>
      </c>
      <c r="F76" s="114" t="s">
        <v>513</v>
      </c>
      <c r="G76" s="114">
        <v>68</v>
      </c>
      <c r="H76" s="114" t="s">
        <v>513</v>
      </c>
      <c r="I76" s="140" t="s">
        <v>513</v>
      </c>
      <c r="J76" s="115" t="s">
        <v>513</v>
      </c>
      <c r="K76" s="116" t="s">
        <v>513</v>
      </c>
    </row>
    <row r="77" spans="1:11" ht="14.1" customHeight="1" x14ac:dyDescent="0.2">
      <c r="A77" s="306">
        <v>92</v>
      </c>
      <c r="B77" s="307" t="s">
        <v>316</v>
      </c>
      <c r="C77" s="308"/>
      <c r="D77" s="113">
        <v>0.94714264477903543</v>
      </c>
      <c r="E77" s="115">
        <v>892</v>
      </c>
      <c r="F77" s="114">
        <v>886</v>
      </c>
      <c r="G77" s="114">
        <v>873</v>
      </c>
      <c r="H77" s="114">
        <v>864</v>
      </c>
      <c r="I77" s="140">
        <v>849</v>
      </c>
      <c r="J77" s="115">
        <v>43</v>
      </c>
      <c r="K77" s="116">
        <v>5.0647820965842163</v>
      </c>
    </row>
    <row r="78" spans="1:11" ht="14.1" customHeight="1" x14ac:dyDescent="0.2">
      <c r="A78" s="306">
        <v>93</v>
      </c>
      <c r="B78" s="307" t="s">
        <v>317</v>
      </c>
      <c r="C78" s="308"/>
      <c r="D78" s="113">
        <v>0.18688016309541505</v>
      </c>
      <c r="E78" s="115">
        <v>176</v>
      </c>
      <c r="F78" s="114">
        <v>171</v>
      </c>
      <c r="G78" s="114">
        <v>167</v>
      </c>
      <c r="H78" s="114">
        <v>165</v>
      </c>
      <c r="I78" s="140">
        <v>162</v>
      </c>
      <c r="J78" s="115">
        <v>14</v>
      </c>
      <c r="K78" s="116">
        <v>8.6419753086419746</v>
      </c>
    </row>
    <row r="79" spans="1:11" ht="14.1" customHeight="1" x14ac:dyDescent="0.2">
      <c r="A79" s="306">
        <v>94</v>
      </c>
      <c r="B79" s="307" t="s">
        <v>318</v>
      </c>
      <c r="C79" s="308"/>
      <c r="D79" s="113">
        <v>0.1040582726326743</v>
      </c>
      <c r="E79" s="115">
        <v>98</v>
      </c>
      <c r="F79" s="114">
        <v>97</v>
      </c>
      <c r="G79" s="114">
        <v>104</v>
      </c>
      <c r="H79" s="114">
        <v>98</v>
      </c>
      <c r="I79" s="140">
        <v>89</v>
      </c>
      <c r="J79" s="115">
        <v>9</v>
      </c>
      <c r="K79" s="116">
        <v>10.112359550561798</v>
      </c>
    </row>
    <row r="80" spans="1:11" ht="14.1" customHeight="1" x14ac:dyDescent="0.2">
      <c r="A80" s="306" t="s">
        <v>319</v>
      </c>
      <c r="B80" s="307" t="s">
        <v>320</v>
      </c>
      <c r="C80" s="308"/>
      <c r="D80" s="113" t="s">
        <v>513</v>
      </c>
      <c r="E80" s="115" t="s">
        <v>513</v>
      </c>
      <c r="F80" s="114" t="s">
        <v>513</v>
      </c>
      <c r="G80" s="114">
        <v>3</v>
      </c>
      <c r="H80" s="114" t="s">
        <v>513</v>
      </c>
      <c r="I80" s="140" t="s">
        <v>513</v>
      </c>
      <c r="J80" s="115" t="s">
        <v>513</v>
      </c>
      <c r="K80" s="116" t="s">
        <v>513</v>
      </c>
    </row>
    <row r="81" spans="1:11" ht="14.1" customHeight="1" x14ac:dyDescent="0.2">
      <c r="A81" s="310" t="s">
        <v>321</v>
      </c>
      <c r="B81" s="311" t="s">
        <v>224</v>
      </c>
      <c r="C81" s="312"/>
      <c r="D81" s="125">
        <v>1.2837393021724819</v>
      </c>
      <c r="E81" s="143">
        <v>1209</v>
      </c>
      <c r="F81" s="144">
        <v>1217</v>
      </c>
      <c r="G81" s="144">
        <v>1213</v>
      </c>
      <c r="H81" s="144">
        <v>1185</v>
      </c>
      <c r="I81" s="145">
        <v>1182</v>
      </c>
      <c r="J81" s="143">
        <v>27</v>
      </c>
      <c r="K81" s="146">
        <v>2.2842639593908629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21754</v>
      </c>
      <c r="E12" s="114">
        <v>22537</v>
      </c>
      <c r="F12" s="114">
        <v>23456</v>
      </c>
      <c r="G12" s="114">
        <v>23557</v>
      </c>
      <c r="H12" s="140">
        <v>22351</v>
      </c>
      <c r="I12" s="115">
        <v>-597</v>
      </c>
      <c r="J12" s="116">
        <v>-2.671021430808465</v>
      </c>
      <c r="K12"/>
      <c r="L12"/>
      <c r="M12"/>
      <c r="N12"/>
      <c r="O12"/>
      <c r="P12"/>
    </row>
    <row r="13" spans="1:16" s="110" customFormat="1" ht="14.45" customHeight="1" x14ac:dyDescent="0.2">
      <c r="A13" s="120" t="s">
        <v>105</v>
      </c>
      <c r="B13" s="119" t="s">
        <v>106</v>
      </c>
      <c r="C13" s="113">
        <v>38.939965063896295</v>
      </c>
      <c r="D13" s="115">
        <v>8471</v>
      </c>
      <c r="E13" s="114">
        <v>8715</v>
      </c>
      <c r="F13" s="114">
        <v>8985</v>
      </c>
      <c r="G13" s="114">
        <v>8991</v>
      </c>
      <c r="H13" s="140">
        <v>8526</v>
      </c>
      <c r="I13" s="115">
        <v>-55</v>
      </c>
      <c r="J13" s="116">
        <v>-0.64508562045507856</v>
      </c>
      <c r="K13"/>
      <c r="L13"/>
      <c r="M13"/>
      <c r="N13"/>
      <c r="O13"/>
      <c r="P13"/>
    </row>
    <row r="14" spans="1:16" s="110" customFormat="1" ht="14.45" customHeight="1" x14ac:dyDescent="0.2">
      <c r="A14" s="120"/>
      <c r="B14" s="119" t="s">
        <v>107</v>
      </c>
      <c r="C14" s="113">
        <v>61.060034936103705</v>
      </c>
      <c r="D14" s="115">
        <v>13283</v>
      </c>
      <c r="E14" s="114">
        <v>13822</v>
      </c>
      <c r="F14" s="114">
        <v>14471</v>
      </c>
      <c r="G14" s="114">
        <v>14566</v>
      </c>
      <c r="H14" s="140">
        <v>13825</v>
      </c>
      <c r="I14" s="115">
        <v>-542</v>
      </c>
      <c r="J14" s="116">
        <v>-3.9204339963833634</v>
      </c>
      <c r="K14"/>
      <c r="L14"/>
      <c r="M14"/>
      <c r="N14"/>
      <c r="O14"/>
      <c r="P14"/>
    </row>
    <row r="15" spans="1:16" s="110" customFormat="1" ht="14.45" customHeight="1" x14ac:dyDescent="0.2">
      <c r="A15" s="118" t="s">
        <v>105</v>
      </c>
      <c r="B15" s="121" t="s">
        <v>108</v>
      </c>
      <c r="C15" s="113">
        <v>16.360209616622232</v>
      </c>
      <c r="D15" s="115">
        <v>3559</v>
      </c>
      <c r="E15" s="114">
        <v>3826</v>
      </c>
      <c r="F15" s="114">
        <v>4061</v>
      </c>
      <c r="G15" s="114">
        <v>4103</v>
      </c>
      <c r="H15" s="140">
        <v>3685</v>
      </c>
      <c r="I15" s="115">
        <v>-126</v>
      </c>
      <c r="J15" s="116">
        <v>-3.4192672998643148</v>
      </c>
      <c r="K15"/>
      <c r="L15"/>
      <c r="M15"/>
      <c r="N15"/>
      <c r="O15"/>
      <c r="P15"/>
    </row>
    <row r="16" spans="1:16" s="110" customFormat="1" ht="14.45" customHeight="1" x14ac:dyDescent="0.2">
      <c r="A16" s="118"/>
      <c r="B16" s="121" t="s">
        <v>109</v>
      </c>
      <c r="C16" s="113">
        <v>48.814011216328034</v>
      </c>
      <c r="D16" s="115">
        <v>10619</v>
      </c>
      <c r="E16" s="114">
        <v>10992</v>
      </c>
      <c r="F16" s="114">
        <v>11454</v>
      </c>
      <c r="G16" s="114">
        <v>11579</v>
      </c>
      <c r="H16" s="140">
        <v>11097</v>
      </c>
      <c r="I16" s="115">
        <v>-478</v>
      </c>
      <c r="J16" s="116">
        <v>-4.307470487519149</v>
      </c>
      <c r="K16"/>
      <c r="L16"/>
      <c r="M16"/>
      <c r="N16"/>
      <c r="O16"/>
      <c r="P16"/>
    </row>
    <row r="17" spans="1:16" s="110" customFormat="1" ht="14.45" customHeight="1" x14ac:dyDescent="0.2">
      <c r="A17" s="118"/>
      <c r="B17" s="121" t="s">
        <v>110</v>
      </c>
      <c r="C17" s="113">
        <v>18.028868254114187</v>
      </c>
      <c r="D17" s="115">
        <v>3922</v>
      </c>
      <c r="E17" s="114">
        <v>4024</v>
      </c>
      <c r="F17" s="114">
        <v>4093</v>
      </c>
      <c r="G17" s="114">
        <v>4054</v>
      </c>
      <c r="H17" s="140">
        <v>3908</v>
      </c>
      <c r="I17" s="115">
        <v>14</v>
      </c>
      <c r="J17" s="116">
        <v>0.35823950870010235</v>
      </c>
      <c r="K17"/>
      <c r="L17"/>
      <c r="M17"/>
      <c r="N17"/>
      <c r="O17"/>
      <c r="P17"/>
    </row>
    <row r="18" spans="1:16" s="110" customFormat="1" ht="14.45" customHeight="1" x14ac:dyDescent="0.2">
      <c r="A18" s="120"/>
      <c r="B18" s="121" t="s">
        <v>111</v>
      </c>
      <c r="C18" s="113">
        <v>16.796910912935552</v>
      </c>
      <c r="D18" s="115">
        <v>3654</v>
      </c>
      <c r="E18" s="114">
        <v>3695</v>
      </c>
      <c r="F18" s="114">
        <v>3848</v>
      </c>
      <c r="G18" s="114">
        <v>3821</v>
      </c>
      <c r="H18" s="140">
        <v>3661</v>
      </c>
      <c r="I18" s="115">
        <v>-7</v>
      </c>
      <c r="J18" s="116">
        <v>-0.19120458891013384</v>
      </c>
      <c r="K18"/>
      <c r="L18"/>
      <c r="M18"/>
      <c r="N18"/>
      <c r="O18"/>
      <c r="P18"/>
    </row>
    <row r="19" spans="1:16" s="110" customFormat="1" ht="14.45" customHeight="1" x14ac:dyDescent="0.2">
      <c r="A19" s="120"/>
      <c r="B19" s="121" t="s">
        <v>112</v>
      </c>
      <c r="C19" s="113">
        <v>1.3652661579479637</v>
      </c>
      <c r="D19" s="115">
        <v>297</v>
      </c>
      <c r="E19" s="114">
        <v>291</v>
      </c>
      <c r="F19" s="114">
        <v>327</v>
      </c>
      <c r="G19" s="114">
        <v>298</v>
      </c>
      <c r="H19" s="140">
        <v>269</v>
      </c>
      <c r="I19" s="115">
        <v>28</v>
      </c>
      <c r="J19" s="116">
        <v>10.408921933085502</v>
      </c>
      <c r="K19"/>
      <c r="L19"/>
      <c r="M19"/>
      <c r="N19"/>
      <c r="O19"/>
      <c r="P19"/>
    </row>
    <row r="20" spans="1:16" s="110" customFormat="1" ht="14.45" customHeight="1" x14ac:dyDescent="0.2">
      <c r="A20" s="120" t="s">
        <v>113</v>
      </c>
      <c r="B20" s="119" t="s">
        <v>116</v>
      </c>
      <c r="C20" s="113">
        <v>84.917716282063068</v>
      </c>
      <c r="D20" s="115">
        <v>18473</v>
      </c>
      <c r="E20" s="114">
        <v>19124</v>
      </c>
      <c r="F20" s="114">
        <v>19958</v>
      </c>
      <c r="G20" s="114">
        <v>19956</v>
      </c>
      <c r="H20" s="140">
        <v>19013</v>
      </c>
      <c r="I20" s="115">
        <v>-540</v>
      </c>
      <c r="J20" s="116">
        <v>-2.8401619944248671</v>
      </c>
      <c r="K20"/>
      <c r="L20"/>
      <c r="M20"/>
      <c r="N20"/>
      <c r="O20"/>
      <c r="P20"/>
    </row>
    <row r="21" spans="1:16" s="110" customFormat="1" ht="14.45" customHeight="1" x14ac:dyDescent="0.2">
      <c r="A21" s="123"/>
      <c r="B21" s="124" t="s">
        <v>117</v>
      </c>
      <c r="C21" s="125">
        <v>14.994943458674268</v>
      </c>
      <c r="D21" s="143">
        <v>3262</v>
      </c>
      <c r="E21" s="144">
        <v>3396</v>
      </c>
      <c r="F21" s="144">
        <v>3477</v>
      </c>
      <c r="G21" s="144">
        <v>3581</v>
      </c>
      <c r="H21" s="145">
        <v>3318</v>
      </c>
      <c r="I21" s="143">
        <v>-56</v>
      </c>
      <c r="J21" s="146">
        <v>-1.6877637130801688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22646</v>
      </c>
      <c r="E56" s="114">
        <v>23440</v>
      </c>
      <c r="F56" s="114">
        <v>24199</v>
      </c>
      <c r="G56" s="114">
        <v>24374</v>
      </c>
      <c r="H56" s="140">
        <v>23418</v>
      </c>
      <c r="I56" s="115">
        <v>-772</v>
      </c>
      <c r="J56" s="116">
        <v>-3.2966094457255104</v>
      </c>
      <c r="K56"/>
      <c r="L56"/>
      <c r="M56"/>
      <c r="N56"/>
      <c r="O56"/>
      <c r="P56"/>
    </row>
    <row r="57" spans="1:16" s="110" customFormat="1" ht="14.45" customHeight="1" x14ac:dyDescent="0.2">
      <c r="A57" s="120" t="s">
        <v>105</v>
      </c>
      <c r="B57" s="119" t="s">
        <v>106</v>
      </c>
      <c r="C57" s="113">
        <v>39.574317760310869</v>
      </c>
      <c r="D57" s="115">
        <v>8962</v>
      </c>
      <c r="E57" s="114">
        <v>9209</v>
      </c>
      <c r="F57" s="114">
        <v>9438</v>
      </c>
      <c r="G57" s="114">
        <v>9518</v>
      </c>
      <c r="H57" s="140">
        <v>9142</v>
      </c>
      <c r="I57" s="115">
        <v>-180</v>
      </c>
      <c r="J57" s="116">
        <v>-1.9689345876175892</v>
      </c>
    </row>
    <row r="58" spans="1:16" s="110" customFormat="1" ht="14.45" customHeight="1" x14ac:dyDescent="0.2">
      <c r="A58" s="120"/>
      <c r="B58" s="119" t="s">
        <v>107</v>
      </c>
      <c r="C58" s="113">
        <v>60.425682239689131</v>
      </c>
      <c r="D58" s="115">
        <v>13684</v>
      </c>
      <c r="E58" s="114">
        <v>14231</v>
      </c>
      <c r="F58" s="114">
        <v>14761</v>
      </c>
      <c r="G58" s="114">
        <v>14856</v>
      </c>
      <c r="H58" s="140">
        <v>14276</v>
      </c>
      <c r="I58" s="115">
        <v>-592</v>
      </c>
      <c r="J58" s="116">
        <v>-4.1468198374894927</v>
      </c>
    </row>
    <row r="59" spans="1:16" s="110" customFormat="1" ht="14.45" customHeight="1" x14ac:dyDescent="0.2">
      <c r="A59" s="118" t="s">
        <v>105</v>
      </c>
      <c r="B59" s="121" t="s">
        <v>108</v>
      </c>
      <c r="C59" s="113">
        <v>16.934557979334098</v>
      </c>
      <c r="D59" s="115">
        <v>3835</v>
      </c>
      <c r="E59" s="114">
        <v>4114</v>
      </c>
      <c r="F59" s="114">
        <v>4316</v>
      </c>
      <c r="G59" s="114">
        <v>4463</v>
      </c>
      <c r="H59" s="140">
        <v>4049</v>
      </c>
      <c r="I59" s="115">
        <v>-214</v>
      </c>
      <c r="J59" s="116">
        <v>-5.2852556186712771</v>
      </c>
    </row>
    <row r="60" spans="1:16" s="110" customFormat="1" ht="14.45" customHeight="1" x14ac:dyDescent="0.2">
      <c r="A60" s="118"/>
      <c r="B60" s="121" t="s">
        <v>109</v>
      </c>
      <c r="C60" s="113">
        <v>48.154199417115606</v>
      </c>
      <c r="D60" s="115">
        <v>10905</v>
      </c>
      <c r="E60" s="114">
        <v>11287</v>
      </c>
      <c r="F60" s="114">
        <v>11657</v>
      </c>
      <c r="G60" s="114">
        <v>11742</v>
      </c>
      <c r="H60" s="140">
        <v>11455</v>
      </c>
      <c r="I60" s="115">
        <v>-550</v>
      </c>
      <c r="J60" s="116">
        <v>-4.801396769969446</v>
      </c>
    </row>
    <row r="61" spans="1:16" s="110" customFormat="1" ht="14.45" customHeight="1" x14ac:dyDescent="0.2">
      <c r="A61" s="118"/>
      <c r="B61" s="121" t="s">
        <v>110</v>
      </c>
      <c r="C61" s="113">
        <v>17.751479289940828</v>
      </c>
      <c r="D61" s="115">
        <v>4020</v>
      </c>
      <c r="E61" s="114">
        <v>4107</v>
      </c>
      <c r="F61" s="114">
        <v>4155</v>
      </c>
      <c r="G61" s="114">
        <v>4157</v>
      </c>
      <c r="H61" s="140">
        <v>4044</v>
      </c>
      <c r="I61" s="115">
        <v>-24</v>
      </c>
      <c r="J61" s="116">
        <v>-0.59347181008902072</v>
      </c>
    </row>
    <row r="62" spans="1:16" s="110" customFormat="1" ht="14.45" customHeight="1" x14ac:dyDescent="0.2">
      <c r="A62" s="120"/>
      <c r="B62" s="121" t="s">
        <v>111</v>
      </c>
      <c r="C62" s="113">
        <v>17.159763313609467</v>
      </c>
      <c r="D62" s="115">
        <v>3886</v>
      </c>
      <c r="E62" s="114">
        <v>3932</v>
      </c>
      <c r="F62" s="114">
        <v>4071</v>
      </c>
      <c r="G62" s="114">
        <v>4012</v>
      </c>
      <c r="H62" s="140">
        <v>3870</v>
      </c>
      <c r="I62" s="115">
        <v>16</v>
      </c>
      <c r="J62" s="116">
        <v>0.41343669250645992</v>
      </c>
    </row>
    <row r="63" spans="1:16" s="110" customFormat="1" ht="14.45" customHeight="1" x14ac:dyDescent="0.2">
      <c r="A63" s="120"/>
      <c r="B63" s="121" t="s">
        <v>112</v>
      </c>
      <c r="C63" s="113">
        <v>1.3998057052018016</v>
      </c>
      <c r="D63" s="115">
        <v>317</v>
      </c>
      <c r="E63" s="114">
        <v>310</v>
      </c>
      <c r="F63" s="114">
        <v>351</v>
      </c>
      <c r="G63" s="114">
        <v>324</v>
      </c>
      <c r="H63" s="140">
        <v>300</v>
      </c>
      <c r="I63" s="115">
        <v>17</v>
      </c>
      <c r="J63" s="116">
        <v>5.666666666666667</v>
      </c>
    </row>
    <row r="64" spans="1:16" s="110" customFormat="1" ht="14.45" customHeight="1" x14ac:dyDescent="0.2">
      <c r="A64" s="120" t="s">
        <v>113</v>
      </c>
      <c r="B64" s="119" t="s">
        <v>116</v>
      </c>
      <c r="C64" s="113">
        <v>84.597721451912037</v>
      </c>
      <c r="D64" s="115">
        <v>19158</v>
      </c>
      <c r="E64" s="114">
        <v>19834</v>
      </c>
      <c r="F64" s="114">
        <v>20533</v>
      </c>
      <c r="G64" s="114">
        <v>20596</v>
      </c>
      <c r="H64" s="140">
        <v>19826</v>
      </c>
      <c r="I64" s="115">
        <v>-668</v>
      </c>
      <c r="J64" s="116">
        <v>-3.369313023302734</v>
      </c>
    </row>
    <row r="65" spans="1:10" s="110" customFormat="1" ht="14.45" customHeight="1" x14ac:dyDescent="0.2">
      <c r="A65" s="123"/>
      <c r="B65" s="124" t="s">
        <v>117</v>
      </c>
      <c r="C65" s="125">
        <v>15.300715358120639</v>
      </c>
      <c r="D65" s="143">
        <v>3465</v>
      </c>
      <c r="E65" s="144">
        <v>3586</v>
      </c>
      <c r="F65" s="144">
        <v>3643</v>
      </c>
      <c r="G65" s="144">
        <v>3756</v>
      </c>
      <c r="H65" s="145">
        <v>3570</v>
      </c>
      <c r="I65" s="143">
        <v>-105</v>
      </c>
      <c r="J65" s="146">
        <v>-2.9411764705882355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21754</v>
      </c>
      <c r="G11" s="114">
        <v>22537</v>
      </c>
      <c r="H11" s="114">
        <v>23456</v>
      </c>
      <c r="I11" s="114">
        <v>23557</v>
      </c>
      <c r="J11" s="140">
        <v>22351</v>
      </c>
      <c r="K11" s="114">
        <v>-597</v>
      </c>
      <c r="L11" s="116">
        <v>-2.671021430808465</v>
      </c>
    </row>
    <row r="12" spans="1:17" s="110" customFormat="1" ht="24" customHeight="1" x14ac:dyDescent="0.2">
      <c r="A12" s="604" t="s">
        <v>185</v>
      </c>
      <c r="B12" s="605"/>
      <c r="C12" s="605"/>
      <c r="D12" s="606"/>
      <c r="E12" s="113">
        <v>38.939965063896295</v>
      </c>
      <c r="F12" s="115">
        <v>8471</v>
      </c>
      <c r="G12" s="114">
        <v>8715</v>
      </c>
      <c r="H12" s="114">
        <v>8985</v>
      </c>
      <c r="I12" s="114">
        <v>8991</v>
      </c>
      <c r="J12" s="140">
        <v>8526</v>
      </c>
      <c r="K12" s="114">
        <v>-55</v>
      </c>
      <c r="L12" s="116">
        <v>-0.64508562045507856</v>
      </c>
    </row>
    <row r="13" spans="1:17" s="110" customFormat="1" ht="15" customHeight="1" x14ac:dyDescent="0.2">
      <c r="A13" s="120"/>
      <c r="B13" s="612" t="s">
        <v>107</v>
      </c>
      <c r="C13" s="612"/>
      <c r="E13" s="113">
        <v>61.060034936103705</v>
      </c>
      <c r="F13" s="115">
        <v>13283</v>
      </c>
      <c r="G13" s="114">
        <v>13822</v>
      </c>
      <c r="H13" s="114">
        <v>14471</v>
      </c>
      <c r="I13" s="114">
        <v>14566</v>
      </c>
      <c r="J13" s="140">
        <v>13825</v>
      </c>
      <c r="K13" s="114">
        <v>-542</v>
      </c>
      <c r="L13" s="116">
        <v>-3.9204339963833634</v>
      </c>
    </row>
    <row r="14" spans="1:17" s="110" customFormat="1" ht="22.5" customHeight="1" x14ac:dyDescent="0.2">
      <c r="A14" s="604" t="s">
        <v>186</v>
      </c>
      <c r="B14" s="605"/>
      <c r="C14" s="605"/>
      <c r="D14" s="606"/>
      <c r="E14" s="113">
        <v>16.360209616622232</v>
      </c>
      <c r="F14" s="115">
        <v>3559</v>
      </c>
      <c r="G14" s="114">
        <v>3826</v>
      </c>
      <c r="H14" s="114">
        <v>4061</v>
      </c>
      <c r="I14" s="114">
        <v>4103</v>
      </c>
      <c r="J14" s="140">
        <v>3685</v>
      </c>
      <c r="K14" s="114">
        <v>-126</v>
      </c>
      <c r="L14" s="116">
        <v>-3.4192672998643148</v>
      </c>
    </row>
    <row r="15" spans="1:17" s="110" customFormat="1" ht="15" customHeight="1" x14ac:dyDescent="0.2">
      <c r="A15" s="120"/>
      <c r="B15" s="119"/>
      <c r="C15" s="258" t="s">
        <v>106</v>
      </c>
      <c r="E15" s="113">
        <v>46.586119696543975</v>
      </c>
      <c r="F15" s="115">
        <v>1658</v>
      </c>
      <c r="G15" s="114">
        <v>1778</v>
      </c>
      <c r="H15" s="114">
        <v>1835</v>
      </c>
      <c r="I15" s="114">
        <v>1880</v>
      </c>
      <c r="J15" s="140">
        <v>1737</v>
      </c>
      <c r="K15" s="114">
        <v>-79</v>
      </c>
      <c r="L15" s="116">
        <v>-4.5480713874496255</v>
      </c>
    </row>
    <row r="16" spans="1:17" s="110" customFormat="1" ht="15" customHeight="1" x14ac:dyDescent="0.2">
      <c r="A16" s="120"/>
      <c r="B16" s="119"/>
      <c r="C16" s="258" t="s">
        <v>107</v>
      </c>
      <c r="E16" s="113">
        <v>53.413880303456025</v>
      </c>
      <c r="F16" s="115">
        <v>1901</v>
      </c>
      <c r="G16" s="114">
        <v>2048</v>
      </c>
      <c r="H16" s="114">
        <v>2226</v>
      </c>
      <c r="I16" s="114">
        <v>2223</v>
      </c>
      <c r="J16" s="140">
        <v>1948</v>
      </c>
      <c r="K16" s="114">
        <v>-47</v>
      </c>
      <c r="L16" s="116">
        <v>-2.4127310061601643</v>
      </c>
    </row>
    <row r="17" spans="1:12" s="110" customFormat="1" ht="15" customHeight="1" x14ac:dyDescent="0.2">
      <c r="A17" s="120"/>
      <c r="B17" s="121" t="s">
        <v>109</v>
      </c>
      <c r="C17" s="258"/>
      <c r="E17" s="113">
        <v>48.814011216328034</v>
      </c>
      <c r="F17" s="115">
        <v>10619</v>
      </c>
      <c r="G17" s="114">
        <v>10992</v>
      </c>
      <c r="H17" s="114">
        <v>11454</v>
      </c>
      <c r="I17" s="114">
        <v>11579</v>
      </c>
      <c r="J17" s="140">
        <v>11097</v>
      </c>
      <c r="K17" s="114">
        <v>-478</v>
      </c>
      <c r="L17" s="116">
        <v>-4.307470487519149</v>
      </c>
    </row>
    <row r="18" spans="1:12" s="110" customFormat="1" ht="15" customHeight="1" x14ac:dyDescent="0.2">
      <c r="A18" s="120"/>
      <c r="B18" s="119"/>
      <c r="C18" s="258" t="s">
        <v>106</v>
      </c>
      <c r="E18" s="113">
        <v>35.003295978905733</v>
      </c>
      <c r="F18" s="115">
        <v>3717</v>
      </c>
      <c r="G18" s="114">
        <v>3814</v>
      </c>
      <c r="H18" s="114">
        <v>3916</v>
      </c>
      <c r="I18" s="114">
        <v>3914</v>
      </c>
      <c r="J18" s="140">
        <v>3728</v>
      </c>
      <c r="K18" s="114">
        <v>-11</v>
      </c>
      <c r="L18" s="116">
        <v>-0.29506437768240346</v>
      </c>
    </row>
    <row r="19" spans="1:12" s="110" customFormat="1" ht="15" customHeight="1" x14ac:dyDescent="0.2">
      <c r="A19" s="120"/>
      <c r="B19" s="119"/>
      <c r="C19" s="258" t="s">
        <v>107</v>
      </c>
      <c r="E19" s="113">
        <v>64.99670402109426</v>
      </c>
      <c r="F19" s="115">
        <v>6902</v>
      </c>
      <c r="G19" s="114">
        <v>7178</v>
      </c>
      <c r="H19" s="114">
        <v>7538</v>
      </c>
      <c r="I19" s="114">
        <v>7665</v>
      </c>
      <c r="J19" s="140">
        <v>7369</v>
      </c>
      <c r="K19" s="114">
        <v>-467</v>
      </c>
      <c r="L19" s="116">
        <v>-6.3373592074908398</v>
      </c>
    </row>
    <row r="20" spans="1:12" s="110" customFormat="1" ht="15" customHeight="1" x14ac:dyDescent="0.2">
      <c r="A20" s="120"/>
      <c r="B20" s="121" t="s">
        <v>110</v>
      </c>
      <c r="C20" s="258"/>
      <c r="E20" s="113">
        <v>18.028868254114187</v>
      </c>
      <c r="F20" s="115">
        <v>3922</v>
      </c>
      <c r="G20" s="114">
        <v>4024</v>
      </c>
      <c r="H20" s="114">
        <v>4093</v>
      </c>
      <c r="I20" s="114">
        <v>4054</v>
      </c>
      <c r="J20" s="140">
        <v>3908</v>
      </c>
      <c r="K20" s="114">
        <v>14</v>
      </c>
      <c r="L20" s="116">
        <v>0.35823950870010235</v>
      </c>
    </row>
    <row r="21" spans="1:12" s="110" customFormat="1" ht="15" customHeight="1" x14ac:dyDescent="0.2">
      <c r="A21" s="120"/>
      <c r="B21" s="119"/>
      <c r="C21" s="258" t="s">
        <v>106</v>
      </c>
      <c r="E21" s="113">
        <v>32.3814380418154</v>
      </c>
      <c r="F21" s="115">
        <v>1270</v>
      </c>
      <c r="G21" s="114">
        <v>1277</v>
      </c>
      <c r="H21" s="114">
        <v>1310</v>
      </c>
      <c r="I21" s="114">
        <v>1276</v>
      </c>
      <c r="J21" s="140">
        <v>1214</v>
      </c>
      <c r="K21" s="114">
        <v>56</v>
      </c>
      <c r="L21" s="116">
        <v>4.6128500823723231</v>
      </c>
    </row>
    <row r="22" spans="1:12" s="110" customFormat="1" ht="15" customHeight="1" x14ac:dyDescent="0.2">
      <c r="A22" s="120"/>
      <c r="B22" s="119"/>
      <c r="C22" s="258" t="s">
        <v>107</v>
      </c>
      <c r="E22" s="113">
        <v>67.6185619581846</v>
      </c>
      <c r="F22" s="115">
        <v>2652</v>
      </c>
      <c r="G22" s="114">
        <v>2747</v>
      </c>
      <c r="H22" s="114">
        <v>2783</v>
      </c>
      <c r="I22" s="114">
        <v>2778</v>
      </c>
      <c r="J22" s="140">
        <v>2694</v>
      </c>
      <c r="K22" s="114">
        <v>-42</v>
      </c>
      <c r="L22" s="116">
        <v>-1.5590200445434299</v>
      </c>
    </row>
    <row r="23" spans="1:12" s="110" customFormat="1" ht="15" customHeight="1" x14ac:dyDescent="0.2">
      <c r="A23" s="120"/>
      <c r="B23" s="121" t="s">
        <v>111</v>
      </c>
      <c r="C23" s="258"/>
      <c r="E23" s="113">
        <v>16.796910912935552</v>
      </c>
      <c r="F23" s="115">
        <v>3654</v>
      </c>
      <c r="G23" s="114">
        <v>3695</v>
      </c>
      <c r="H23" s="114">
        <v>3848</v>
      </c>
      <c r="I23" s="114">
        <v>3821</v>
      </c>
      <c r="J23" s="140">
        <v>3661</v>
      </c>
      <c r="K23" s="114">
        <v>-7</v>
      </c>
      <c r="L23" s="116">
        <v>-0.19120458891013384</v>
      </c>
    </row>
    <row r="24" spans="1:12" s="110" customFormat="1" ht="15" customHeight="1" x14ac:dyDescent="0.2">
      <c r="A24" s="120"/>
      <c r="B24" s="119"/>
      <c r="C24" s="258" t="s">
        <v>106</v>
      </c>
      <c r="E24" s="113">
        <v>49.97263273125342</v>
      </c>
      <c r="F24" s="115">
        <v>1826</v>
      </c>
      <c r="G24" s="114">
        <v>1846</v>
      </c>
      <c r="H24" s="114">
        <v>1924</v>
      </c>
      <c r="I24" s="114">
        <v>1921</v>
      </c>
      <c r="J24" s="140">
        <v>1847</v>
      </c>
      <c r="K24" s="114">
        <v>-21</v>
      </c>
      <c r="L24" s="116">
        <v>-1.1369788846778559</v>
      </c>
    </row>
    <row r="25" spans="1:12" s="110" customFormat="1" ht="15" customHeight="1" x14ac:dyDescent="0.2">
      <c r="A25" s="120"/>
      <c r="B25" s="119"/>
      <c r="C25" s="258" t="s">
        <v>107</v>
      </c>
      <c r="E25" s="113">
        <v>50.02736726874658</v>
      </c>
      <c r="F25" s="115">
        <v>1828</v>
      </c>
      <c r="G25" s="114">
        <v>1849</v>
      </c>
      <c r="H25" s="114">
        <v>1924</v>
      </c>
      <c r="I25" s="114">
        <v>1900</v>
      </c>
      <c r="J25" s="140">
        <v>1814</v>
      </c>
      <c r="K25" s="114">
        <v>14</v>
      </c>
      <c r="L25" s="116">
        <v>0.77177508269018746</v>
      </c>
    </row>
    <row r="26" spans="1:12" s="110" customFormat="1" ht="15" customHeight="1" x14ac:dyDescent="0.2">
      <c r="A26" s="120"/>
      <c r="C26" s="121" t="s">
        <v>187</v>
      </c>
      <c r="D26" s="110" t="s">
        <v>188</v>
      </c>
      <c r="E26" s="113">
        <v>1.3652661579479637</v>
      </c>
      <c r="F26" s="115">
        <v>297</v>
      </c>
      <c r="G26" s="114">
        <v>291</v>
      </c>
      <c r="H26" s="114">
        <v>327</v>
      </c>
      <c r="I26" s="114">
        <v>298</v>
      </c>
      <c r="J26" s="140">
        <v>269</v>
      </c>
      <c r="K26" s="114">
        <v>28</v>
      </c>
      <c r="L26" s="116">
        <v>10.408921933085502</v>
      </c>
    </row>
    <row r="27" spans="1:12" s="110" customFormat="1" ht="15" customHeight="1" x14ac:dyDescent="0.2">
      <c r="A27" s="120"/>
      <c r="B27" s="119"/>
      <c r="D27" s="259" t="s">
        <v>106</v>
      </c>
      <c r="E27" s="113">
        <v>36.363636363636367</v>
      </c>
      <c r="F27" s="115">
        <v>108</v>
      </c>
      <c r="G27" s="114">
        <v>111</v>
      </c>
      <c r="H27" s="114">
        <v>126</v>
      </c>
      <c r="I27" s="114">
        <v>127</v>
      </c>
      <c r="J27" s="140">
        <v>109</v>
      </c>
      <c r="K27" s="114">
        <v>-1</v>
      </c>
      <c r="L27" s="116">
        <v>-0.91743119266055051</v>
      </c>
    </row>
    <row r="28" spans="1:12" s="110" customFormat="1" ht="15" customHeight="1" x14ac:dyDescent="0.2">
      <c r="A28" s="120"/>
      <c r="B28" s="119"/>
      <c r="D28" s="259" t="s">
        <v>107</v>
      </c>
      <c r="E28" s="113">
        <v>63.636363636363633</v>
      </c>
      <c r="F28" s="115">
        <v>189</v>
      </c>
      <c r="G28" s="114">
        <v>180</v>
      </c>
      <c r="H28" s="114">
        <v>201</v>
      </c>
      <c r="I28" s="114">
        <v>171</v>
      </c>
      <c r="J28" s="140">
        <v>160</v>
      </c>
      <c r="K28" s="114">
        <v>29</v>
      </c>
      <c r="L28" s="116">
        <v>18.125</v>
      </c>
    </row>
    <row r="29" spans="1:12" s="110" customFormat="1" ht="24" customHeight="1" x14ac:dyDescent="0.2">
      <c r="A29" s="604" t="s">
        <v>189</v>
      </c>
      <c r="B29" s="605"/>
      <c r="C29" s="605"/>
      <c r="D29" s="606"/>
      <c r="E29" s="113">
        <v>84.917716282063068</v>
      </c>
      <c r="F29" s="115">
        <v>18473</v>
      </c>
      <c r="G29" s="114">
        <v>19124</v>
      </c>
      <c r="H29" s="114">
        <v>19958</v>
      </c>
      <c r="I29" s="114">
        <v>19956</v>
      </c>
      <c r="J29" s="140">
        <v>19013</v>
      </c>
      <c r="K29" s="114">
        <v>-540</v>
      </c>
      <c r="L29" s="116">
        <v>-2.8401619944248671</v>
      </c>
    </row>
    <row r="30" spans="1:12" s="110" customFormat="1" ht="15" customHeight="1" x14ac:dyDescent="0.2">
      <c r="A30" s="120"/>
      <c r="B30" s="119"/>
      <c r="C30" s="258" t="s">
        <v>106</v>
      </c>
      <c r="E30" s="113">
        <v>38.537324744221294</v>
      </c>
      <c r="F30" s="115">
        <v>7119</v>
      </c>
      <c r="G30" s="114">
        <v>7305</v>
      </c>
      <c r="H30" s="114">
        <v>7571</v>
      </c>
      <c r="I30" s="114">
        <v>7550</v>
      </c>
      <c r="J30" s="140">
        <v>7207</v>
      </c>
      <c r="K30" s="114">
        <v>-88</v>
      </c>
      <c r="L30" s="116">
        <v>-1.2210351047592618</v>
      </c>
    </row>
    <row r="31" spans="1:12" s="110" customFormat="1" ht="15" customHeight="1" x14ac:dyDescent="0.2">
      <c r="A31" s="120"/>
      <c r="B31" s="119"/>
      <c r="C31" s="258" t="s">
        <v>107</v>
      </c>
      <c r="E31" s="113">
        <v>61.462675255778706</v>
      </c>
      <c r="F31" s="115">
        <v>11354</v>
      </c>
      <c r="G31" s="114">
        <v>11819</v>
      </c>
      <c r="H31" s="114">
        <v>12387</v>
      </c>
      <c r="I31" s="114">
        <v>12406</v>
      </c>
      <c r="J31" s="140">
        <v>11806</v>
      </c>
      <c r="K31" s="114">
        <v>-452</v>
      </c>
      <c r="L31" s="116">
        <v>-3.8285617482635947</v>
      </c>
    </row>
    <row r="32" spans="1:12" s="110" customFormat="1" ht="15" customHeight="1" x14ac:dyDescent="0.2">
      <c r="A32" s="120"/>
      <c r="B32" s="119" t="s">
        <v>117</v>
      </c>
      <c r="C32" s="258"/>
      <c r="E32" s="113">
        <v>14.994943458674268</v>
      </c>
      <c r="F32" s="114">
        <v>3262</v>
      </c>
      <c r="G32" s="114">
        <v>3396</v>
      </c>
      <c r="H32" s="114">
        <v>3477</v>
      </c>
      <c r="I32" s="114">
        <v>3581</v>
      </c>
      <c r="J32" s="140">
        <v>3318</v>
      </c>
      <c r="K32" s="114">
        <v>-56</v>
      </c>
      <c r="L32" s="116">
        <v>-1.6877637130801688</v>
      </c>
    </row>
    <row r="33" spans="1:12" s="110" customFormat="1" ht="15" customHeight="1" x14ac:dyDescent="0.2">
      <c r="A33" s="120"/>
      <c r="B33" s="119"/>
      <c r="C33" s="258" t="s">
        <v>106</v>
      </c>
      <c r="E33" s="113">
        <v>41.232372777437156</v>
      </c>
      <c r="F33" s="114">
        <v>1345</v>
      </c>
      <c r="G33" s="114">
        <v>1402</v>
      </c>
      <c r="H33" s="114">
        <v>1407</v>
      </c>
      <c r="I33" s="114">
        <v>1435</v>
      </c>
      <c r="J33" s="140">
        <v>1312</v>
      </c>
      <c r="K33" s="114">
        <v>33</v>
      </c>
      <c r="L33" s="116">
        <v>2.5152439024390243</v>
      </c>
    </row>
    <row r="34" spans="1:12" s="110" customFormat="1" ht="15" customHeight="1" x14ac:dyDescent="0.2">
      <c r="A34" s="120"/>
      <c r="B34" s="119"/>
      <c r="C34" s="258" t="s">
        <v>107</v>
      </c>
      <c r="E34" s="113">
        <v>58.767627222562844</v>
      </c>
      <c r="F34" s="114">
        <v>1917</v>
      </c>
      <c r="G34" s="114">
        <v>1994</v>
      </c>
      <c r="H34" s="114">
        <v>2070</v>
      </c>
      <c r="I34" s="114">
        <v>2146</v>
      </c>
      <c r="J34" s="140">
        <v>2006</v>
      </c>
      <c r="K34" s="114">
        <v>-89</v>
      </c>
      <c r="L34" s="116">
        <v>-4.4366899302093721</v>
      </c>
    </row>
    <row r="35" spans="1:12" s="110" customFormat="1" ht="24" customHeight="1" x14ac:dyDescent="0.2">
      <c r="A35" s="604" t="s">
        <v>192</v>
      </c>
      <c r="B35" s="605"/>
      <c r="C35" s="605"/>
      <c r="D35" s="606"/>
      <c r="E35" s="113">
        <v>18.727590328215502</v>
      </c>
      <c r="F35" s="114">
        <v>4074</v>
      </c>
      <c r="G35" s="114">
        <v>4315</v>
      </c>
      <c r="H35" s="114">
        <v>4579</v>
      </c>
      <c r="I35" s="114">
        <v>4615</v>
      </c>
      <c r="J35" s="114">
        <v>4210</v>
      </c>
      <c r="K35" s="318">
        <v>-136</v>
      </c>
      <c r="L35" s="319">
        <v>-3.2304038004750595</v>
      </c>
    </row>
    <row r="36" spans="1:12" s="110" customFormat="1" ht="15" customHeight="1" x14ac:dyDescent="0.2">
      <c r="A36" s="120"/>
      <c r="B36" s="119"/>
      <c r="C36" s="258" t="s">
        <v>106</v>
      </c>
      <c r="E36" s="113">
        <v>39.469808541973492</v>
      </c>
      <c r="F36" s="114">
        <v>1608</v>
      </c>
      <c r="G36" s="114">
        <v>1701</v>
      </c>
      <c r="H36" s="114">
        <v>1784</v>
      </c>
      <c r="I36" s="114">
        <v>1806</v>
      </c>
      <c r="J36" s="114">
        <v>1651</v>
      </c>
      <c r="K36" s="318">
        <v>-43</v>
      </c>
      <c r="L36" s="116">
        <v>-2.6044821320411873</v>
      </c>
    </row>
    <row r="37" spans="1:12" s="110" customFormat="1" ht="15" customHeight="1" x14ac:dyDescent="0.2">
      <c r="A37" s="120"/>
      <c r="B37" s="119"/>
      <c r="C37" s="258" t="s">
        <v>107</v>
      </c>
      <c r="E37" s="113">
        <v>60.530191458026508</v>
      </c>
      <c r="F37" s="114">
        <v>2466</v>
      </c>
      <c r="G37" s="114">
        <v>2614</v>
      </c>
      <c r="H37" s="114">
        <v>2795</v>
      </c>
      <c r="I37" s="114">
        <v>2809</v>
      </c>
      <c r="J37" s="140">
        <v>2559</v>
      </c>
      <c r="K37" s="114">
        <v>-93</v>
      </c>
      <c r="L37" s="116">
        <v>-3.6342321219226261</v>
      </c>
    </row>
    <row r="38" spans="1:12" s="110" customFormat="1" ht="15" customHeight="1" x14ac:dyDescent="0.2">
      <c r="A38" s="120"/>
      <c r="B38" s="119" t="s">
        <v>328</v>
      </c>
      <c r="C38" s="258"/>
      <c r="E38" s="113">
        <v>59.952192700193066</v>
      </c>
      <c r="F38" s="114">
        <v>13042</v>
      </c>
      <c r="G38" s="114">
        <v>13370</v>
      </c>
      <c r="H38" s="114">
        <v>13812</v>
      </c>
      <c r="I38" s="114">
        <v>13829</v>
      </c>
      <c r="J38" s="140">
        <v>13276</v>
      </c>
      <c r="K38" s="114">
        <v>-234</v>
      </c>
      <c r="L38" s="116">
        <v>-1.7625790900873757</v>
      </c>
    </row>
    <row r="39" spans="1:12" s="110" customFormat="1" ht="15" customHeight="1" x14ac:dyDescent="0.2">
      <c r="A39" s="120"/>
      <c r="B39" s="119"/>
      <c r="C39" s="258" t="s">
        <v>106</v>
      </c>
      <c r="E39" s="113">
        <v>38.974083729489344</v>
      </c>
      <c r="F39" s="115">
        <v>5083</v>
      </c>
      <c r="G39" s="114">
        <v>5171</v>
      </c>
      <c r="H39" s="114">
        <v>5315</v>
      </c>
      <c r="I39" s="114">
        <v>5299</v>
      </c>
      <c r="J39" s="140">
        <v>5075</v>
      </c>
      <c r="K39" s="114">
        <v>8</v>
      </c>
      <c r="L39" s="116">
        <v>0.15763546798029557</v>
      </c>
    </row>
    <row r="40" spans="1:12" s="110" customFormat="1" ht="15" customHeight="1" x14ac:dyDescent="0.2">
      <c r="A40" s="120"/>
      <c r="B40" s="119"/>
      <c r="C40" s="258" t="s">
        <v>107</v>
      </c>
      <c r="E40" s="113">
        <v>61.025916270510656</v>
      </c>
      <c r="F40" s="115">
        <v>7959</v>
      </c>
      <c r="G40" s="114">
        <v>8199</v>
      </c>
      <c r="H40" s="114">
        <v>8497</v>
      </c>
      <c r="I40" s="114">
        <v>8530</v>
      </c>
      <c r="J40" s="140">
        <v>8201</v>
      </c>
      <c r="K40" s="114">
        <v>-242</v>
      </c>
      <c r="L40" s="116">
        <v>-2.9508596512620411</v>
      </c>
    </row>
    <row r="41" spans="1:12" s="110" customFormat="1" ht="15" customHeight="1" x14ac:dyDescent="0.2">
      <c r="A41" s="120"/>
      <c r="B41" s="320" t="s">
        <v>516</v>
      </c>
      <c r="C41" s="258"/>
      <c r="E41" s="113">
        <v>8.8029787625264326</v>
      </c>
      <c r="F41" s="115">
        <v>1915</v>
      </c>
      <c r="G41" s="114">
        <v>1987</v>
      </c>
      <c r="H41" s="114">
        <v>2018</v>
      </c>
      <c r="I41" s="114">
        <v>1988</v>
      </c>
      <c r="J41" s="140">
        <v>1876</v>
      </c>
      <c r="K41" s="114">
        <v>39</v>
      </c>
      <c r="L41" s="116">
        <v>2.0788912579957355</v>
      </c>
    </row>
    <row r="42" spans="1:12" s="110" customFormat="1" ht="15" customHeight="1" x14ac:dyDescent="0.2">
      <c r="A42" s="120"/>
      <c r="B42" s="119"/>
      <c r="C42" s="268" t="s">
        <v>106</v>
      </c>
      <c r="D42" s="182"/>
      <c r="E42" s="113">
        <v>40.992167101827675</v>
      </c>
      <c r="F42" s="115">
        <v>785</v>
      </c>
      <c r="G42" s="114">
        <v>805</v>
      </c>
      <c r="H42" s="114">
        <v>817</v>
      </c>
      <c r="I42" s="114">
        <v>803</v>
      </c>
      <c r="J42" s="140">
        <v>763</v>
      </c>
      <c r="K42" s="114">
        <v>22</v>
      </c>
      <c r="L42" s="116">
        <v>2.8833551769331587</v>
      </c>
    </row>
    <row r="43" spans="1:12" s="110" customFormat="1" ht="15" customHeight="1" x14ac:dyDescent="0.2">
      <c r="A43" s="120"/>
      <c r="B43" s="119"/>
      <c r="C43" s="268" t="s">
        <v>107</v>
      </c>
      <c r="D43" s="182"/>
      <c r="E43" s="113">
        <v>59.007832898172325</v>
      </c>
      <c r="F43" s="115">
        <v>1130</v>
      </c>
      <c r="G43" s="114">
        <v>1182</v>
      </c>
      <c r="H43" s="114">
        <v>1201</v>
      </c>
      <c r="I43" s="114">
        <v>1185</v>
      </c>
      <c r="J43" s="140">
        <v>1113</v>
      </c>
      <c r="K43" s="114">
        <v>17</v>
      </c>
      <c r="L43" s="116">
        <v>1.527403414195867</v>
      </c>
    </row>
    <row r="44" spans="1:12" s="110" customFormat="1" ht="15" customHeight="1" x14ac:dyDescent="0.2">
      <c r="A44" s="120"/>
      <c r="B44" s="119" t="s">
        <v>205</v>
      </c>
      <c r="C44" s="268"/>
      <c r="D44" s="182"/>
      <c r="E44" s="113">
        <v>12.517238209064999</v>
      </c>
      <c r="F44" s="115">
        <v>2723</v>
      </c>
      <c r="G44" s="114">
        <v>2865</v>
      </c>
      <c r="H44" s="114">
        <v>3047</v>
      </c>
      <c r="I44" s="114">
        <v>3125</v>
      </c>
      <c r="J44" s="140">
        <v>2989</v>
      </c>
      <c r="K44" s="114">
        <v>-266</v>
      </c>
      <c r="L44" s="116">
        <v>-8.899297423887587</v>
      </c>
    </row>
    <row r="45" spans="1:12" s="110" customFormat="1" ht="15" customHeight="1" x14ac:dyDescent="0.2">
      <c r="A45" s="120"/>
      <c r="B45" s="119"/>
      <c r="C45" s="268" t="s">
        <v>106</v>
      </c>
      <c r="D45" s="182"/>
      <c r="E45" s="113">
        <v>36.540580242379725</v>
      </c>
      <c r="F45" s="115">
        <v>995</v>
      </c>
      <c r="G45" s="114">
        <v>1038</v>
      </c>
      <c r="H45" s="114">
        <v>1069</v>
      </c>
      <c r="I45" s="114">
        <v>1083</v>
      </c>
      <c r="J45" s="140">
        <v>1037</v>
      </c>
      <c r="K45" s="114">
        <v>-42</v>
      </c>
      <c r="L45" s="116">
        <v>-4.050144648023144</v>
      </c>
    </row>
    <row r="46" spans="1:12" s="110" customFormat="1" ht="15" customHeight="1" x14ac:dyDescent="0.2">
      <c r="A46" s="123"/>
      <c r="B46" s="124"/>
      <c r="C46" s="260" t="s">
        <v>107</v>
      </c>
      <c r="D46" s="261"/>
      <c r="E46" s="125">
        <v>63.459419757620275</v>
      </c>
      <c r="F46" s="143">
        <v>1728</v>
      </c>
      <c r="G46" s="144">
        <v>1827</v>
      </c>
      <c r="H46" s="144">
        <v>1978</v>
      </c>
      <c r="I46" s="144">
        <v>2042</v>
      </c>
      <c r="J46" s="145">
        <v>1952</v>
      </c>
      <c r="K46" s="144">
        <v>-224</v>
      </c>
      <c r="L46" s="146">
        <v>-11.475409836065573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21754</v>
      </c>
      <c r="E11" s="114">
        <v>22537</v>
      </c>
      <c r="F11" s="114">
        <v>23456</v>
      </c>
      <c r="G11" s="114">
        <v>23557</v>
      </c>
      <c r="H11" s="140">
        <v>22351</v>
      </c>
      <c r="I11" s="115">
        <v>-597</v>
      </c>
      <c r="J11" s="116">
        <v>-2.671021430808465</v>
      </c>
    </row>
    <row r="12" spans="1:15" s="110" customFormat="1" ht="24.95" customHeight="1" x14ac:dyDescent="0.2">
      <c r="A12" s="193" t="s">
        <v>132</v>
      </c>
      <c r="B12" s="194" t="s">
        <v>133</v>
      </c>
      <c r="C12" s="113">
        <v>2.238668750574607</v>
      </c>
      <c r="D12" s="115">
        <v>487</v>
      </c>
      <c r="E12" s="114">
        <v>474</v>
      </c>
      <c r="F12" s="114">
        <v>514</v>
      </c>
      <c r="G12" s="114">
        <v>495</v>
      </c>
      <c r="H12" s="140">
        <v>456</v>
      </c>
      <c r="I12" s="115">
        <v>31</v>
      </c>
      <c r="J12" s="116">
        <v>6.7982456140350873</v>
      </c>
    </row>
    <row r="13" spans="1:15" s="110" customFormat="1" ht="24.95" customHeight="1" x14ac:dyDescent="0.2">
      <c r="A13" s="193" t="s">
        <v>134</v>
      </c>
      <c r="B13" s="199" t="s">
        <v>214</v>
      </c>
      <c r="C13" s="113">
        <v>0.35855474855199043</v>
      </c>
      <c r="D13" s="115">
        <v>78</v>
      </c>
      <c r="E13" s="114">
        <v>79</v>
      </c>
      <c r="F13" s="114">
        <v>80</v>
      </c>
      <c r="G13" s="114">
        <v>80</v>
      </c>
      <c r="H13" s="140">
        <v>79</v>
      </c>
      <c r="I13" s="115">
        <v>-1</v>
      </c>
      <c r="J13" s="116">
        <v>-1.2658227848101267</v>
      </c>
    </row>
    <row r="14" spans="1:15" s="287" customFormat="1" ht="24.95" customHeight="1" x14ac:dyDescent="0.2">
      <c r="A14" s="193" t="s">
        <v>215</v>
      </c>
      <c r="B14" s="199" t="s">
        <v>137</v>
      </c>
      <c r="C14" s="113">
        <v>9.6809782109037421</v>
      </c>
      <c r="D14" s="115">
        <v>2106</v>
      </c>
      <c r="E14" s="114">
        <v>2165</v>
      </c>
      <c r="F14" s="114">
        <v>2206</v>
      </c>
      <c r="G14" s="114">
        <v>2258</v>
      </c>
      <c r="H14" s="140">
        <v>2250</v>
      </c>
      <c r="I14" s="115">
        <v>-144</v>
      </c>
      <c r="J14" s="116">
        <v>-6.4</v>
      </c>
      <c r="K14" s="110"/>
      <c r="L14" s="110"/>
      <c r="M14" s="110"/>
      <c r="N14" s="110"/>
      <c r="O14" s="110"/>
    </row>
    <row r="15" spans="1:15" s="110" customFormat="1" ht="24.95" customHeight="1" x14ac:dyDescent="0.2">
      <c r="A15" s="193" t="s">
        <v>216</v>
      </c>
      <c r="B15" s="199" t="s">
        <v>217</v>
      </c>
      <c r="C15" s="113">
        <v>3.1718304679599156</v>
      </c>
      <c r="D15" s="115">
        <v>690</v>
      </c>
      <c r="E15" s="114">
        <v>697</v>
      </c>
      <c r="F15" s="114">
        <v>709</v>
      </c>
      <c r="G15" s="114">
        <v>703</v>
      </c>
      <c r="H15" s="140">
        <v>679</v>
      </c>
      <c r="I15" s="115">
        <v>11</v>
      </c>
      <c r="J15" s="116">
        <v>1.6200294550810015</v>
      </c>
    </row>
    <row r="16" spans="1:15" s="287" customFormat="1" ht="24.95" customHeight="1" x14ac:dyDescent="0.2">
      <c r="A16" s="193" t="s">
        <v>218</v>
      </c>
      <c r="B16" s="199" t="s">
        <v>141</v>
      </c>
      <c r="C16" s="113">
        <v>5.4978394777971866</v>
      </c>
      <c r="D16" s="115">
        <v>1196</v>
      </c>
      <c r="E16" s="114">
        <v>1252</v>
      </c>
      <c r="F16" s="114">
        <v>1286</v>
      </c>
      <c r="G16" s="114">
        <v>1338</v>
      </c>
      <c r="H16" s="140">
        <v>1353</v>
      </c>
      <c r="I16" s="115">
        <v>-157</v>
      </c>
      <c r="J16" s="116">
        <v>-11.603843311160384</v>
      </c>
      <c r="K16" s="110"/>
      <c r="L16" s="110"/>
      <c r="M16" s="110"/>
      <c r="N16" s="110"/>
      <c r="O16" s="110"/>
    </row>
    <row r="17" spans="1:15" s="110" customFormat="1" ht="24.95" customHeight="1" x14ac:dyDescent="0.2">
      <c r="A17" s="193" t="s">
        <v>142</v>
      </c>
      <c r="B17" s="199" t="s">
        <v>220</v>
      </c>
      <c r="C17" s="113">
        <v>1.0113082651466396</v>
      </c>
      <c r="D17" s="115">
        <v>220</v>
      </c>
      <c r="E17" s="114">
        <v>216</v>
      </c>
      <c r="F17" s="114">
        <v>211</v>
      </c>
      <c r="G17" s="114">
        <v>217</v>
      </c>
      <c r="H17" s="140">
        <v>218</v>
      </c>
      <c r="I17" s="115">
        <v>2</v>
      </c>
      <c r="J17" s="116">
        <v>0.91743119266055051</v>
      </c>
    </row>
    <row r="18" spans="1:15" s="287" customFormat="1" ht="24.95" customHeight="1" x14ac:dyDescent="0.2">
      <c r="A18" s="201" t="s">
        <v>144</v>
      </c>
      <c r="B18" s="202" t="s">
        <v>145</v>
      </c>
      <c r="C18" s="113">
        <v>5.2771904017651927</v>
      </c>
      <c r="D18" s="115">
        <v>1148</v>
      </c>
      <c r="E18" s="114">
        <v>1135</v>
      </c>
      <c r="F18" s="114">
        <v>1152</v>
      </c>
      <c r="G18" s="114">
        <v>1179</v>
      </c>
      <c r="H18" s="140">
        <v>1115</v>
      </c>
      <c r="I18" s="115">
        <v>33</v>
      </c>
      <c r="J18" s="116">
        <v>2.9596412556053813</v>
      </c>
      <c r="K18" s="110"/>
      <c r="L18" s="110"/>
      <c r="M18" s="110"/>
      <c r="N18" s="110"/>
      <c r="O18" s="110"/>
    </row>
    <row r="19" spans="1:15" s="110" customFormat="1" ht="24.95" customHeight="1" x14ac:dyDescent="0.2">
      <c r="A19" s="193" t="s">
        <v>146</v>
      </c>
      <c r="B19" s="199" t="s">
        <v>147</v>
      </c>
      <c r="C19" s="113">
        <v>16.249885078606233</v>
      </c>
      <c r="D19" s="115">
        <v>3535</v>
      </c>
      <c r="E19" s="114">
        <v>3595</v>
      </c>
      <c r="F19" s="114">
        <v>3683</v>
      </c>
      <c r="G19" s="114">
        <v>3731</v>
      </c>
      <c r="H19" s="140">
        <v>3601</v>
      </c>
      <c r="I19" s="115">
        <v>-66</v>
      </c>
      <c r="J19" s="116">
        <v>-1.8328242154956957</v>
      </c>
    </row>
    <row r="20" spans="1:15" s="287" customFormat="1" ht="24.95" customHeight="1" x14ac:dyDescent="0.2">
      <c r="A20" s="193" t="s">
        <v>148</v>
      </c>
      <c r="B20" s="199" t="s">
        <v>149</v>
      </c>
      <c r="C20" s="113">
        <v>3.4338512457479085</v>
      </c>
      <c r="D20" s="115">
        <v>747</v>
      </c>
      <c r="E20" s="114">
        <v>834</v>
      </c>
      <c r="F20" s="114">
        <v>893</v>
      </c>
      <c r="G20" s="114">
        <v>883</v>
      </c>
      <c r="H20" s="140">
        <v>836</v>
      </c>
      <c r="I20" s="115">
        <v>-89</v>
      </c>
      <c r="J20" s="116">
        <v>-10.645933014354068</v>
      </c>
      <c r="K20" s="110"/>
      <c r="L20" s="110"/>
      <c r="M20" s="110"/>
      <c r="N20" s="110"/>
      <c r="O20" s="110"/>
    </row>
    <row r="21" spans="1:15" s="110" customFormat="1" ht="24.95" customHeight="1" x14ac:dyDescent="0.2">
      <c r="A21" s="201" t="s">
        <v>150</v>
      </c>
      <c r="B21" s="202" t="s">
        <v>151</v>
      </c>
      <c r="C21" s="113">
        <v>13.556127608715638</v>
      </c>
      <c r="D21" s="115">
        <v>2949</v>
      </c>
      <c r="E21" s="114">
        <v>3345</v>
      </c>
      <c r="F21" s="114">
        <v>3768</v>
      </c>
      <c r="G21" s="114">
        <v>3801</v>
      </c>
      <c r="H21" s="140">
        <v>3291</v>
      </c>
      <c r="I21" s="115">
        <v>-342</v>
      </c>
      <c r="J21" s="116">
        <v>-10.391978122151322</v>
      </c>
    </row>
    <row r="22" spans="1:15" s="110" customFormat="1" ht="24.95" customHeight="1" x14ac:dyDescent="0.2">
      <c r="A22" s="201" t="s">
        <v>152</v>
      </c>
      <c r="B22" s="199" t="s">
        <v>153</v>
      </c>
      <c r="C22" s="113">
        <v>1.4618001287119611</v>
      </c>
      <c r="D22" s="115">
        <v>318</v>
      </c>
      <c r="E22" s="114">
        <v>311</v>
      </c>
      <c r="F22" s="114">
        <v>313</v>
      </c>
      <c r="G22" s="114">
        <v>312</v>
      </c>
      <c r="H22" s="140">
        <v>316</v>
      </c>
      <c r="I22" s="115">
        <v>2</v>
      </c>
      <c r="J22" s="116">
        <v>0.63291139240506333</v>
      </c>
    </row>
    <row r="23" spans="1:15" s="110" customFormat="1" ht="24.95" customHeight="1" x14ac:dyDescent="0.2">
      <c r="A23" s="193" t="s">
        <v>154</v>
      </c>
      <c r="B23" s="199" t="s">
        <v>155</v>
      </c>
      <c r="C23" s="113">
        <v>0.78146547761331253</v>
      </c>
      <c r="D23" s="115">
        <v>170</v>
      </c>
      <c r="E23" s="114">
        <v>167</v>
      </c>
      <c r="F23" s="114">
        <v>169</v>
      </c>
      <c r="G23" s="114">
        <v>168</v>
      </c>
      <c r="H23" s="140">
        <v>169</v>
      </c>
      <c r="I23" s="115">
        <v>1</v>
      </c>
      <c r="J23" s="116">
        <v>0.59171597633136097</v>
      </c>
    </row>
    <row r="24" spans="1:15" s="110" customFormat="1" ht="24.95" customHeight="1" x14ac:dyDescent="0.2">
      <c r="A24" s="193" t="s">
        <v>156</v>
      </c>
      <c r="B24" s="199" t="s">
        <v>221</v>
      </c>
      <c r="C24" s="113">
        <v>8.2099843706904476</v>
      </c>
      <c r="D24" s="115">
        <v>1786</v>
      </c>
      <c r="E24" s="114">
        <v>1846</v>
      </c>
      <c r="F24" s="114">
        <v>1859</v>
      </c>
      <c r="G24" s="114">
        <v>1883</v>
      </c>
      <c r="H24" s="140">
        <v>1851</v>
      </c>
      <c r="I24" s="115">
        <v>-65</v>
      </c>
      <c r="J24" s="116">
        <v>-3.5116153430578065</v>
      </c>
    </row>
    <row r="25" spans="1:15" s="110" customFormat="1" ht="24.95" customHeight="1" x14ac:dyDescent="0.2">
      <c r="A25" s="193" t="s">
        <v>222</v>
      </c>
      <c r="B25" s="204" t="s">
        <v>159</v>
      </c>
      <c r="C25" s="113">
        <v>11.510526799669027</v>
      </c>
      <c r="D25" s="115">
        <v>2504</v>
      </c>
      <c r="E25" s="114">
        <v>2531</v>
      </c>
      <c r="F25" s="114">
        <v>2711</v>
      </c>
      <c r="G25" s="114">
        <v>2689</v>
      </c>
      <c r="H25" s="140">
        <v>2500</v>
      </c>
      <c r="I25" s="115">
        <v>4</v>
      </c>
      <c r="J25" s="116">
        <v>0.16</v>
      </c>
    </row>
    <row r="26" spans="1:15" s="110" customFormat="1" ht="24.95" customHeight="1" x14ac:dyDescent="0.2">
      <c r="A26" s="201">
        <v>782.78300000000002</v>
      </c>
      <c r="B26" s="203" t="s">
        <v>160</v>
      </c>
      <c r="C26" s="113">
        <v>7.3549692010664705E-2</v>
      </c>
      <c r="D26" s="115">
        <v>16</v>
      </c>
      <c r="E26" s="114">
        <v>22</v>
      </c>
      <c r="F26" s="114">
        <v>22</v>
      </c>
      <c r="G26" s="114">
        <v>21</v>
      </c>
      <c r="H26" s="140">
        <v>25</v>
      </c>
      <c r="I26" s="115">
        <v>-9</v>
      </c>
      <c r="J26" s="116">
        <v>-36</v>
      </c>
    </row>
    <row r="27" spans="1:15" s="110" customFormat="1" ht="24.95" customHeight="1" x14ac:dyDescent="0.2">
      <c r="A27" s="193" t="s">
        <v>161</v>
      </c>
      <c r="B27" s="199" t="s">
        <v>162</v>
      </c>
      <c r="C27" s="113">
        <v>3.2453801599705803</v>
      </c>
      <c r="D27" s="115">
        <v>706</v>
      </c>
      <c r="E27" s="114">
        <v>702</v>
      </c>
      <c r="F27" s="114">
        <v>730</v>
      </c>
      <c r="G27" s="114">
        <v>714</v>
      </c>
      <c r="H27" s="140">
        <v>669</v>
      </c>
      <c r="I27" s="115">
        <v>37</v>
      </c>
      <c r="J27" s="116">
        <v>5.5306427503736924</v>
      </c>
    </row>
    <row r="28" spans="1:15" s="110" customFormat="1" ht="24.95" customHeight="1" x14ac:dyDescent="0.2">
      <c r="A28" s="193" t="s">
        <v>163</v>
      </c>
      <c r="B28" s="199" t="s">
        <v>164</v>
      </c>
      <c r="C28" s="113">
        <v>3.1074744874505837</v>
      </c>
      <c r="D28" s="115">
        <v>676</v>
      </c>
      <c r="E28" s="114">
        <v>682</v>
      </c>
      <c r="F28" s="114">
        <v>673</v>
      </c>
      <c r="G28" s="114">
        <v>679</v>
      </c>
      <c r="H28" s="140">
        <v>678</v>
      </c>
      <c r="I28" s="115">
        <v>-2</v>
      </c>
      <c r="J28" s="116">
        <v>-0.29498525073746312</v>
      </c>
    </row>
    <row r="29" spans="1:15" s="110" customFormat="1" ht="24.95" customHeight="1" x14ac:dyDescent="0.2">
      <c r="A29" s="193">
        <v>86</v>
      </c>
      <c r="B29" s="199" t="s">
        <v>165</v>
      </c>
      <c r="C29" s="113">
        <v>6.6976188287211551</v>
      </c>
      <c r="D29" s="115">
        <v>1457</v>
      </c>
      <c r="E29" s="114">
        <v>1497</v>
      </c>
      <c r="F29" s="114">
        <v>1477</v>
      </c>
      <c r="G29" s="114">
        <v>1471</v>
      </c>
      <c r="H29" s="140">
        <v>1439</v>
      </c>
      <c r="I29" s="115">
        <v>18</v>
      </c>
      <c r="J29" s="116">
        <v>1.2508686587908269</v>
      </c>
    </row>
    <row r="30" spans="1:15" s="110" customFormat="1" ht="24.95" customHeight="1" x14ac:dyDescent="0.2">
      <c r="A30" s="193">
        <v>87.88</v>
      </c>
      <c r="B30" s="204" t="s">
        <v>166</v>
      </c>
      <c r="C30" s="113">
        <v>3.2821550059759126</v>
      </c>
      <c r="D30" s="115">
        <v>714</v>
      </c>
      <c r="E30" s="114">
        <v>710</v>
      </c>
      <c r="F30" s="114">
        <v>706</v>
      </c>
      <c r="G30" s="114">
        <v>709</v>
      </c>
      <c r="H30" s="140">
        <v>694</v>
      </c>
      <c r="I30" s="115">
        <v>20</v>
      </c>
      <c r="J30" s="116">
        <v>2.8818443804034581</v>
      </c>
    </row>
    <row r="31" spans="1:15" s="110" customFormat="1" ht="24.95" customHeight="1" x14ac:dyDescent="0.2">
      <c r="A31" s="193" t="s">
        <v>167</v>
      </c>
      <c r="B31" s="199" t="s">
        <v>168</v>
      </c>
      <c r="C31" s="113">
        <v>10.830192148570378</v>
      </c>
      <c r="D31" s="115">
        <v>2356</v>
      </c>
      <c r="E31" s="114">
        <v>2442</v>
      </c>
      <c r="F31" s="114">
        <v>2500</v>
      </c>
      <c r="G31" s="114">
        <v>2484</v>
      </c>
      <c r="H31" s="140">
        <v>2382</v>
      </c>
      <c r="I31" s="115">
        <v>-26</v>
      </c>
      <c r="J31" s="116">
        <v>-1.0915197313182199</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2.238668750574607</v>
      </c>
      <c r="D34" s="115">
        <v>487</v>
      </c>
      <c r="E34" s="114">
        <v>474</v>
      </c>
      <c r="F34" s="114">
        <v>514</v>
      </c>
      <c r="G34" s="114">
        <v>495</v>
      </c>
      <c r="H34" s="140">
        <v>456</v>
      </c>
      <c r="I34" s="115">
        <v>31</v>
      </c>
      <c r="J34" s="116">
        <v>6.7982456140350873</v>
      </c>
    </row>
    <row r="35" spans="1:10" s="110" customFormat="1" ht="24.95" customHeight="1" x14ac:dyDescent="0.2">
      <c r="A35" s="292" t="s">
        <v>171</v>
      </c>
      <c r="B35" s="293" t="s">
        <v>172</v>
      </c>
      <c r="C35" s="113">
        <v>15.316723361220925</v>
      </c>
      <c r="D35" s="115">
        <v>3332</v>
      </c>
      <c r="E35" s="114">
        <v>3379</v>
      </c>
      <c r="F35" s="114">
        <v>3438</v>
      </c>
      <c r="G35" s="114">
        <v>3517</v>
      </c>
      <c r="H35" s="140">
        <v>3444</v>
      </c>
      <c r="I35" s="115">
        <v>-112</v>
      </c>
      <c r="J35" s="116">
        <v>-3.2520325203252032</v>
      </c>
    </row>
    <row r="36" spans="1:10" s="110" customFormat="1" ht="24.95" customHeight="1" x14ac:dyDescent="0.2">
      <c r="A36" s="294" t="s">
        <v>173</v>
      </c>
      <c r="B36" s="295" t="s">
        <v>174</v>
      </c>
      <c r="C36" s="125">
        <v>82.440011032453796</v>
      </c>
      <c r="D36" s="143">
        <v>17934</v>
      </c>
      <c r="E36" s="144">
        <v>18684</v>
      </c>
      <c r="F36" s="144">
        <v>19504</v>
      </c>
      <c r="G36" s="144">
        <v>19545</v>
      </c>
      <c r="H36" s="145">
        <v>18451</v>
      </c>
      <c r="I36" s="143">
        <v>-517</v>
      </c>
      <c r="J36" s="146">
        <v>-2.8020161508861308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21754</v>
      </c>
      <c r="F11" s="264">
        <v>22537</v>
      </c>
      <c r="G11" s="264">
        <v>23456</v>
      </c>
      <c r="H11" s="264">
        <v>23557</v>
      </c>
      <c r="I11" s="265">
        <v>22351</v>
      </c>
      <c r="J11" s="263">
        <v>-597</v>
      </c>
      <c r="K11" s="266">
        <v>-2.671021430808465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42.888664153718857</v>
      </c>
      <c r="E13" s="115">
        <v>9330</v>
      </c>
      <c r="F13" s="114">
        <v>9725</v>
      </c>
      <c r="G13" s="114">
        <v>10196</v>
      </c>
      <c r="H13" s="114">
        <v>10188</v>
      </c>
      <c r="I13" s="140">
        <v>9561</v>
      </c>
      <c r="J13" s="115">
        <v>-231</v>
      </c>
      <c r="K13" s="116">
        <v>-2.4160652651396299</v>
      </c>
    </row>
    <row r="14" spans="1:15" ht="15.95" customHeight="1" x14ac:dyDescent="0.2">
      <c r="A14" s="306" t="s">
        <v>230</v>
      </c>
      <c r="B14" s="307"/>
      <c r="C14" s="308"/>
      <c r="D14" s="113">
        <v>45.108945481290796</v>
      </c>
      <c r="E14" s="115">
        <v>9813</v>
      </c>
      <c r="F14" s="114">
        <v>10146</v>
      </c>
      <c r="G14" s="114">
        <v>10550</v>
      </c>
      <c r="H14" s="114">
        <v>10650</v>
      </c>
      <c r="I14" s="140">
        <v>10182</v>
      </c>
      <c r="J14" s="115">
        <v>-369</v>
      </c>
      <c r="K14" s="116">
        <v>-3.624042427813789</v>
      </c>
    </row>
    <row r="15" spans="1:15" ht="15.95" customHeight="1" x14ac:dyDescent="0.2">
      <c r="A15" s="306" t="s">
        <v>231</v>
      </c>
      <c r="B15" s="307"/>
      <c r="C15" s="308"/>
      <c r="D15" s="113">
        <v>5.6127608715638502</v>
      </c>
      <c r="E15" s="115">
        <v>1221</v>
      </c>
      <c r="F15" s="114">
        <v>1246</v>
      </c>
      <c r="G15" s="114">
        <v>1282</v>
      </c>
      <c r="H15" s="114">
        <v>1275</v>
      </c>
      <c r="I15" s="140">
        <v>1230</v>
      </c>
      <c r="J15" s="115">
        <v>-9</v>
      </c>
      <c r="K15" s="116">
        <v>-0.73170731707317072</v>
      </c>
    </row>
    <row r="16" spans="1:15" ht="15.95" customHeight="1" x14ac:dyDescent="0.2">
      <c r="A16" s="306" t="s">
        <v>232</v>
      </c>
      <c r="B16" s="307"/>
      <c r="C16" s="308"/>
      <c r="D16" s="113">
        <v>2.62020777787993</v>
      </c>
      <c r="E16" s="115">
        <v>570</v>
      </c>
      <c r="F16" s="114">
        <v>560</v>
      </c>
      <c r="G16" s="114">
        <v>572</v>
      </c>
      <c r="H16" s="114">
        <v>589</v>
      </c>
      <c r="I16" s="140">
        <v>563</v>
      </c>
      <c r="J16" s="115">
        <v>7</v>
      </c>
      <c r="K16" s="116">
        <v>1.2433392539964476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1.5215592534706261</v>
      </c>
      <c r="E18" s="115">
        <v>331</v>
      </c>
      <c r="F18" s="114">
        <v>320</v>
      </c>
      <c r="G18" s="114">
        <v>342</v>
      </c>
      <c r="H18" s="114">
        <v>319</v>
      </c>
      <c r="I18" s="140">
        <v>306</v>
      </c>
      <c r="J18" s="115">
        <v>25</v>
      </c>
      <c r="K18" s="116">
        <v>8.1699346405228752</v>
      </c>
    </row>
    <row r="19" spans="1:11" ht="14.1" customHeight="1" x14ac:dyDescent="0.2">
      <c r="A19" s="306" t="s">
        <v>235</v>
      </c>
      <c r="B19" s="307" t="s">
        <v>236</v>
      </c>
      <c r="C19" s="308"/>
      <c r="D19" s="113">
        <v>1.2135699181759676</v>
      </c>
      <c r="E19" s="115">
        <v>264</v>
      </c>
      <c r="F19" s="114">
        <v>252</v>
      </c>
      <c r="G19" s="114">
        <v>272</v>
      </c>
      <c r="H19" s="114">
        <v>249</v>
      </c>
      <c r="I19" s="140">
        <v>236</v>
      </c>
      <c r="J19" s="115">
        <v>28</v>
      </c>
      <c r="K19" s="116">
        <v>11.864406779661017</v>
      </c>
    </row>
    <row r="20" spans="1:11" ht="14.1" customHeight="1" x14ac:dyDescent="0.2">
      <c r="A20" s="306">
        <v>12</v>
      </c>
      <c r="B20" s="307" t="s">
        <v>237</v>
      </c>
      <c r="C20" s="308"/>
      <c r="D20" s="113">
        <v>1.1170359474119702</v>
      </c>
      <c r="E20" s="115">
        <v>243</v>
      </c>
      <c r="F20" s="114">
        <v>234</v>
      </c>
      <c r="G20" s="114">
        <v>246</v>
      </c>
      <c r="H20" s="114">
        <v>245</v>
      </c>
      <c r="I20" s="140">
        <v>234</v>
      </c>
      <c r="J20" s="115">
        <v>9</v>
      </c>
      <c r="K20" s="116">
        <v>3.8461538461538463</v>
      </c>
    </row>
    <row r="21" spans="1:11" ht="14.1" customHeight="1" x14ac:dyDescent="0.2">
      <c r="A21" s="306">
        <v>21</v>
      </c>
      <c r="B21" s="307" t="s">
        <v>238</v>
      </c>
      <c r="C21" s="308"/>
      <c r="D21" s="113">
        <v>7.3549692010664705E-2</v>
      </c>
      <c r="E21" s="115">
        <v>16</v>
      </c>
      <c r="F21" s="114">
        <v>15</v>
      </c>
      <c r="G21" s="114">
        <v>20</v>
      </c>
      <c r="H21" s="114">
        <v>19</v>
      </c>
      <c r="I21" s="140">
        <v>21</v>
      </c>
      <c r="J21" s="115">
        <v>-5</v>
      </c>
      <c r="K21" s="116">
        <v>-23.80952380952381</v>
      </c>
    </row>
    <row r="22" spans="1:11" ht="14.1" customHeight="1" x14ac:dyDescent="0.2">
      <c r="A22" s="306">
        <v>22</v>
      </c>
      <c r="B22" s="307" t="s">
        <v>239</v>
      </c>
      <c r="C22" s="308"/>
      <c r="D22" s="113">
        <v>0.65275351659464931</v>
      </c>
      <c r="E22" s="115">
        <v>142</v>
      </c>
      <c r="F22" s="114">
        <v>147</v>
      </c>
      <c r="G22" s="114">
        <v>150</v>
      </c>
      <c r="H22" s="114">
        <v>155</v>
      </c>
      <c r="I22" s="140">
        <v>145</v>
      </c>
      <c r="J22" s="115">
        <v>-3</v>
      </c>
      <c r="K22" s="116">
        <v>-2.0689655172413794</v>
      </c>
    </row>
    <row r="23" spans="1:11" ht="14.1" customHeight="1" x14ac:dyDescent="0.2">
      <c r="A23" s="306">
        <v>23</v>
      </c>
      <c r="B23" s="307" t="s">
        <v>240</v>
      </c>
      <c r="C23" s="308"/>
      <c r="D23" s="113">
        <v>0.30798933529465844</v>
      </c>
      <c r="E23" s="115">
        <v>67</v>
      </c>
      <c r="F23" s="114">
        <v>71</v>
      </c>
      <c r="G23" s="114">
        <v>74</v>
      </c>
      <c r="H23" s="114">
        <v>73</v>
      </c>
      <c r="I23" s="140">
        <v>72</v>
      </c>
      <c r="J23" s="115">
        <v>-5</v>
      </c>
      <c r="K23" s="116">
        <v>-6.9444444444444446</v>
      </c>
    </row>
    <row r="24" spans="1:11" ht="14.1" customHeight="1" x14ac:dyDescent="0.2">
      <c r="A24" s="306">
        <v>24</v>
      </c>
      <c r="B24" s="307" t="s">
        <v>241</v>
      </c>
      <c r="C24" s="308"/>
      <c r="D24" s="113">
        <v>1.6410775029879563</v>
      </c>
      <c r="E24" s="115">
        <v>357</v>
      </c>
      <c r="F24" s="114">
        <v>378</v>
      </c>
      <c r="G24" s="114">
        <v>393</v>
      </c>
      <c r="H24" s="114">
        <v>407</v>
      </c>
      <c r="I24" s="140">
        <v>415</v>
      </c>
      <c r="J24" s="115">
        <v>-58</v>
      </c>
      <c r="K24" s="116">
        <v>-13.975903614457831</v>
      </c>
    </row>
    <row r="25" spans="1:11" ht="14.1" customHeight="1" x14ac:dyDescent="0.2">
      <c r="A25" s="306">
        <v>25</v>
      </c>
      <c r="B25" s="307" t="s">
        <v>242</v>
      </c>
      <c r="C25" s="308"/>
      <c r="D25" s="113">
        <v>2.257056173577273</v>
      </c>
      <c r="E25" s="115">
        <v>491</v>
      </c>
      <c r="F25" s="114">
        <v>489</v>
      </c>
      <c r="G25" s="114">
        <v>509</v>
      </c>
      <c r="H25" s="114">
        <v>518</v>
      </c>
      <c r="I25" s="140">
        <v>516</v>
      </c>
      <c r="J25" s="115">
        <v>-25</v>
      </c>
      <c r="K25" s="116">
        <v>-4.8449612403100772</v>
      </c>
    </row>
    <row r="26" spans="1:11" ht="14.1" customHeight="1" x14ac:dyDescent="0.2">
      <c r="A26" s="306">
        <v>26</v>
      </c>
      <c r="B26" s="307" t="s">
        <v>243</v>
      </c>
      <c r="C26" s="308"/>
      <c r="D26" s="113">
        <v>1.2503447641812999</v>
      </c>
      <c r="E26" s="115">
        <v>272</v>
      </c>
      <c r="F26" s="114">
        <v>269</v>
      </c>
      <c r="G26" s="114">
        <v>269</v>
      </c>
      <c r="H26" s="114">
        <v>294</v>
      </c>
      <c r="I26" s="140">
        <v>297</v>
      </c>
      <c r="J26" s="115">
        <v>-25</v>
      </c>
      <c r="K26" s="116">
        <v>-8.4175084175084169</v>
      </c>
    </row>
    <row r="27" spans="1:11" ht="14.1" customHeight="1" x14ac:dyDescent="0.2">
      <c r="A27" s="306">
        <v>27</v>
      </c>
      <c r="B27" s="307" t="s">
        <v>244</v>
      </c>
      <c r="C27" s="308"/>
      <c r="D27" s="113">
        <v>0.45508871931598788</v>
      </c>
      <c r="E27" s="115">
        <v>99</v>
      </c>
      <c r="F27" s="114">
        <v>104</v>
      </c>
      <c r="G27" s="114">
        <v>105</v>
      </c>
      <c r="H27" s="114">
        <v>103</v>
      </c>
      <c r="I27" s="140">
        <v>92</v>
      </c>
      <c r="J27" s="115">
        <v>7</v>
      </c>
      <c r="K27" s="116">
        <v>7.6086956521739131</v>
      </c>
    </row>
    <row r="28" spans="1:11" ht="14.1" customHeight="1" x14ac:dyDescent="0.2">
      <c r="A28" s="306">
        <v>28</v>
      </c>
      <c r="B28" s="307" t="s">
        <v>245</v>
      </c>
      <c r="C28" s="308"/>
      <c r="D28" s="113">
        <v>0.29879562379332536</v>
      </c>
      <c r="E28" s="115">
        <v>65</v>
      </c>
      <c r="F28" s="114">
        <v>68</v>
      </c>
      <c r="G28" s="114">
        <v>66</v>
      </c>
      <c r="H28" s="114">
        <v>68</v>
      </c>
      <c r="I28" s="140">
        <v>62</v>
      </c>
      <c r="J28" s="115">
        <v>3</v>
      </c>
      <c r="K28" s="116">
        <v>4.838709677419355</v>
      </c>
    </row>
    <row r="29" spans="1:11" ht="14.1" customHeight="1" x14ac:dyDescent="0.2">
      <c r="A29" s="306">
        <v>29</v>
      </c>
      <c r="B29" s="307" t="s">
        <v>246</v>
      </c>
      <c r="C29" s="308"/>
      <c r="D29" s="113">
        <v>4.0682173393398919</v>
      </c>
      <c r="E29" s="115">
        <v>885</v>
      </c>
      <c r="F29" s="114">
        <v>1006</v>
      </c>
      <c r="G29" s="114">
        <v>1071</v>
      </c>
      <c r="H29" s="114">
        <v>1089</v>
      </c>
      <c r="I29" s="140">
        <v>981</v>
      </c>
      <c r="J29" s="115">
        <v>-96</v>
      </c>
      <c r="K29" s="116">
        <v>-9.7859327217125376</v>
      </c>
    </row>
    <row r="30" spans="1:11" ht="14.1" customHeight="1" x14ac:dyDescent="0.2">
      <c r="A30" s="306" t="s">
        <v>247</v>
      </c>
      <c r="B30" s="307" t="s">
        <v>248</v>
      </c>
      <c r="C30" s="308"/>
      <c r="D30" s="113">
        <v>0.87340259262664333</v>
      </c>
      <c r="E30" s="115">
        <v>190</v>
      </c>
      <c r="F30" s="114">
        <v>206</v>
      </c>
      <c r="G30" s="114">
        <v>201</v>
      </c>
      <c r="H30" s="114">
        <v>204</v>
      </c>
      <c r="I30" s="140">
        <v>189</v>
      </c>
      <c r="J30" s="115">
        <v>1</v>
      </c>
      <c r="K30" s="116">
        <v>0.52910052910052907</v>
      </c>
    </row>
    <row r="31" spans="1:11" ht="14.1" customHeight="1" x14ac:dyDescent="0.2">
      <c r="A31" s="306" t="s">
        <v>249</v>
      </c>
      <c r="B31" s="307" t="s">
        <v>250</v>
      </c>
      <c r="C31" s="308"/>
      <c r="D31" s="113">
        <v>3.1764273237105818</v>
      </c>
      <c r="E31" s="115">
        <v>691</v>
      </c>
      <c r="F31" s="114">
        <v>795</v>
      </c>
      <c r="G31" s="114">
        <v>866</v>
      </c>
      <c r="H31" s="114">
        <v>880</v>
      </c>
      <c r="I31" s="140">
        <v>787</v>
      </c>
      <c r="J31" s="115">
        <v>-96</v>
      </c>
      <c r="K31" s="116">
        <v>-12.198221092757306</v>
      </c>
    </row>
    <row r="32" spans="1:11" ht="14.1" customHeight="1" x14ac:dyDescent="0.2">
      <c r="A32" s="306">
        <v>31</v>
      </c>
      <c r="B32" s="307" t="s">
        <v>251</v>
      </c>
      <c r="C32" s="308"/>
      <c r="D32" s="113">
        <v>0.26202077778799299</v>
      </c>
      <c r="E32" s="115">
        <v>57</v>
      </c>
      <c r="F32" s="114">
        <v>56</v>
      </c>
      <c r="G32" s="114">
        <v>54</v>
      </c>
      <c r="H32" s="114">
        <v>51</v>
      </c>
      <c r="I32" s="140">
        <v>50</v>
      </c>
      <c r="J32" s="115">
        <v>7</v>
      </c>
      <c r="K32" s="116">
        <v>14</v>
      </c>
    </row>
    <row r="33" spans="1:11" ht="14.1" customHeight="1" x14ac:dyDescent="0.2">
      <c r="A33" s="306">
        <v>32</v>
      </c>
      <c r="B33" s="307" t="s">
        <v>252</v>
      </c>
      <c r="C33" s="308"/>
      <c r="D33" s="113">
        <v>0.78146547761331253</v>
      </c>
      <c r="E33" s="115">
        <v>170</v>
      </c>
      <c r="F33" s="114">
        <v>175</v>
      </c>
      <c r="G33" s="114">
        <v>190</v>
      </c>
      <c r="H33" s="114">
        <v>202</v>
      </c>
      <c r="I33" s="140">
        <v>208</v>
      </c>
      <c r="J33" s="115">
        <v>-38</v>
      </c>
      <c r="K33" s="116">
        <v>-18.26923076923077</v>
      </c>
    </row>
    <row r="34" spans="1:11" ht="14.1" customHeight="1" x14ac:dyDescent="0.2">
      <c r="A34" s="306">
        <v>33</v>
      </c>
      <c r="B34" s="307" t="s">
        <v>253</v>
      </c>
      <c r="C34" s="308"/>
      <c r="D34" s="113">
        <v>0.7492874873586467</v>
      </c>
      <c r="E34" s="115">
        <v>163</v>
      </c>
      <c r="F34" s="114">
        <v>152</v>
      </c>
      <c r="G34" s="114">
        <v>153</v>
      </c>
      <c r="H34" s="114">
        <v>171</v>
      </c>
      <c r="I34" s="140">
        <v>157</v>
      </c>
      <c r="J34" s="115">
        <v>6</v>
      </c>
      <c r="K34" s="116">
        <v>3.8216560509554141</v>
      </c>
    </row>
    <row r="35" spans="1:11" ht="14.1" customHeight="1" x14ac:dyDescent="0.2">
      <c r="A35" s="306">
        <v>34</v>
      </c>
      <c r="B35" s="307" t="s">
        <v>254</v>
      </c>
      <c r="C35" s="308"/>
      <c r="D35" s="113">
        <v>5.3507400937758574</v>
      </c>
      <c r="E35" s="115">
        <v>1164</v>
      </c>
      <c r="F35" s="114">
        <v>1170</v>
      </c>
      <c r="G35" s="114">
        <v>1178</v>
      </c>
      <c r="H35" s="114">
        <v>1188</v>
      </c>
      <c r="I35" s="140">
        <v>1178</v>
      </c>
      <c r="J35" s="115">
        <v>-14</v>
      </c>
      <c r="K35" s="116">
        <v>-1.1884550084889642</v>
      </c>
    </row>
    <row r="36" spans="1:11" ht="14.1" customHeight="1" x14ac:dyDescent="0.2">
      <c r="A36" s="306">
        <v>41</v>
      </c>
      <c r="B36" s="307" t="s">
        <v>255</v>
      </c>
      <c r="C36" s="308"/>
      <c r="D36" s="113">
        <v>0.11032453801599706</v>
      </c>
      <c r="E36" s="115">
        <v>24</v>
      </c>
      <c r="F36" s="114">
        <v>24</v>
      </c>
      <c r="G36" s="114">
        <v>24</v>
      </c>
      <c r="H36" s="114">
        <v>23</v>
      </c>
      <c r="I36" s="140">
        <v>26</v>
      </c>
      <c r="J36" s="115">
        <v>-2</v>
      </c>
      <c r="K36" s="116">
        <v>-7.6923076923076925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0.4458950078146548</v>
      </c>
      <c r="E38" s="115">
        <v>97</v>
      </c>
      <c r="F38" s="114">
        <v>87</v>
      </c>
      <c r="G38" s="114">
        <v>85</v>
      </c>
      <c r="H38" s="114">
        <v>88</v>
      </c>
      <c r="I38" s="140">
        <v>89</v>
      </c>
      <c r="J38" s="115">
        <v>8</v>
      </c>
      <c r="K38" s="116">
        <v>8.9887640449438209</v>
      </c>
    </row>
    <row r="39" spans="1:11" ht="14.1" customHeight="1" x14ac:dyDescent="0.2">
      <c r="A39" s="306">
        <v>51</v>
      </c>
      <c r="B39" s="307" t="s">
        <v>258</v>
      </c>
      <c r="C39" s="308"/>
      <c r="D39" s="113">
        <v>5.0289601912291992</v>
      </c>
      <c r="E39" s="115">
        <v>1094</v>
      </c>
      <c r="F39" s="114">
        <v>1114</v>
      </c>
      <c r="G39" s="114">
        <v>1139</v>
      </c>
      <c r="H39" s="114">
        <v>1131</v>
      </c>
      <c r="I39" s="140">
        <v>1100</v>
      </c>
      <c r="J39" s="115">
        <v>-6</v>
      </c>
      <c r="K39" s="116">
        <v>-0.54545454545454541</v>
      </c>
    </row>
    <row r="40" spans="1:11" ht="14.1" customHeight="1" x14ac:dyDescent="0.2">
      <c r="A40" s="306" t="s">
        <v>259</v>
      </c>
      <c r="B40" s="307" t="s">
        <v>260</v>
      </c>
      <c r="C40" s="308"/>
      <c r="D40" s="113">
        <v>4.6520180196745429</v>
      </c>
      <c r="E40" s="115">
        <v>1012</v>
      </c>
      <c r="F40" s="114">
        <v>1022</v>
      </c>
      <c r="G40" s="114">
        <v>1022</v>
      </c>
      <c r="H40" s="114">
        <v>1024</v>
      </c>
      <c r="I40" s="140">
        <v>1015</v>
      </c>
      <c r="J40" s="115">
        <v>-3</v>
      </c>
      <c r="K40" s="116">
        <v>-0.29556650246305421</v>
      </c>
    </row>
    <row r="41" spans="1:11" ht="14.1" customHeight="1" x14ac:dyDescent="0.2">
      <c r="A41" s="306"/>
      <c r="B41" s="307" t="s">
        <v>261</v>
      </c>
      <c r="C41" s="308"/>
      <c r="D41" s="113">
        <v>2.2478624620759402</v>
      </c>
      <c r="E41" s="115">
        <v>489</v>
      </c>
      <c r="F41" s="114">
        <v>497</v>
      </c>
      <c r="G41" s="114">
        <v>502</v>
      </c>
      <c r="H41" s="114">
        <v>488</v>
      </c>
      <c r="I41" s="140">
        <v>493</v>
      </c>
      <c r="J41" s="115">
        <v>-4</v>
      </c>
      <c r="K41" s="116">
        <v>-0.81135902636916835</v>
      </c>
    </row>
    <row r="42" spans="1:11" ht="14.1" customHeight="1" x14ac:dyDescent="0.2">
      <c r="A42" s="306">
        <v>52</v>
      </c>
      <c r="B42" s="307" t="s">
        <v>262</v>
      </c>
      <c r="C42" s="308"/>
      <c r="D42" s="113">
        <v>3.7004688792865679</v>
      </c>
      <c r="E42" s="115">
        <v>805</v>
      </c>
      <c r="F42" s="114">
        <v>824</v>
      </c>
      <c r="G42" s="114">
        <v>837</v>
      </c>
      <c r="H42" s="114">
        <v>830</v>
      </c>
      <c r="I42" s="140">
        <v>807</v>
      </c>
      <c r="J42" s="115">
        <v>-2</v>
      </c>
      <c r="K42" s="116">
        <v>-0.24783147459727387</v>
      </c>
    </row>
    <row r="43" spans="1:11" ht="14.1" customHeight="1" x14ac:dyDescent="0.2">
      <c r="A43" s="306" t="s">
        <v>263</v>
      </c>
      <c r="B43" s="307" t="s">
        <v>264</v>
      </c>
      <c r="C43" s="308"/>
      <c r="D43" s="113">
        <v>3.5303852165119061</v>
      </c>
      <c r="E43" s="115">
        <v>768</v>
      </c>
      <c r="F43" s="114">
        <v>788</v>
      </c>
      <c r="G43" s="114">
        <v>795</v>
      </c>
      <c r="H43" s="114">
        <v>787</v>
      </c>
      <c r="I43" s="140">
        <v>770</v>
      </c>
      <c r="J43" s="115">
        <v>-2</v>
      </c>
      <c r="K43" s="116">
        <v>-0.25974025974025972</v>
      </c>
    </row>
    <row r="44" spans="1:11" ht="14.1" customHeight="1" x14ac:dyDescent="0.2">
      <c r="A44" s="306">
        <v>53</v>
      </c>
      <c r="B44" s="307" t="s">
        <v>265</v>
      </c>
      <c r="C44" s="308"/>
      <c r="D44" s="113">
        <v>2.2110876160706079</v>
      </c>
      <c r="E44" s="115">
        <v>481</v>
      </c>
      <c r="F44" s="114">
        <v>458</v>
      </c>
      <c r="G44" s="114">
        <v>550</v>
      </c>
      <c r="H44" s="114">
        <v>554</v>
      </c>
      <c r="I44" s="140">
        <v>512</v>
      </c>
      <c r="J44" s="115">
        <v>-31</v>
      </c>
      <c r="K44" s="116">
        <v>-6.0546875</v>
      </c>
    </row>
    <row r="45" spans="1:11" ht="14.1" customHeight="1" x14ac:dyDescent="0.2">
      <c r="A45" s="306" t="s">
        <v>266</v>
      </c>
      <c r="B45" s="307" t="s">
        <v>267</v>
      </c>
      <c r="C45" s="308"/>
      <c r="D45" s="113">
        <v>2.1513284913119426</v>
      </c>
      <c r="E45" s="115">
        <v>468</v>
      </c>
      <c r="F45" s="114">
        <v>449</v>
      </c>
      <c r="G45" s="114">
        <v>541</v>
      </c>
      <c r="H45" s="114">
        <v>546</v>
      </c>
      <c r="I45" s="140">
        <v>502</v>
      </c>
      <c r="J45" s="115">
        <v>-34</v>
      </c>
      <c r="K45" s="116">
        <v>-6.7729083665338647</v>
      </c>
    </row>
    <row r="46" spans="1:11" ht="14.1" customHeight="1" x14ac:dyDescent="0.2">
      <c r="A46" s="306">
        <v>54</v>
      </c>
      <c r="B46" s="307" t="s">
        <v>268</v>
      </c>
      <c r="C46" s="308"/>
      <c r="D46" s="113">
        <v>15.275351659464926</v>
      </c>
      <c r="E46" s="115">
        <v>3323</v>
      </c>
      <c r="F46" s="114">
        <v>3402</v>
      </c>
      <c r="G46" s="114">
        <v>3568</v>
      </c>
      <c r="H46" s="114">
        <v>3579</v>
      </c>
      <c r="I46" s="140">
        <v>3332</v>
      </c>
      <c r="J46" s="115">
        <v>-9</v>
      </c>
      <c r="K46" s="116">
        <v>-0.27010804321728693</v>
      </c>
    </row>
    <row r="47" spans="1:11" ht="14.1" customHeight="1" x14ac:dyDescent="0.2">
      <c r="A47" s="306">
        <v>61</v>
      </c>
      <c r="B47" s="307" t="s">
        <v>269</v>
      </c>
      <c r="C47" s="308"/>
      <c r="D47" s="113">
        <v>0.7446906316079801</v>
      </c>
      <c r="E47" s="115">
        <v>162</v>
      </c>
      <c r="F47" s="114">
        <v>158</v>
      </c>
      <c r="G47" s="114">
        <v>150</v>
      </c>
      <c r="H47" s="114">
        <v>157</v>
      </c>
      <c r="I47" s="140">
        <v>134</v>
      </c>
      <c r="J47" s="115">
        <v>28</v>
      </c>
      <c r="K47" s="116">
        <v>20.895522388059703</v>
      </c>
    </row>
    <row r="48" spans="1:11" ht="14.1" customHeight="1" x14ac:dyDescent="0.2">
      <c r="A48" s="306">
        <v>62</v>
      </c>
      <c r="B48" s="307" t="s">
        <v>270</v>
      </c>
      <c r="C48" s="308"/>
      <c r="D48" s="113">
        <v>11.253102877631699</v>
      </c>
      <c r="E48" s="115">
        <v>2448</v>
      </c>
      <c r="F48" s="114">
        <v>2526</v>
      </c>
      <c r="G48" s="114">
        <v>2632</v>
      </c>
      <c r="H48" s="114">
        <v>2642</v>
      </c>
      <c r="I48" s="140">
        <v>2459</v>
      </c>
      <c r="J48" s="115">
        <v>-11</v>
      </c>
      <c r="K48" s="116">
        <v>-0.44733631557543718</v>
      </c>
    </row>
    <row r="49" spans="1:11" ht="14.1" customHeight="1" x14ac:dyDescent="0.2">
      <c r="A49" s="306">
        <v>63</v>
      </c>
      <c r="B49" s="307" t="s">
        <v>271</v>
      </c>
      <c r="C49" s="308"/>
      <c r="D49" s="113">
        <v>10.692286476050382</v>
      </c>
      <c r="E49" s="115">
        <v>2326</v>
      </c>
      <c r="F49" s="114">
        <v>2643</v>
      </c>
      <c r="G49" s="114">
        <v>2917</v>
      </c>
      <c r="H49" s="114">
        <v>2922</v>
      </c>
      <c r="I49" s="140">
        <v>2587</v>
      </c>
      <c r="J49" s="115">
        <v>-261</v>
      </c>
      <c r="K49" s="116">
        <v>-10.088906068805567</v>
      </c>
    </row>
    <row r="50" spans="1:11" ht="14.1" customHeight="1" x14ac:dyDescent="0.2">
      <c r="A50" s="306" t="s">
        <v>272</v>
      </c>
      <c r="B50" s="307" t="s">
        <v>273</v>
      </c>
      <c r="C50" s="308"/>
      <c r="D50" s="113">
        <v>1.3376850234439643</v>
      </c>
      <c r="E50" s="115">
        <v>291</v>
      </c>
      <c r="F50" s="114">
        <v>329</v>
      </c>
      <c r="G50" s="114">
        <v>408</v>
      </c>
      <c r="H50" s="114">
        <v>413</v>
      </c>
      <c r="I50" s="140">
        <v>336</v>
      </c>
      <c r="J50" s="115">
        <v>-45</v>
      </c>
      <c r="K50" s="116">
        <v>-13.392857142857142</v>
      </c>
    </row>
    <row r="51" spans="1:11" ht="14.1" customHeight="1" x14ac:dyDescent="0.2">
      <c r="A51" s="306" t="s">
        <v>274</v>
      </c>
      <c r="B51" s="307" t="s">
        <v>275</v>
      </c>
      <c r="C51" s="308"/>
      <c r="D51" s="113">
        <v>8.1824032361864489</v>
      </c>
      <c r="E51" s="115">
        <v>1780</v>
      </c>
      <c r="F51" s="114">
        <v>2062</v>
      </c>
      <c r="G51" s="114">
        <v>2228</v>
      </c>
      <c r="H51" s="114">
        <v>2242</v>
      </c>
      <c r="I51" s="140">
        <v>2015</v>
      </c>
      <c r="J51" s="115">
        <v>-235</v>
      </c>
      <c r="K51" s="116">
        <v>-11.662531017369727</v>
      </c>
    </row>
    <row r="52" spans="1:11" ht="14.1" customHeight="1" x14ac:dyDescent="0.2">
      <c r="A52" s="306">
        <v>71</v>
      </c>
      <c r="B52" s="307" t="s">
        <v>276</v>
      </c>
      <c r="C52" s="308"/>
      <c r="D52" s="113">
        <v>11.662223039441022</v>
      </c>
      <c r="E52" s="115">
        <v>2537</v>
      </c>
      <c r="F52" s="114">
        <v>2606</v>
      </c>
      <c r="G52" s="114">
        <v>2620</v>
      </c>
      <c r="H52" s="114">
        <v>2568</v>
      </c>
      <c r="I52" s="140">
        <v>2558</v>
      </c>
      <c r="J52" s="115">
        <v>-21</v>
      </c>
      <c r="K52" s="116">
        <v>-0.82095387021110244</v>
      </c>
    </row>
    <row r="53" spans="1:11" ht="14.1" customHeight="1" x14ac:dyDescent="0.2">
      <c r="A53" s="306" t="s">
        <v>277</v>
      </c>
      <c r="B53" s="307" t="s">
        <v>278</v>
      </c>
      <c r="C53" s="308"/>
      <c r="D53" s="113">
        <v>0.91017743863197575</v>
      </c>
      <c r="E53" s="115">
        <v>198</v>
      </c>
      <c r="F53" s="114">
        <v>206</v>
      </c>
      <c r="G53" s="114">
        <v>211</v>
      </c>
      <c r="H53" s="114">
        <v>203</v>
      </c>
      <c r="I53" s="140">
        <v>196</v>
      </c>
      <c r="J53" s="115">
        <v>2</v>
      </c>
      <c r="K53" s="116">
        <v>1.0204081632653061</v>
      </c>
    </row>
    <row r="54" spans="1:11" ht="14.1" customHeight="1" x14ac:dyDescent="0.2">
      <c r="A54" s="306" t="s">
        <v>279</v>
      </c>
      <c r="B54" s="307" t="s">
        <v>280</v>
      </c>
      <c r="C54" s="308"/>
      <c r="D54" s="113">
        <v>10.379700285005056</v>
      </c>
      <c r="E54" s="115">
        <v>2258</v>
      </c>
      <c r="F54" s="114">
        <v>2325</v>
      </c>
      <c r="G54" s="114">
        <v>2330</v>
      </c>
      <c r="H54" s="114">
        <v>2282</v>
      </c>
      <c r="I54" s="140">
        <v>2279</v>
      </c>
      <c r="J54" s="115">
        <v>-21</v>
      </c>
      <c r="K54" s="116">
        <v>-0.92145677928916192</v>
      </c>
    </row>
    <row r="55" spans="1:11" ht="14.1" customHeight="1" x14ac:dyDescent="0.2">
      <c r="A55" s="306">
        <v>72</v>
      </c>
      <c r="B55" s="307" t="s">
        <v>281</v>
      </c>
      <c r="C55" s="308"/>
      <c r="D55" s="113">
        <v>1.208973062425301</v>
      </c>
      <c r="E55" s="115">
        <v>263</v>
      </c>
      <c r="F55" s="114">
        <v>269</v>
      </c>
      <c r="G55" s="114">
        <v>276</v>
      </c>
      <c r="H55" s="114">
        <v>279</v>
      </c>
      <c r="I55" s="140">
        <v>288</v>
      </c>
      <c r="J55" s="115">
        <v>-25</v>
      </c>
      <c r="K55" s="116">
        <v>-8.6805555555555554</v>
      </c>
    </row>
    <row r="56" spans="1:11" ht="14.1" customHeight="1" x14ac:dyDescent="0.2">
      <c r="A56" s="306" t="s">
        <v>282</v>
      </c>
      <c r="B56" s="307" t="s">
        <v>283</v>
      </c>
      <c r="C56" s="308"/>
      <c r="D56" s="113">
        <v>0.21605222028132756</v>
      </c>
      <c r="E56" s="115">
        <v>47</v>
      </c>
      <c r="F56" s="114">
        <v>42</v>
      </c>
      <c r="G56" s="114">
        <v>43</v>
      </c>
      <c r="H56" s="114">
        <v>42</v>
      </c>
      <c r="I56" s="140">
        <v>45</v>
      </c>
      <c r="J56" s="115">
        <v>2</v>
      </c>
      <c r="K56" s="116">
        <v>4.4444444444444446</v>
      </c>
    </row>
    <row r="57" spans="1:11" ht="14.1" customHeight="1" x14ac:dyDescent="0.2">
      <c r="A57" s="306" t="s">
        <v>284</v>
      </c>
      <c r="B57" s="307" t="s">
        <v>285</v>
      </c>
      <c r="C57" s="308"/>
      <c r="D57" s="113">
        <v>0.81364346786797825</v>
      </c>
      <c r="E57" s="115">
        <v>177</v>
      </c>
      <c r="F57" s="114">
        <v>187</v>
      </c>
      <c r="G57" s="114">
        <v>192</v>
      </c>
      <c r="H57" s="114">
        <v>200</v>
      </c>
      <c r="I57" s="140">
        <v>205</v>
      </c>
      <c r="J57" s="115">
        <v>-28</v>
      </c>
      <c r="K57" s="116">
        <v>-13.658536585365853</v>
      </c>
    </row>
    <row r="58" spans="1:11" ht="14.1" customHeight="1" x14ac:dyDescent="0.2">
      <c r="A58" s="306">
        <v>73</v>
      </c>
      <c r="B58" s="307" t="s">
        <v>286</v>
      </c>
      <c r="C58" s="308"/>
      <c r="D58" s="113">
        <v>0.96533970763997423</v>
      </c>
      <c r="E58" s="115">
        <v>210</v>
      </c>
      <c r="F58" s="114">
        <v>226</v>
      </c>
      <c r="G58" s="114">
        <v>228</v>
      </c>
      <c r="H58" s="114">
        <v>218</v>
      </c>
      <c r="I58" s="140">
        <v>205</v>
      </c>
      <c r="J58" s="115">
        <v>5</v>
      </c>
      <c r="K58" s="116">
        <v>2.4390243902439024</v>
      </c>
    </row>
    <row r="59" spans="1:11" ht="14.1" customHeight="1" x14ac:dyDescent="0.2">
      <c r="A59" s="306" t="s">
        <v>287</v>
      </c>
      <c r="B59" s="307" t="s">
        <v>288</v>
      </c>
      <c r="C59" s="308"/>
      <c r="D59" s="113">
        <v>0.73090006435598054</v>
      </c>
      <c r="E59" s="115">
        <v>159</v>
      </c>
      <c r="F59" s="114">
        <v>172</v>
      </c>
      <c r="G59" s="114">
        <v>170</v>
      </c>
      <c r="H59" s="114">
        <v>158</v>
      </c>
      <c r="I59" s="140">
        <v>147</v>
      </c>
      <c r="J59" s="115">
        <v>12</v>
      </c>
      <c r="K59" s="116">
        <v>8.1632653061224492</v>
      </c>
    </row>
    <row r="60" spans="1:11" ht="14.1" customHeight="1" x14ac:dyDescent="0.2">
      <c r="A60" s="306">
        <v>81</v>
      </c>
      <c r="B60" s="307" t="s">
        <v>289</v>
      </c>
      <c r="C60" s="308"/>
      <c r="D60" s="113">
        <v>4.3026569826238852</v>
      </c>
      <c r="E60" s="115">
        <v>936</v>
      </c>
      <c r="F60" s="114">
        <v>948</v>
      </c>
      <c r="G60" s="114">
        <v>939</v>
      </c>
      <c r="H60" s="114">
        <v>973</v>
      </c>
      <c r="I60" s="140">
        <v>972</v>
      </c>
      <c r="J60" s="115">
        <v>-36</v>
      </c>
      <c r="K60" s="116">
        <v>-3.7037037037037037</v>
      </c>
    </row>
    <row r="61" spans="1:11" ht="14.1" customHeight="1" x14ac:dyDescent="0.2">
      <c r="A61" s="306" t="s">
        <v>290</v>
      </c>
      <c r="B61" s="307" t="s">
        <v>291</v>
      </c>
      <c r="C61" s="308"/>
      <c r="D61" s="113">
        <v>1.7376114737519537</v>
      </c>
      <c r="E61" s="115">
        <v>378</v>
      </c>
      <c r="F61" s="114">
        <v>376</v>
      </c>
      <c r="G61" s="114">
        <v>376</v>
      </c>
      <c r="H61" s="114">
        <v>400</v>
      </c>
      <c r="I61" s="140">
        <v>411</v>
      </c>
      <c r="J61" s="115">
        <v>-33</v>
      </c>
      <c r="K61" s="116">
        <v>-8.0291970802919703</v>
      </c>
    </row>
    <row r="62" spans="1:11" ht="14.1" customHeight="1" x14ac:dyDescent="0.2">
      <c r="A62" s="306" t="s">
        <v>292</v>
      </c>
      <c r="B62" s="307" t="s">
        <v>293</v>
      </c>
      <c r="C62" s="308"/>
      <c r="D62" s="113">
        <v>1.3192976004412982</v>
      </c>
      <c r="E62" s="115">
        <v>287</v>
      </c>
      <c r="F62" s="114">
        <v>284</v>
      </c>
      <c r="G62" s="114">
        <v>280</v>
      </c>
      <c r="H62" s="114">
        <v>277</v>
      </c>
      <c r="I62" s="140">
        <v>272</v>
      </c>
      <c r="J62" s="115">
        <v>15</v>
      </c>
      <c r="K62" s="116">
        <v>5.5147058823529411</v>
      </c>
    </row>
    <row r="63" spans="1:11" ht="14.1" customHeight="1" x14ac:dyDescent="0.2">
      <c r="A63" s="306"/>
      <c r="B63" s="307" t="s">
        <v>294</v>
      </c>
      <c r="C63" s="308"/>
      <c r="D63" s="113">
        <v>1.2043762066746346</v>
      </c>
      <c r="E63" s="115">
        <v>262</v>
      </c>
      <c r="F63" s="114">
        <v>261</v>
      </c>
      <c r="G63" s="114">
        <v>259</v>
      </c>
      <c r="H63" s="114">
        <v>258</v>
      </c>
      <c r="I63" s="140">
        <v>254</v>
      </c>
      <c r="J63" s="115">
        <v>8</v>
      </c>
      <c r="K63" s="116">
        <v>3.1496062992125986</v>
      </c>
    </row>
    <row r="64" spans="1:11" ht="14.1" customHeight="1" x14ac:dyDescent="0.2">
      <c r="A64" s="306" t="s">
        <v>295</v>
      </c>
      <c r="B64" s="307" t="s">
        <v>296</v>
      </c>
      <c r="C64" s="308"/>
      <c r="D64" s="113">
        <v>0.12871196101866322</v>
      </c>
      <c r="E64" s="115">
        <v>28</v>
      </c>
      <c r="F64" s="114">
        <v>27</v>
      </c>
      <c r="G64" s="114">
        <v>27</v>
      </c>
      <c r="H64" s="114">
        <v>25</v>
      </c>
      <c r="I64" s="140">
        <v>23</v>
      </c>
      <c r="J64" s="115">
        <v>5</v>
      </c>
      <c r="K64" s="116">
        <v>21.739130434782609</v>
      </c>
    </row>
    <row r="65" spans="1:11" ht="14.1" customHeight="1" x14ac:dyDescent="0.2">
      <c r="A65" s="306" t="s">
        <v>297</v>
      </c>
      <c r="B65" s="307" t="s">
        <v>298</v>
      </c>
      <c r="C65" s="308"/>
      <c r="D65" s="113">
        <v>0.83203089087064452</v>
      </c>
      <c r="E65" s="115">
        <v>181</v>
      </c>
      <c r="F65" s="114">
        <v>191</v>
      </c>
      <c r="G65" s="114">
        <v>186</v>
      </c>
      <c r="H65" s="114">
        <v>198</v>
      </c>
      <c r="I65" s="140">
        <v>190</v>
      </c>
      <c r="J65" s="115">
        <v>-9</v>
      </c>
      <c r="K65" s="116">
        <v>-4.7368421052631575</v>
      </c>
    </row>
    <row r="66" spans="1:11" ht="14.1" customHeight="1" x14ac:dyDescent="0.2">
      <c r="A66" s="306">
        <v>82</v>
      </c>
      <c r="B66" s="307" t="s">
        <v>299</v>
      </c>
      <c r="C66" s="308"/>
      <c r="D66" s="113">
        <v>1.6824492047439552</v>
      </c>
      <c r="E66" s="115">
        <v>366</v>
      </c>
      <c r="F66" s="114">
        <v>369</v>
      </c>
      <c r="G66" s="114">
        <v>378</v>
      </c>
      <c r="H66" s="114">
        <v>364</v>
      </c>
      <c r="I66" s="140">
        <v>367</v>
      </c>
      <c r="J66" s="115">
        <v>-1</v>
      </c>
      <c r="K66" s="116">
        <v>-0.27247956403269757</v>
      </c>
    </row>
    <row r="67" spans="1:11" ht="14.1" customHeight="1" x14ac:dyDescent="0.2">
      <c r="A67" s="306" t="s">
        <v>300</v>
      </c>
      <c r="B67" s="307" t="s">
        <v>301</v>
      </c>
      <c r="C67" s="308"/>
      <c r="D67" s="113">
        <v>0.66194722809598239</v>
      </c>
      <c r="E67" s="115">
        <v>144</v>
      </c>
      <c r="F67" s="114">
        <v>142</v>
      </c>
      <c r="G67" s="114">
        <v>141</v>
      </c>
      <c r="H67" s="114">
        <v>125</v>
      </c>
      <c r="I67" s="140">
        <v>130</v>
      </c>
      <c r="J67" s="115">
        <v>14</v>
      </c>
      <c r="K67" s="116">
        <v>10.76923076923077</v>
      </c>
    </row>
    <row r="68" spans="1:11" ht="14.1" customHeight="1" x14ac:dyDescent="0.2">
      <c r="A68" s="306" t="s">
        <v>302</v>
      </c>
      <c r="B68" s="307" t="s">
        <v>303</v>
      </c>
      <c r="C68" s="308"/>
      <c r="D68" s="113">
        <v>0.72630320860531394</v>
      </c>
      <c r="E68" s="115">
        <v>158</v>
      </c>
      <c r="F68" s="114">
        <v>161</v>
      </c>
      <c r="G68" s="114">
        <v>174</v>
      </c>
      <c r="H68" s="114">
        <v>176</v>
      </c>
      <c r="I68" s="140">
        <v>175</v>
      </c>
      <c r="J68" s="115">
        <v>-17</v>
      </c>
      <c r="K68" s="116">
        <v>-9.7142857142857135</v>
      </c>
    </row>
    <row r="69" spans="1:11" ht="14.1" customHeight="1" x14ac:dyDescent="0.2">
      <c r="A69" s="306">
        <v>83</v>
      </c>
      <c r="B69" s="307" t="s">
        <v>304</v>
      </c>
      <c r="C69" s="308"/>
      <c r="D69" s="113">
        <v>3.3097361404799117</v>
      </c>
      <c r="E69" s="115">
        <v>720</v>
      </c>
      <c r="F69" s="114">
        <v>735</v>
      </c>
      <c r="G69" s="114">
        <v>750</v>
      </c>
      <c r="H69" s="114">
        <v>803</v>
      </c>
      <c r="I69" s="140">
        <v>777</v>
      </c>
      <c r="J69" s="115">
        <v>-57</v>
      </c>
      <c r="K69" s="116">
        <v>-7.3359073359073363</v>
      </c>
    </row>
    <row r="70" spans="1:11" ht="14.1" customHeight="1" x14ac:dyDescent="0.2">
      <c r="A70" s="306" t="s">
        <v>305</v>
      </c>
      <c r="B70" s="307" t="s">
        <v>306</v>
      </c>
      <c r="C70" s="308"/>
      <c r="D70" s="113">
        <v>1.9076951365266157</v>
      </c>
      <c r="E70" s="115">
        <v>415</v>
      </c>
      <c r="F70" s="114">
        <v>427</v>
      </c>
      <c r="G70" s="114">
        <v>428</v>
      </c>
      <c r="H70" s="114">
        <v>469</v>
      </c>
      <c r="I70" s="140">
        <v>444</v>
      </c>
      <c r="J70" s="115">
        <v>-29</v>
      </c>
      <c r="K70" s="116">
        <v>-6.5315315315315319</v>
      </c>
    </row>
    <row r="71" spans="1:11" ht="14.1" customHeight="1" x14ac:dyDescent="0.2">
      <c r="A71" s="306"/>
      <c r="B71" s="307" t="s">
        <v>307</v>
      </c>
      <c r="C71" s="308"/>
      <c r="D71" s="113">
        <v>1.1767950721706353</v>
      </c>
      <c r="E71" s="115">
        <v>256</v>
      </c>
      <c r="F71" s="114">
        <v>262</v>
      </c>
      <c r="G71" s="114">
        <v>266</v>
      </c>
      <c r="H71" s="114">
        <v>290</v>
      </c>
      <c r="I71" s="140">
        <v>280</v>
      </c>
      <c r="J71" s="115">
        <v>-24</v>
      </c>
      <c r="K71" s="116">
        <v>-8.5714285714285712</v>
      </c>
    </row>
    <row r="72" spans="1:11" ht="14.1" customHeight="1" x14ac:dyDescent="0.2">
      <c r="A72" s="306">
        <v>84</v>
      </c>
      <c r="B72" s="307" t="s">
        <v>308</v>
      </c>
      <c r="C72" s="308"/>
      <c r="D72" s="113">
        <v>1.5537372437252919</v>
      </c>
      <c r="E72" s="115">
        <v>338</v>
      </c>
      <c r="F72" s="114">
        <v>337</v>
      </c>
      <c r="G72" s="114">
        <v>345</v>
      </c>
      <c r="H72" s="114">
        <v>318</v>
      </c>
      <c r="I72" s="140">
        <v>291</v>
      </c>
      <c r="J72" s="115">
        <v>47</v>
      </c>
      <c r="K72" s="116">
        <v>16.151202749140893</v>
      </c>
    </row>
    <row r="73" spans="1:11" ht="14.1" customHeight="1" x14ac:dyDescent="0.2">
      <c r="A73" s="306" t="s">
        <v>309</v>
      </c>
      <c r="B73" s="307" t="s">
        <v>310</v>
      </c>
      <c r="C73" s="308"/>
      <c r="D73" s="113">
        <v>0.14250252827066287</v>
      </c>
      <c r="E73" s="115">
        <v>31</v>
      </c>
      <c r="F73" s="114">
        <v>28</v>
      </c>
      <c r="G73" s="114">
        <v>27</v>
      </c>
      <c r="H73" s="114">
        <v>30</v>
      </c>
      <c r="I73" s="140">
        <v>27</v>
      </c>
      <c r="J73" s="115">
        <v>4</v>
      </c>
      <c r="K73" s="116">
        <v>14.814814814814815</v>
      </c>
    </row>
    <row r="74" spans="1:11" ht="14.1" customHeight="1" x14ac:dyDescent="0.2">
      <c r="A74" s="306" t="s">
        <v>311</v>
      </c>
      <c r="B74" s="307" t="s">
        <v>312</v>
      </c>
      <c r="C74" s="308"/>
      <c r="D74" s="113">
        <v>5.9759124758665072E-2</v>
      </c>
      <c r="E74" s="115">
        <v>13</v>
      </c>
      <c r="F74" s="114">
        <v>13</v>
      </c>
      <c r="G74" s="114">
        <v>15</v>
      </c>
      <c r="H74" s="114">
        <v>16</v>
      </c>
      <c r="I74" s="140">
        <v>15</v>
      </c>
      <c r="J74" s="115">
        <v>-2</v>
      </c>
      <c r="K74" s="116">
        <v>-13.333333333333334</v>
      </c>
    </row>
    <row r="75" spans="1:11" ht="14.1" customHeight="1" x14ac:dyDescent="0.2">
      <c r="A75" s="306" t="s">
        <v>313</v>
      </c>
      <c r="B75" s="307" t="s">
        <v>314</v>
      </c>
      <c r="C75" s="308"/>
      <c r="D75" s="113">
        <v>1.3790567251999633E-2</v>
      </c>
      <c r="E75" s="115">
        <v>3</v>
      </c>
      <c r="F75" s="114">
        <v>4</v>
      </c>
      <c r="G75" s="114">
        <v>5</v>
      </c>
      <c r="H75" s="114">
        <v>6</v>
      </c>
      <c r="I75" s="140">
        <v>8</v>
      </c>
      <c r="J75" s="115">
        <v>-5</v>
      </c>
      <c r="K75" s="116">
        <v>-62.5</v>
      </c>
    </row>
    <row r="76" spans="1:11" ht="14.1" customHeight="1" x14ac:dyDescent="0.2">
      <c r="A76" s="306">
        <v>91</v>
      </c>
      <c r="B76" s="307" t="s">
        <v>315</v>
      </c>
      <c r="C76" s="308"/>
      <c r="D76" s="113">
        <v>3.6774846005332353E-2</v>
      </c>
      <c r="E76" s="115">
        <v>8</v>
      </c>
      <c r="F76" s="114">
        <v>9</v>
      </c>
      <c r="G76" s="114">
        <v>10</v>
      </c>
      <c r="H76" s="114">
        <v>9</v>
      </c>
      <c r="I76" s="140">
        <v>8</v>
      </c>
      <c r="J76" s="115">
        <v>0</v>
      </c>
      <c r="K76" s="116">
        <v>0</v>
      </c>
    </row>
    <row r="77" spans="1:11" ht="14.1" customHeight="1" x14ac:dyDescent="0.2">
      <c r="A77" s="306">
        <v>92</v>
      </c>
      <c r="B77" s="307" t="s">
        <v>316</v>
      </c>
      <c r="C77" s="308"/>
      <c r="D77" s="113">
        <v>0.2804082007906592</v>
      </c>
      <c r="E77" s="115">
        <v>61</v>
      </c>
      <c r="F77" s="114">
        <v>63</v>
      </c>
      <c r="G77" s="114">
        <v>73</v>
      </c>
      <c r="H77" s="114">
        <v>78</v>
      </c>
      <c r="I77" s="140">
        <v>73</v>
      </c>
      <c r="J77" s="115">
        <v>-12</v>
      </c>
      <c r="K77" s="116">
        <v>-16.438356164383563</v>
      </c>
    </row>
    <row r="78" spans="1:11" ht="14.1" customHeight="1" x14ac:dyDescent="0.2">
      <c r="A78" s="306">
        <v>93</v>
      </c>
      <c r="B78" s="307" t="s">
        <v>317</v>
      </c>
      <c r="C78" s="308"/>
      <c r="D78" s="113">
        <v>0.11951824951733014</v>
      </c>
      <c r="E78" s="115">
        <v>26</v>
      </c>
      <c r="F78" s="114">
        <v>27</v>
      </c>
      <c r="G78" s="114">
        <v>25</v>
      </c>
      <c r="H78" s="114">
        <v>25</v>
      </c>
      <c r="I78" s="140">
        <v>27</v>
      </c>
      <c r="J78" s="115">
        <v>-1</v>
      </c>
      <c r="K78" s="116">
        <v>-3.7037037037037037</v>
      </c>
    </row>
    <row r="79" spans="1:11" ht="14.1" customHeight="1" x14ac:dyDescent="0.2">
      <c r="A79" s="306">
        <v>94</v>
      </c>
      <c r="B79" s="307" t="s">
        <v>318</v>
      </c>
      <c r="C79" s="308"/>
      <c r="D79" s="113">
        <v>0.84582145812264409</v>
      </c>
      <c r="E79" s="115">
        <v>184</v>
      </c>
      <c r="F79" s="114">
        <v>194</v>
      </c>
      <c r="G79" s="114">
        <v>230</v>
      </c>
      <c r="H79" s="114">
        <v>232</v>
      </c>
      <c r="I79" s="140">
        <v>184</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3.7694217155465664</v>
      </c>
      <c r="E81" s="143">
        <v>820</v>
      </c>
      <c r="F81" s="144">
        <v>860</v>
      </c>
      <c r="G81" s="144">
        <v>856</v>
      </c>
      <c r="H81" s="144">
        <v>855</v>
      </c>
      <c r="I81" s="145">
        <v>815</v>
      </c>
      <c r="J81" s="143">
        <v>5</v>
      </c>
      <c r="K81" s="146">
        <v>0.61349693251533743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6975</v>
      </c>
      <c r="G12" s="536">
        <v>5358</v>
      </c>
      <c r="H12" s="536">
        <v>10050</v>
      </c>
      <c r="I12" s="536">
        <v>6991</v>
      </c>
      <c r="J12" s="537">
        <v>6964</v>
      </c>
      <c r="K12" s="538">
        <v>11</v>
      </c>
      <c r="L12" s="349">
        <v>0.15795519816197587</v>
      </c>
    </row>
    <row r="13" spans="1:17" s="110" customFormat="1" ht="15" customHeight="1" x14ac:dyDescent="0.2">
      <c r="A13" s="350" t="s">
        <v>344</v>
      </c>
      <c r="B13" s="351" t="s">
        <v>345</v>
      </c>
      <c r="C13" s="347"/>
      <c r="D13" s="347"/>
      <c r="E13" s="348"/>
      <c r="F13" s="536">
        <v>3749</v>
      </c>
      <c r="G13" s="536">
        <v>2931</v>
      </c>
      <c r="H13" s="536">
        <v>5460</v>
      </c>
      <c r="I13" s="536">
        <v>3745</v>
      </c>
      <c r="J13" s="537">
        <v>3823</v>
      </c>
      <c r="K13" s="538">
        <v>-74</v>
      </c>
      <c r="L13" s="349">
        <v>-1.9356526288255298</v>
      </c>
    </row>
    <row r="14" spans="1:17" s="110" customFormat="1" ht="22.5" customHeight="1" x14ac:dyDescent="0.2">
      <c r="A14" s="350"/>
      <c r="B14" s="351" t="s">
        <v>346</v>
      </c>
      <c r="C14" s="347"/>
      <c r="D14" s="347"/>
      <c r="E14" s="348"/>
      <c r="F14" s="536">
        <v>3226</v>
      </c>
      <c r="G14" s="536">
        <v>2427</v>
      </c>
      <c r="H14" s="536">
        <v>4590</v>
      </c>
      <c r="I14" s="536">
        <v>3246</v>
      </c>
      <c r="J14" s="537">
        <v>3141</v>
      </c>
      <c r="K14" s="538">
        <v>85</v>
      </c>
      <c r="L14" s="349">
        <v>2.706144539955428</v>
      </c>
    </row>
    <row r="15" spans="1:17" s="110" customFormat="1" ht="15" customHeight="1" x14ac:dyDescent="0.2">
      <c r="A15" s="350" t="s">
        <v>347</v>
      </c>
      <c r="B15" s="351" t="s">
        <v>108</v>
      </c>
      <c r="C15" s="347"/>
      <c r="D15" s="347"/>
      <c r="E15" s="348"/>
      <c r="F15" s="536">
        <v>1531</v>
      </c>
      <c r="G15" s="536">
        <v>1400</v>
      </c>
      <c r="H15" s="536">
        <v>4293</v>
      </c>
      <c r="I15" s="536">
        <v>1620</v>
      </c>
      <c r="J15" s="537">
        <v>1608</v>
      </c>
      <c r="K15" s="538">
        <v>-77</v>
      </c>
      <c r="L15" s="349">
        <v>-4.7885572139303481</v>
      </c>
    </row>
    <row r="16" spans="1:17" s="110" customFormat="1" ht="15" customHeight="1" x14ac:dyDescent="0.2">
      <c r="A16" s="350"/>
      <c r="B16" s="351" t="s">
        <v>109</v>
      </c>
      <c r="C16" s="347"/>
      <c r="D16" s="347"/>
      <c r="E16" s="348"/>
      <c r="F16" s="536">
        <v>4669</v>
      </c>
      <c r="G16" s="536">
        <v>3414</v>
      </c>
      <c r="H16" s="536">
        <v>5010</v>
      </c>
      <c r="I16" s="536">
        <v>4616</v>
      </c>
      <c r="J16" s="537">
        <v>4658</v>
      </c>
      <c r="K16" s="538">
        <v>11</v>
      </c>
      <c r="L16" s="349">
        <v>0.23615285530270502</v>
      </c>
    </row>
    <row r="17" spans="1:12" s="110" customFormat="1" ht="15" customHeight="1" x14ac:dyDescent="0.2">
      <c r="A17" s="350"/>
      <c r="B17" s="351" t="s">
        <v>110</v>
      </c>
      <c r="C17" s="347"/>
      <c r="D17" s="347"/>
      <c r="E17" s="348"/>
      <c r="F17" s="536">
        <v>682</v>
      </c>
      <c r="G17" s="536">
        <v>484</v>
      </c>
      <c r="H17" s="536">
        <v>659</v>
      </c>
      <c r="I17" s="536">
        <v>669</v>
      </c>
      <c r="J17" s="537">
        <v>618</v>
      </c>
      <c r="K17" s="538">
        <v>64</v>
      </c>
      <c r="L17" s="349">
        <v>10.355987055016181</v>
      </c>
    </row>
    <row r="18" spans="1:12" s="110" customFormat="1" ht="15" customHeight="1" x14ac:dyDescent="0.2">
      <c r="A18" s="350"/>
      <c r="B18" s="351" t="s">
        <v>111</v>
      </c>
      <c r="C18" s="347"/>
      <c r="D18" s="347"/>
      <c r="E18" s="348"/>
      <c r="F18" s="536">
        <v>93</v>
      </c>
      <c r="G18" s="536">
        <v>60</v>
      </c>
      <c r="H18" s="536">
        <v>88</v>
      </c>
      <c r="I18" s="536">
        <v>86</v>
      </c>
      <c r="J18" s="537">
        <v>80</v>
      </c>
      <c r="K18" s="538">
        <v>13</v>
      </c>
      <c r="L18" s="349">
        <v>16.25</v>
      </c>
    </row>
    <row r="19" spans="1:12" s="110" customFormat="1" ht="15" customHeight="1" x14ac:dyDescent="0.2">
      <c r="A19" s="118" t="s">
        <v>113</v>
      </c>
      <c r="B19" s="119" t="s">
        <v>181</v>
      </c>
      <c r="C19" s="347"/>
      <c r="D19" s="347"/>
      <c r="E19" s="348"/>
      <c r="F19" s="536">
        <v>4858</v>
      </c>
      <c r="G19" s="536">
        <v>3639</v>
      </c>
      <c r="H19" s="536">
        <v>7570</v>
      </c>
      <c r="I19" s="536">
        <v>4839</v>
      </c>
      <c r="J19" s="537">
        <v>4888</v>
      </c>
      <c r="K19" s="538">
        <v>-30</v>
      </c>
      <c r="L19" s="349">
        <v>-0.61374795417348604</v>
      </c>
    </row>
    <row r="20" spans="1:12" s="110" customFormat="1" ht="15" customHeight="1" x14ac:dyDescent="0.2">
      <c r="A20" s="118"/>
      <c r="B20" s="119" t="s">
        <v>182</v>
      </c>
      <c r="C20" s="347"/>
      <c r="D20" s="347"/>
      <c r="E20" s="348"/>
      <c r="F20" s="536">
        <v>2117</v>
      </c>
      <c r="G20" s="536">
        <v>1719</v>
      </c>
      <c r="H20" s="536">
        <v>2480</v>
      </c>
      <c r="I20" s="536">
        <v>2152</v>
      </c>
      <c r="J20" s="537">
        <v>2076</v>
      </c>
      <c r="K20" s="538">
        <v>41</v>
      </c>
      <c r="L20" s="349">
        <v>1.9749518304431599</v>
      </c>
    </row>
    <row r="21" spans="1:12" s="110" customFormat="1" ht="15" customHeight="1" x14ac:dyDescent="0.2">
      <c r="A21" s="118" t="s">
        <v>113</v>
      </c>
      <c r="B21" s="119" t="s">
        <v>116</v>
      </c>
      <c r="C21" s="347"/>
      <c r="D21" s="347"/>
      <c r="E21" s="348"/>
      <c r="F21" s="536">
        <v>4723</v>
      </c>
      <c r="G21" s="536">
        <v>3850</v>
      </c>
      <c r="H21" s="536">
        <v>6904</v>
      </c>
      <c r="I21" s="536">
        <v>4318</v>
      </c>
      <c r="J21" s="537">
        <v>4544</v>
      </c>
      <c r="K21" s="538">
        <v>179</v>
      </c>
      <c r="L21" s="349">
        <v>3.9392605633802815</v>
      </c>
    </row>
    <row r="22" spans="1:12" s="110" customFormat="1" ht="15" customHeight="1" x14ac:dyDescent="0.2">
      <c r="A22" s="118"/>
      <c r="B22" s="119" t="s">
        <v>117</v>
      </c>
      <c r="C22" s="347"/>
      <c r="D22" s="347"/>
      <c r="E22" s="348"/>
      <c r="F22" s="536">
        <v>2250</v>
      </c>
      <c r="G22" s="536">
        <v>1506</v>
      </c>
      <c r="H22" s="536">
        <v>3138</v>
      </c>
      <c r="I22" s="536">
        <v>2672</v>
      </c>
      <c r="J22" s="537">
        <v>2417</v>
      </c>
      <c r="K22" s="538">
        <v>-167</v>
      </c>
      <c r="L22" s="349">
        <v>-6.9093918080264789</v>
      </c>
    </row>
    <row r="23" spans="1:12" s="110" customFormat="1" ht="15" customHeight="1" x14ac:dyDescent="0.2">
      <c r="A23" s="352" t="s">
        <v>347</v>
      </c>
      <c r="B23" s="353" t="s">
        <v>193</v>
      </c>
      <c r="C23" s="354"/>
      <c r="D23" s="354"/>
      <c r="E23" s="355"/>
      <c r="F23" s="539">
        <v>109</v>
      </c>
      <c r="G23" s="539">
        <v>268</v>
      </c>
      <c r="H23" s="539">
        <v>1740</v>
      </c>
      <c r="I23" s="539">
        <v>73</v>
      </c>
      <c r="J23" s="540">
        <v>121</v>
      </c>
      <c r="K23" s="541">
        <v>-12</v>
      </c>
      <c r="L23" s="356">
        <v>-9.9173553719008272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34.799999999999997</v>
      </c>
      <c r="G25" s="542">
        <v>34.700000000000003</v>
      </c>
      <c r="H25" s="542">
        <v>47.2</v>
      </c>
      <c r="I25" s="542">
        <v>45.7</v>
      </c>
      <c r="J25" s="542">
        <v>38</v>
      </c>
      <c r="K25" s="543" t="s">
        <v>349</v>
      </c>
      <c r="L25" s="364">
        <v>-3.2000000000000028</v>
      </c>
    </row>
    <row r="26" spans="1:12" s="110" customFormat="1" ht="15" customHeight="1" x14ac:dyDescent="0.2">
      <c r="A26" s="365" t="s">
        <v>105</v>
      </c>
      <c r="B26" s="366" t="s">
        <v>345</v>
      </c>
      <c r="C26" s="362"/>
      <c r="D26" s="362"/>
      <c r="E26" s="363"/>
      <c r="F26" s="542">
        <v>33.799999999999997</v>
      </c>
      <c r="G26" s="542">
        <v>32.4</v>
      </c>
      <c r="H26" s="542">
        <v>47.3</v>
      </c>
      <c r="I26" s="542">
        <v>45.5</v>
      </c>
      <c r="J26" s="544">
        <v>37.5</v>
      </c>
      <c r="K26" s="543" t="s">
        <v>349</v>
      </c>
      <c r="L26" s="364">
        <v>-3.7000000000000028</v>
      </c>
    </row>
    <row r="27" spans="1:12" s="110" customFormat="1" ht="15" customHeight="1" x14ac:dyDescent="0.2">
      <c r="A27" s="365"/>
      <c r="B27" s="366" t="s">
        <v>346</v>
      </c>
      <c r="C27" s="362"/>
      <c r="D27" s="362"/>
      <c r="E27" s="363"/>
      <c r="F27" s="542">
        <v>35.9</v>
      </c>
      <c r="G27" s="542">
        <v>37.4</v>
      </c>
      <c r="H27" s="542">
        <v>47.1</v>
      </c>
      <c r="I27" s="542">
        <v>45.8</v>
      </c>
      <c r="J27" s="542">
        <v>38.6</v>
      </c>
      <c r="K27" s="543" t="s">
        <v>349</v>
      </c>
      <c r="L27" s="364">
        <v>-2.7000000000000028</v>
      </c>
    </row>
    <row r="28" spans="1:12" s="110" customFormat="1" ht="15" customHeight="1" x14ac:dyDescent="0.2">
      <c r="A28" s="365" t="s">
        <v>113</v>
      </c>
      <c r="B28" s="366" t="s">
        <v>108</v>
      </c>
      <c r="C28" s="362"/>
      <c r="D28" s="362"/>
      <c r="E28" s="363"/>
      <c r="F28" s="542">
        <v>49.2</v>
      </c>
      <c r="G28" s="542">
        <v>53.1</v>
      </c>
      <c r="H28" s="542">
        <v>60.1</v>
      </c>
      <c r="I28" s="542">
        <v>63.6</v>
      </c>
      <c r="J28" s="542">
        <v>52.8</v>
      </c>
      <c r="K28" s="543" t="s">
        <v>349</v>
      </c>
      <c r="L28" s="364">
        <v>-3.5999999999999943</v>
      </c>
    </row>
    <row r="29" spans="1:12" s="110" customFormat="1" ht="11.25" x14ac:dyDescent="0.2">
      <c r="A29" s="365"/>
      <c r="B29" s="366" t="s">
        <v>109</v>
      </c>
      <c r="C29" s="362"/>
      <c r="D29" s="362"/>
      <c r="E29" s="363"/>
      <c r="F29" s="542">
        <v>31</v>
      </c>
      <c r="G29" s="542">
        <v>29.3</v>
      </c>
      <c r="H29" s="542">
        <v>40.700000000000003</v>
      </c>
      <c r="I29" s="542">
        <v>40</v>
      </c>
      <c r="J29" s="544">
        <v>33.5</v>
      </c>
      <c r="K29" s="543" t="s">
        <v>349</v>
      </c>
      <c r="L29" s="364">
        <v>-2.5</v>
      </c>
    </row>
    <row r="30" spans="1:12" s="110" customFormat="1" ht="15" customHeight="1" x14ac:dyDescent="0.2">
      <c r="A30" s="365"/>
      <c r="B30" s="366" t="s">
        <v>110</v>
      </c>
      <c r="C30" s="362"/>
      <c r="D30" s="362"/>
      <c r="E30" s="363"/>
      <c r="F30" s="542">
        <v>28.9</v>
      </c>
      <c r="G30" s="542">
        <v>28.7</v>
      </c>
      <c r="H30" s="542">
        <v>46.2</v>
      </c>
      <c r="I30" s="542">
        <v>42.6</v>
      </c>
      <c r="J30" s="542">
        <v>35.1</v>
      </c>
      <c r="K30" s="543" t="s">
        <v>349</v>
      </c>
      <c r="L30" s="364">
        <v>-6.2000000000000028</v>
      </c>
    </row>
    <row r="31" spans="1:12" s="110" customFormat="1" ht="15" customHeight="1" x14ac:dyDescent="0.2">
      <c r="A31" s="365"/>
      <c r="B31" s="366" t="s">
        <v>111</v>
      </c>
      <c r="C31" s="362"/>
      <c r="D31" s="362"/>
      <c r="E31" s="363"/>
      <c r="F31" s="542">
        <v>46.2</v>
      </c>
      <c r="G31" s="542">
        <v>33.299999999999997</v>
      </c>
      <c r="H31" s="542">
        <v>39.799999999999997</v>
      </c>
      <c r="I31" s="542">
        <v>51.2</v>
      </c>
      <c r="J31" s="542">
        <v>46.2</v>
      </c>
      <c r="K31" s="543" t="s">
        <v>349</v>
      </c>
      <c r="L31" s="364">
        <v>0</v>
      </c>
    </row>
    <row r="32" spans="1:12" s="110" customFormat="1" ht="15" customHeight="1" x14ac:dyDescent="0.2">
      <c r="A32" s="367" t="s">
        <v>113</v>
      </c>
      <c r="B32" s="368" t="s">
        <v>181</v>
      </c>
      <c r="C32" s="362"/>
      <c r="D32" s="362"/>
      <c r="E32" s="363"/>
      <c r="F32" s="542">
        <v>33.299999999999997</v>
      </c>
      <c r="G32" s="542">
        <v>32.700000000000003</v>
      </c>
      <c r="H32" s="542">
        <v>47.8</v>
      </c>
      <c r="I32" s="542">
        <v>45.6</v>
      </c>
      <c r="J32" s="544">
        <v>37.9</v>
      </c>
      <c r="K32" s="543" t="s">
        <v>349</v>
      </c>
      <c r="L32" s="364">
        <v>-4.6000000000000014</v>
      </c>
    </row>
    <row r="33" spans="1:12" s="110" customFormat="1" ht="15" customHeight="1" x14ac:dyDescent="0.2">
      <c r="A33" s="367"/>
      <c r="B33" s="368" t="s">
        <v>182</v>
      </c>
      <c r="C33" s="362"/>
      <c r="D33" s="362"/>
      <c r="E33" s="363"/>
      <c r="F33" s="542">
        <v>38</v>
      </c>
      <c r="G33" s="542">
        <v>38.5</v>
      </c>
      <c r="H33" s="542">
        <v>45.8</v>
      </c>
      <c r="I33" s="542">
        <v>45.8</v>
      </c>
      <c r="J33" s="542">
        <v>38.200000000000003</v>
      </c>
      <c r="K33" s="543" t="s">
        <v>349</v>
      </c>
      <c r="L33" s="364">
        <v>-0.20000000000000284</v>
      </c>
    </row>
    <row r="34" spans="1:12" s="369" customFormat="1" ht="15" customHeight="1" x14ac:dyDescent="0.2">
      <c r="A34" s="367" t="s">
        <v>113</v>
      </c>
      <c r="B34" s="368" t="s">
        <v>116</v>
      </c>
      <c r="C34" s="362"/>
      <c r="D34" s="362"/>
      <c r="E34" s="363"/>
      <c r="F34" s="542">
        <v>29.2</v>
      </c>
      <c r="G34" s="542">
        <v>30.6</v>
      </c>
      <c r="H34" s="542">
        <v>40.299999999999997</v>
      </c>
      <c r="I34" s="542">
        <v>41.8</v>
      </c>
      <c r="J34" s="542">
        <v>32.4</v>
      </c>
      <c r="K34" s="543" t="s">
        <v>349</v>
      </c>
      <c r="L34" s="364">
        <v>-3.1999999999999993</v>
      </c>
    </row>
    <row r="35" spans="1:12" s="369" customFormat="1" ht="11.25" x14ac:dyDescent="0.2">
      <c r="A35" s="370"/>
      <c r="B35" s="371" t="s">
        <v>117</v>
      </c>
      <c r="C35" s="372"/>
      <c r="D35" s="372"/>
      <c r="E35" s="373"/>
      <c r="F35" s="545">
        <v>46.4</v>
      </c>
      <c r="G35" s="545">
        <v>44.7</v>
      </c>
      <c r="H35" s="545">
        <v>59.7</v>
      </c>
      <c r="I35" s="545">
        <v>52</v>
      </c>
      <c r="J35" s="546">
        <v>48.5</v>
      </c>
      <c r="K35" s="547" t="s">
        <v>349</v>
      </c>
      <c r="L35" s="374">
        <v>-2.1000000000000014</v>
      </c>
    </row>
    <row r="36" spans="1:12" s="369" customFormat="1" ht="15.95" customHeight="1" x14ac:dyDescent="0.2">
      <c r="A36" s="375" t="s">
        <v>350</v>
      </c>
      <c r="B36" s="376"/>
      <c r="C36" s="377"/>
      <c r="D36" s="376"/>
      <c r="E36" s="378"/>
      <c r="F36" s="548">
        <v>6788</v>
      </c>
      <c r="G36" s="548">
        <v>5022</v>
      </c>
      <c r="H36" s="548">
        <v>7990</v>
      </c>
      <c r="I36" s="548">
        <v>6863</v>
      </c>
      <c r="J36" s="548">
        <v>6780</v>
      </c>
      <c r="K36" s="549">
        <v>8</v>
      </c>
      <c r="L36" s="380">
        <v>0.11799410029498525</v>
      </c>
    </row>
    <row r="37" spans="1:12" s="369" customFormat="1" ht="15.95" customHeight="1" x14ac:dyDescent="0.2">
      <c r="A37" s="381"/>
      <c r="B37" s="382" t="s">
        <v>113</v>
      </c>
      <c r="C37" s="382" t="s">
        <v>351</v>
      </c>
      <c r="D37" s="382"/>
      <c r="E37" s="383"/>
      <c r="F37" s="548">
        <v>2361</v>
      </c>
      <c r="G37" s="548">
        <v>1741</v>
      </c>
      <c r="H37" s="548">
        <v>3769</v>
      </c>
      <c r="I37" s="548">
        <v>3134</v>
      </c>
      <c r="J37" s="548">
        <v>2576</v>
      </c>
      <c r="K37" s="549">
        <v>-215</v>
      </c>
      <c r="L37" s="380">
        <v>-8.3462732919254652</v>
      </c>
    </row>
    <row r="38" spans="1:12" s="369" customFormat="1" ht="15.95" customHeight="1" x14ac:dyDescent="0.2">
      <c r="A38" s="381"/>
      <c r="B38" s="384" t="s">
        <v>105</v>
      </c>
      <c r="C38" s="384" t="s">
        <v>106</v>
      </c>
      <c r="D38" s="385"/>
      <c r="E38" s="383"/>
      <c r="F38" s="548">
        <v>3662</v>
      </c>
      <c r="G38" s="548">
        <v>2743</v>
      </c>
      <c r="H38" s="548">
        <v>4348</v>
      </c>
      <c r="I38" s="548">
        <v>3687</v>
      </c>
      <c r="J38" s="550">
        <v>3720</v>
      </c>
      <c r="K38" s="549">
        <v>-58</v>
      </c>
      <c r="L38" s="380">
        <v>-1.5591397849462365</v>
      </c>
    </row>
    <row r="39" spans="1:12" s="369" customFormat="1" ht="15.95" customHeight="1" x14ac:dyDescent="0.2">
      <c r="A39" s="381"/>
      <c r="B39" s="385"/>
      <c r="C39" s="382" t="s">
        <v>352</v>
      </c>
      <c r="D39" s="385"/>
      <c r="E39" s="383"/>
      <c r="F39" s="548">
        <v>1239</v>
      </c>
      <c r="G39" s="548">
        <v>889</v>
      </c>
      <c r="H39" s="548">
        <v>2055</v>
      </c>
      <c r="I39" s="548">
        <v>1678</v>
      </c>
      <c r="J39" s="548">
        <v>1395</v>
      </c>
      <c r="K39" s="549">
        <v>-156</v>
      </c>
      <c r="L39" s="380">
        <v>-11.182795698924732</v>
      </c>
    </row>
    <row r="40" spans="1:12" s="369" customFormat="1" ht="15.95" customHeight="1" x14ac:dyDescent="0.2">
      <c r="A40" s="381"/>
      <c r="B40" s="384"/>
      <c r="C40" s="384" t="s">
        <v>107</v>
      </c>
      <c r="D40" s="385"/>
      <c r="E40" s="383"/>
      <c r="F40" s="548">
        <v>3126</v>
      </c>
      <c r="G40" s="548">
        <v>2279</v>
      </c>
      <c r="H40" s="548">
        <v>3642</v>
      </c>
      <c r="I40" s="548">
        <v>3176</v>
      </c>
      <c r="J40" s="548">
        <v>3060</v>
      </c>
      <c r="K40" s="549">
        <v>66</v>
      </c>
      <c r="L40" s="380">
        <v>2.1568627450980391</v>
      </c>
    </row>
    <row r="41" spans="1:12" s="369" customFormat="1" ht="24" customHeight="1" x14ac:dyDescent="0.2">
      <c r="A41" s="381"/>
      <c r="B41" s="385"/>
      <c r="C41" s="382" t="s">
        <v>352</v>
      </c>
      <c r="D41" s="385"/>
      <c r="E41" s="383"/>
      <c r="F41" s="548">
        <v>1122</v>
      </c>
      <c r="G41" s="548">
        <v>852</v>
      </c>
      <c r="H41" s="548">
        <v>1714</v>
      </c>
      <c r="I41" s="548">
        <v>1456</v>
      </c>
      <c r="J41" s="550">
        <v>1181</v>
      </c>
      <c r="K41" s="549">
        <v>-59</v>
      </c>
      <c r="L41" s="380">
        <v>-4.995766299745978</v>
      </c>
    </row>
    <row r="42" spans="1:12" s="110" customFormat="1" ht="15" customHeight="1" x14ac:dyDescent="0.2">
      <c r="A42" s="381"/>
      <c r="B42" s="384" t="s">
        <v>113</v>
      </c>
      <c r="C42" s="384" t="s">
        <v>353</v>
      </c>
      <c r="D42" s="385"/>
      <c r="E42" s="383"/>
      <c r="F42" s="548">
        <v>1403</v>
      </c>
      <c r="G42" s="548">
        <v>1132</v>
      </c>
      <c r="H42" s="548">
        <v>2493</v>
      </c>
      <c r="I42" s="548">
        <v>1529</v>
      </c>
      <c r="J42" s="548">
        <v>1472</v>
      </c>
      <c r="K42" s="549">
        <v>-69</v>
      </c>
      <c r="L42" s="380">
        <v>-4.6875</v>
      </c>
    </row>
    <row r="43" spans="1:12" s="110" customFormat="1" ht="15" customHeight="1" x14ac:dyDescent="0.2">
      <c r="A43" s="381"/>
      <c r="B43" s="385"/>
      <c r="C43" s="382" t="s">
        <v>352</v>
      </c>
      <c r="D43" s="385"/>
      <c r="E43" s="383"/>
      <c r="F43" s="548">
        <v>690</v>
      </c>
      <c r="G43" s="548">
        <v>601</v>
      </c>
      <c r="H43" s="548">
        <v>1498</v>
      </c>
      <c r="I43" s="548">
        <v>973</v>
      </c>
      <c r="J43" s="548">
        <v>777</v>
      </c>
      <c r="K43" s="549">
        <v>-87</v>
      </c>
      <c r="L43" s="380">
        <v>-11.196911196911197</v>
      </c>
    </row>
    <row r="44" spans="1:12" s="110" customFormat="1" ht="15" customHeight="1" x14ac:dyDescent="0.2">
      <c r="A44" s="381"/>
      <c r="B44" s="384"/>
      <c r="C44" s="366" t="s">
        <v>109</v>
      </c>
      <c r="D44" s="385"/>
      <c r="E44" s="383"/>
      <c r="F44" s="548">
        <v>4613</v>
      </c>
      <c r="G44" s="548">
        <v>3346</v>
      </c>
      <c r="H44" s="548">
        <v>4755</v>
      </c>
      <c r="I44" s="548">
        <v>4579</v>
      </c>
      <c r="J44" s="550">
        <v>4613</v>
      </c>
      <c r="K44" s="549">
        <v>0</v>
      </c>
      <c r="L44" s="380">
        <v>0</v>
      </c>
    </row>
    <row r="45" spans="1:12" s="110" customFormat="1" ht="15" customHeight="1" x14ac:dyDescent="0.2">
      <c r="A45" s="381"/>
      <c r="B45" s="385"/>
      <c r="C45" s="382" t="s">
        <v>352</v>
      </c>
      <c r="D45" s="385"/>
      <c r="E45" s="383"/>
      <c r="F45" s="548">
        <v>1432</v>
      </c>
      <c r="G45" s="548">
        <v>981</v>
      </c>
      <c r="H45" s="548">
        <v>1934</v>
      </c>
      <c r="I45" s="548">
        <v>1832</v>
      </c>
      <c r="J45" s="548">
        <v>1546</v>
      </c>
      <c r="K45" s="549">
        <v>-114</v>
      </c>
      <c r="L45" s="380">
        <v>-7.3738680465717978</v>
      </c>
    </row>
    <row r="46" spans="1:12" s="110" customFormat="1" ht="15" customHeight="1" x14ac:dyDescent="0.2">
      <c r="A46" s="381"/>
      <c r="B46" s="384"/>
      <c r="C46" s="366" t="s">
        <v>110</v>
      </c>
      <c r="D46" s="385"/>
      <c r="E46" s="383"/>
      <c r="F46" s="548">
        <v>679</v>
      </c>
      <c r="G46" s="548">
        <v>484</v>
      </c>
      <c r="H46" s="548">
        <v>654</v>
      </c>
      <c r="I46" s="548">
        <v>669</v>
      </c>
      <c r="J46" s="548">
        <v>615</v>
      </c>
      <c r="K46" s="549">
        <v>64</v>
      </c>
      <c r="L46" s="380">
        <v>10.40650406504065</v>
      </c>
    </row>
    <row r="47" spans="1:12" s="110" customFormat="1" ht="15" customHeight="1" x14ac:dyDescent="0.2">
      <c r="A47" s="381"/>
      <c r="B47" s="385"/>
      <c r="C47" s="382" t="s">
        <v>352</v>
      </c>
      <c r="D47" s="385"/>
      <c r="E47" s="383"/>
      <c r="F47" s="548">
        <v>196</v>
      </c>
      <c r="G47" s="548">
        <v>139</v>
      </c>
      <c r="H47" s="548">
        <v>302</v>
      </c>
      <c r="I47" s="548">
        <v>285</v>
      </c>
      <c r="J47" s="550">
        <v>216</v>
      </c>
      <c r="K47" s="549">
        <v>-20</v>
      </c>
      <c r="L47" s="380">
        <v>-9.2592592592592595</v>
      </c>
    </row>
    <row r="48" spans="1:12" s="110" customFormat="1" ht="15" customHeight="1" x14ac:dyDescent="0.2">
      <c r="A48" s="381"/>
      <c r="B48" s="385"/>
      <c r="C48" s="366" t="s">
        <v>111</v>
      </c>
      <c r="D48" s="386"/>
      <c r="E48" s="387"/>
      <c r="F48" s="548">
        <v>93</v>
      </c>
      <c r="G48" s="548">
        <v>60</v>
      </c>
      <c r="H48" s="548">
        <v>88</v>
      </c>
      <c r="I48" s="548">
        <v>86</v>
      </c>
      <c r="J48" s="548">
        <v>80</v>
      </c>
      <c r="K48" s="549">
        <v>13</v>
      </c>
      <c r="L48" s="380">
        <v>16.25</v>
      </c>
    </row>
    <row r="49" spans="1:12" s="110" customFormat="1" ht="15" customHeight="1" x14ac:dyDescent="0.2">
      <c r="A49" s="381"/>
      <c r="B49" s="385"/>
      <c r="C49" s="382" t="s">
        <v>352</v>
      </c>
      <c r="D49" s="385"/>
      <c r="E49" s="383"/>
      <c r="F49" s="548">
        <v>43</v>
      </c>
      <c r="G49" s="548">
        <v>20</v>
      </c>
      <c r="H49" s="548">
        <v>35</v>
      </c>
      <c r="I49" s="548">
        <v>44</v>
      </c>
      <c r="J49" s="548">
        <v>37</v>
      </c>
      <c r="K49" s="549">
        <v>6</v>
      </c>
      <c r="L49" s="380">
        <v>16.216216216216218</v>
      </c>
    </row>
    <row r="50" spans="1:12" s="110" customFormat="1" ht="15" customHeight="1" x14ac:dyDescent="0.2">
      <c r="A50" s="381"/>
      <c r="B50" s="384" t="s">
        <v>113</v>
      </c>
      <c r="C50" s="382" t="s">
        <v>181</v>
      </c>
      <c r="D50" s="385"/>
      <c r="E50" s="383"/>
      <c r="F50" s="548">
        <v>4685</v>
      </c>
      <c r="G50" s="548">
        <v>3314</v>
      </c>
      <c r="H50" s="548">
        <v>5595</v>
      </c>
      <c r="I50" s="548">
        <v>4725</v>
      </c>
      <c r="J50" s="550">
        <v>4716</v>
      </c>
      <c r="K50" s="549">
        <v>-31</v>
      </c>
      <c r="L50" s="380">
        <v>-0.65733672603901616</v>
      </c>
    </row>
    <row r="51" spans="1:12" s="110" customFormat="1" ht="15" customHeight="1" x14ac:dyDescent="0.2">
      <c r="A51" s="381"/>
      <c r="B51" s="385"/>
      <c r="C51" s="382" t="s">
        <v>352</v>
      </c>
      <c r="D51" s="385"/>
      <c r="E51" s="383"/>
      <c r="F51" s="548">
        <v>1561</v>
      </c>
      <c r="G51" s="548">
        <v>1083</v>
      </c>
      <c r="H51" s="548">
        <v>2673</v>
      </c>
      <c r="I51" s="548">
        <v>2154</v>
      </c>
      <c r="J51" s="548">
        <v>1788</v>
      </c>
      <c r="K51" s="549">
        <v>-227</v>
      </c>
      <c r="L51" s="380">
        <v>-12.695749440715884</v>
      </c>
    </row>
    <row r="52" spans="1:12" s="110" customFormat="1" ht="15" customHeight="1" x14ac:dyDescent="0.2">
      <c r="A52" s="381"/>
      <c r="B52" s="384"/>
      <c r="C52" s="382" t="s">
        <v>182</v>
      </c>
      <c r="D52" s="385"/>
      <c r="E52" s="383"/>
      <c r="F52" s="548">
        <v>2103</v>
      </c>
      <c r="G52" s="548">
        <v>1708</v>
      </c>
      <c r="H52" s="548">
        <v>2395</v>
      </c>
      <c r="I52" s="548">
        <v>2138</v>
      </c>
      <c r="J52" s="548">
        <v>2064</v>
      </c>
      <c r="K52" s="549">
        <v>39</v>
      </c>
      <c r="L52" s="380">
        <v>1.8895348837209303</v>
      </c>
    </row>
    <row r="53" spans="1:12" s="269" customFormat="1" ht="11.25" customHeight="1" x14ac:dyDescent="0.2">
      <c r="A53" s="381"/>
      <c r="B53" s="385"/>
      <c r="C53" s="382" t="s">
        <v>352</v>
      </c>
      <c r="D53" s="385"/>
      <c r="E53" s="383"/>
      <c r="F53" s="548">
        <v>800</v>
      </c>
      <c r="G53" s="548">
        <v>658</v>
      </c>
      <c r="H53" s="548">
        <v>1096</v>
      </c>
      <c r="I53" s="548">
        <v>980</v>
      </c>
      <c r="J53" s="550">
        <v>788</v>
      </c>
      <c r="K53" s="549">
        <v>12</v>
      </c>
      <c r="L53" s="380">
        <v>1.5228426395939085</v>
      </c>
    </row>
    <row r="54" spans="1:12" s="151" customFormat="1" ht="12.75" customHeight="1" x14ac:dyDescent="0.2">
      <c r="A54" s="381"/>
      <c r="B54" s="384" t="s">
        <v>113</v>
      </c>
      <c r="C54" s="384" t="s">
        <v>116</v>
      </c>
      <c r="D54" s="385"/>
      <c r="E54" s="383"/>
      <c r="F54" s="548">
        <v>4582</v>
      </c>
      <c r="G54" s="548">
        <v>3580</v>
      </c>
      <c r="H54" s="548">
        <v>5159</v>
      </c>
      <c r="I54" s="548">
        <v>4229</v>
      </c>
      <c r="J54" s="548">
        <v>4404</v>
      </c>
      <c r="K54" s="549">
        <v>178</v>
      </c>
      <c r="L54" s="380">
        <v>4.0417801998183469</v>
      </c>
    </row>
    <row r="55" spans="1:12" ht="11.25" x14ac:dyDescent="0.2">
      <c r="A55" s="381"/>
      <c r="B55" s="385"/>
      <c r="C55" s="382" t="s">
        <v>352</v>
      </c>
      <c r="D55" s="385"/>
      <c r="E55" s="383"/>
      <c r="F55" s="548">
        <v>1337</v>
      </c>
      <c r="G55" s="548">
        <v>1097</v>
      </c>
      <c r="H55" s="548">
        <v>2077</v>
      </c>
      <c r="I55" s="548">
        <v>1766</v>
      </c>
      <c r="J55" s="548">
        <v>1425</v>
      </c>
      <c r="K55" s="549">
        <v>-88</v>
      </c>
      <c r="L55" s="380">
        <v>-6.1754385964912277</v>
      </c>
    </row>
    <row r="56" spans="1:12" ht="14.25" customHeight="1" x14ac:dyDescent="0.2">
      <c r="A56" s="381"/>
      <c r="B56" s="385"/>
      <c r="C56" s="384" t="s">
        <v>117</v>
      </c>
      <c r="D56" s="385"/>
      <c r="E56" s="383"/>
      <c r="F56" s="548">
        <v>2205</v>
      </c>
      <c r="G56" s="548">
        <v>1440</v>
      </c>
      <c r="H56" s="548">
        <v>2824</v>
      </c>
      <c r="I56" s="548">
        <v>2633</v>
      </c>
      <c r="J56" s="548">
        <v>2373</v>
      </c>
      <c r="K56" s="549">
        <v>-168</v>
      </c>
      <c r="L56" s="380">
        <v>-7.0796460176991154</v>
      </c>
    </row>
    <row r="57" spans="1:12" ht="18.75" customHeight="1" x14ac:dyDescent="0.2">
      <c r="A57" s="388"/>
      <c r="B57" s="389"/>
      <c r="C57" s="390" t="s">
        <v>352</v>
      </c>
      <c r="D57" s="389"/>
      <c r="E57" s="391"/>
      <c r="F57" s="551">
        <v>1024</v>
      </c>
      <c r="G57" s="552">
        <v>644</v>
      </c>
      <c r="H57" s="552">
        <v>1687</v>
      </c>
      <c r="I57" s="552">
        <v>1368</v>
      </c>
      <c r="J57" s="552">
        <v>1150</v>
      </c>
      <c r="K57" s="553">
        <f t="shared" ref="K57" si="0">IF(OR(F57=".",J57=".")=TRUE,".",IF(OR(F57="*",J57="*")=TRUE,"*",IF(AND(F57="-",J57="-")=TRUE,"-",IF(AND(ISNUMBER(J57),ISNUMBER(F57))=TRUE,IF(F57-J57=0,0,F57-J57),IF(ISNUMBER(F57)=TRUE,F57,-J57)))))</f>
        <v>-126</v>
      </c>
      <c r="L57" s="392">
        <f t="shared" ref="L57" si="1">IF(K57 =".",".",IF(K57 ="*","*",IF(K57="-","-",IF(K57=0,0,IF(OR(J57="-",J57=".",F57="-",F57=".")=TRUE,"X",IF(J57=0,"0,0",IF(ABS(K57*100/J57)&gt;250,".X",(K57*100/J57))))))))</f>
        <v>-10.956521739130435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6975</v>
      </c>
      <c r="E11" s="114">
        <v>5358</v>
      </c>
      <c r="F11" s="114">
        <v>10050</v>
      </c>
      <c r="G11" s="114">
        <v>6991</v>
      </c>
      <c r="H11" s="140">
        <v>6964</v>
      </c>
      <c r="I11" s="115">
        <v>11</v>
      </c>
      <c r="J11" s="116">
        <v>0.15795519816197587</v>
      </c>
    </row>
    <row r="12" spans="1:15" s="110" customFormat="1" ht="24.95" customHeight="1" x14ac:dyDescent="0.2">
      <c r="A12" s="193" t="s">
        <v>132</v>
      </c>
      <c r="B12" s="194" t="s">
        <v>133</v>
      </c>
      <c r="C12" s="113">
        <v>4.602150537634409</v>
      </c>
      <c r="D12" s="115">
        <v>321</v>
      </c>
      <c r="E12" s="114">
        <v>164</v>
      </c>
      <c r="F12" s="114">
        <v>872</v>
      </c>
      <c r="G12" s="114">
        <v>372</v>
      </c>
      <c r="H12" s="140">
        <v>316</v>
      </c>
      <c r="I12" s="115">
        <v>5</v>
      </c>
      <c r="J12" s="116">
        <v>1.5822784810126582</v>
      </c>
    </row>
    <row r="13" spans="1:15" s="110" customFormat="1" ht="24.95" customHeight="1" x14ac:dyDescent="0.2">
      <c r="A13" s="193" t="s">
        <v>134</v>
      </c>
      <c r="B13" s="199" t="s">
        <v>214</v>
      </c>
      <c r="C13" s="113">
        <v>0.90322580645161288</v>
      </c>
      <c r="D13" s="115">
        <v>63</v>
      </c>
      <c r="E13" s="114">
        <v>21</v>
      </c>
      <c r="F13" s="114">
        <v>28</v>
      </c>
      <c r="G13" s="114">
        <v>29</v>
      </c>
      <c r="H13" s="140">
        <v>22</v>
      </c>
      <c r="I13" s="115">
        <v>41</v>
      </c>
      <c r="J13" s="116">
        <v>186.36363636363637</v>
      </c>
    </row>
    <row r="14" spans="1:15" s="287" customFormat="1" ht="24.95" customHeight="1" x14ac:dyDescent="0.2">
      <c r="A14" s="193" t="s">
        <v>215</v>
      </c>
      <c r="B14" s="199" t="s">
        <v>137</v>
      </c>
      <c r="C14" s="113">
        <v>21.491039426523297</v>
      </c>
      <c r="D14" s="115">
        <v>1499</v>
      </c>
      <c r="E14" s="114">
        <v>1576</v>
      </c>
      <c r="F14" s="114">
        <v>2399</v>
      </c>
      <c r="G14" s="114">
        <v>1491</v>
      </c>
      <c r="H14" s="140">
        <v>1604</v>
      </c>
      <c r="I14" s="115">
        <v>-105</v>
      </c>
      <c r="J14" s="116">
        <v>-6.546134663341646</v>
      </c>
      <c r="K14" s="110"/>
      <c r="L14" s="110"/>
      <c r="M14" s="110"/>
      <c r="N14" s="110"/>
      <c r="O14" s="110"/>
    </row>
    <row r="15" spans="1:15" s="110" customFormat="1" ht="24.95" customHeight="1" x14ac:dyDescent="0.2">
      <c r="A15" s="193" t="s">
        <v>216</v>
      </c>
      <c r="B15" s="199" t="s">
        <v>217</v>
      </c>
      <c r="C15" s="113">
        <v>2.236559139784946</v>
      </c>
      <c r="D15" s="115">
        <v>156</v>
      </c>
      <c r="E15" s="114">
        <v>107</v>
      </c>
      <c r="F15" s="114">
        <v>199</v>
      </c>
      <c r="G15" s="114">
        <v>121</v>
      </c>
      <c r="H15" s="140">
        <v>137</v>
      </c>
      <c r="I15" s="115">
        <v>19</v>
      </c>
      <c r="J15" s="116">
        <v>13.868613138686131</v>
      </c>
    </row>
    <row r="16" spans="1:15" s="287" customFormat="1" ht="24.95" customHeight="1" x14ac:dyDescent="0.2">
      <c r="A16" s="193" t="s">
        <v>218</v>
      </c>
      <c r="B16" s="199" t="s">
        <v>141</v>
      </c>
      <c r="C16" s="113">
        <v>17.50537634408602</v>
      </c>
      <c r="D16" s="115">
        <v>1221</v>
      </c>
      <c r="E16" s="114">
        <v>1288</v>
      </c>
      <c r="F16" s="114">
        <v>2009</v>
      </c>
      <c r="G16" s="114">
        <v>1269</v>
      </c>
      <c r="H16" s="140">
        <v>1337</v>
      </c>
      <c r="I16" s="115">
        <v>-116</v>
      </c>
      <c r="J16" s="116">
        <v>-8.6761406133133878</v>
      </c>
      <c r="K16" s="110"/>
      <c r="L16" s="110"/>
      <c r="M16" s="110"/>
      <c r="N16" s="110"/>
      <c r="O16" s="110"/>
    </row>
    <row r="17" spans="1:15" s="110" customFormat="1" ht="24.95" customHeight="1" x14ac:dyDescent="0.2">
      <c r="A17" s="193" t="s">
        <v>142</v>
      </c>
      <c r="B17" s="199" t="s">
        <v>220</v>
      </c>
      <c r="C17" s="113">
        <v>1.7491039426523298</v>
      </c>
      <c r="D17" s="115">
        <v>122</v>
      </c>
      <c r="E17" s="114">
        <v>181</v>
      </c>
      <c r="F17" s="114">
        <v>191</v>
      </c>
      <c r="G17" s="114">
        <v>101</v>
      </c>
      <c r="H17" s="140">
        <v>130</v>
      </c>
      <c r="I17" s="115">
        <v>-8</v>
      </c>
      <c r="J17" s="116">
        <v>-6.1538461538461542</v>
      </c>
    </row>
    <row r="18" spans="1:15" s="287" customFormat="1" ht="24.95" customHeight="1" x14ac:dyDescent="0.2">
      <c r="A18" s="201" t="s">
        <v>144</v>
      </c>
      <c r="B18" s="202" t="s">
        <v>145</v>
      </c>
      <c r="C18" s="113">
        <v>5.9068100358422937</v>
      </c>
      <c r="D18" s="115">
        <v>412</v>
      </c>
      <c r="E18" s="114">
        <v>271</v>
      </c>
      <c r="F18" s="114">
        <v>562</v>
      </c>
      <c r="G18" s="114">
        <v>331</v>
      </c>
      <c r="H18" s="140">
        <v>453</v>
      </c>
      <c r="I18" s="115">
        <v>-41</v>
      </c>
      <c r="J18" s="116">
        <v>-9.0507726269315665</v>
      </c>
      <c r="K18" s="110"/>
      <c r="L18" s="110"/>
      <c r="M18" s="110"/>
      <c r="N18" s="110"/>
      <c r="O18" s="110"/>
    </row>
    <row r="19" spans="1:15" s="110" customFormat="1" ht="24.95" customHeight="1" x14ac:dyDescent="0.2">
      <c r="A19" s="193" t="s">
        <v>146</v>
      </c>
      <c r="B19" s="199" t="s">
        <v>147</v>
      </c>
      <c r="C19" s="113">
        <v>12.028673835125447</v>
      </c>
      <c r="D19" s="115">
        <v>839</v>
      </c>
      <c r="E19" s="114">
        <v>678</v>
      </c>
      <c r="F19" s="114">
        <v>1168</v>
      </c>
      <c r="G19" s="114">
        <v>787</v>
      </c>
      <c r="H19" s="140">
        <v>900</v>
      </c>
      <c r="I19" s="115">
        <v>-61</v>
      </c>
      <c r="J19" s="116">
        <v>-6.7777777777777777</v>
      </c>
    </row>
    <row r="20" spans="1:15" s="287" customFormat="1" ht="24.95" customHeight="1" x14ac:dyDescent="0.2">
      <c r="A20" s="193" t="s">
        <v>148</v>
      </c>
      <c r="B20" s="199" t="s">
        <v>149</v>
      </c>
      <c r="C20" s="113">
        <v>2.10752688172043</v>
      </c>
      <c r="D20" s="115">
        <v>147</v>
      </c>
      <c r="E20" s="114">
        <v>133</v>
      </c>
      <c r="F20" s="114">
        <v>212</v>
      </c>
      <c r="G20" s="114">
        <v>167</v>
      </c>
      <c r="H20" s="140">
        <v>178</v>
      </c>
      <c r="I20" s="115">
        <v>-31</v>
      </c>
      <c r="J20" s="116">
        <v>-17.415730337078653</v>
      </c>
      <c r="K20" s="110"/>
      <c r="L20" s="110"/>
      <c r="M20" s="110"/>
      <c r="N20" s="110"/>
      <c r="O20" s="110"/>
    </row>
    <row r="21" spans="1:15" s="110" customFormat="1" ht="24.95" customHeight="1" x14ac:dyDescent="0.2">
      <c r="A21" s="201" t="s">
        <v>150</v>
      </c>
      <c r="B21" s="202" t="s">
        <v>151</v>
      </c>
      <c r="C21" s="113">
        <v>13.763440860215054</v>
      </c>
      <c r="D21" s="115">
        <v>960</v>
      </c>
      <c r="E21" s="114">
        <v>431</v>
      </c>
      <c r="F21" s="114">
        <v>974</v>
      </c>
      <c r="G21" s="114">
        <v>1584</v>
      </c>
      <c r="H21" s="140">
        <v>1087</v>
      </c>
      <c r="I21" s="115">
        <v>-127</v>
      </c>
      <c r="J21" s="116">
        <v>-11.683532658693652</v>
      </c>
    </row>
    <row r="22" spans="1:15" s="110" customFormat="1" ht="24.95" customHeight="1" x14ac:dyDescent="0.2">
      <c r="A22" s="201" t="s">
        <v>152</v>
      </c>
      <c r="B22" s="199" t="s">
        <v>153</v>
      </c>
      <c r="C22" s="113">
        <v>5.075268817204301</v>
      </c>
      <c r="D22" s="115">
        <v>354</v>
      </c>
      <c r="E22" s="114">
        <v>171</v>
      </c>
      <c r="F22" s="114">
        <v>181</v>
      </c>
      <c r="G22" s="114">
        <v>173</v>
      </c>
      <c r="H22" s="140">
        <v>203</v>
      </c>
      <c r="I22" s="115">
        <v>151</v>
      </c>
      <c r="J22" s="116">
        <v>74.384236453201964</v>
      </c>
    </row>
    <row r="23" spans="1:15" s="110" customFormat="1" ht="24.95" customHeight="1" x14ac:dyDescent="0.2">
      <c r="A23" s="193" t="s">
        <v>154</v>
      </c>
      <c r="B23" s="199" t="s">
        <v>155</v>
      </c>
      <c r="C23" s="113">
        <v>1.1756272401433692</v>
      </c>
      <c r="D23" s="115">
        <v>82</v>
      </c>
      <c r="E23" s="114">
        <v>51</v>
      </c>
      <c r="F23" s="114">
        <v>107</v>
      </c>
      <c r="G23" s="114">
        <v>41</v>
      </c>
      <c r="H23" s="140">
        <v>74</v>
      </c>
      <c r="I23" s="115">
        <v>8</v>
      </c>
      <c r="J23" s="116">
        <v>10.810810810810811</v>
      </c>
    </row>
    <row r="24" spans="1:15" s="110" customFormat="1" ht="24.95" customHeight="1" x14ac:dyDescent="0.2">
      <c r="A24" s="193" t="s">
        <v>156</v>
      </c>
      <c r="B24" s="199" t="s">
        <v>221</v>
      </c>
      <c r="C24" s="113">
        <v>4.645161290322581</v>
      </c>
      <c r="D24" s="115">
        <v>324</v>
      </c>
      <c r="E24" s="114">
        <v>264</v>
      </c>
      <c r="F24" s="114">
        <v>320</v>
      </c>
      <c r="G24" s="114">
        <v>253</v>
      </c>
      <c r="H24" s="140">
        <v>266</v>
      </c>
      <c r="I24" s="115">
        <v>58</v>
      </c>
      <c r="J24" s="116">
        <v>21.804511278195488</v>
      </c>
    </row>
    <row r="25" spans="1:15" s="110" customFormat="1" ht="24.95" customHeight="1" x14ac:dyDescent="0.2">
      <c r="A25" s="193" t="s">
        <v>222</v>
      </c>
      <c r="B25" s="204" t="s">
        <v>159</v>
      </c>
      <c r="C25" s="113">
        <v>4.5017921146953404</v>
      </c>
      <c r="D25" s="115">
        <v>314</v>
      </c>
      <c r="E25" s="114">
        <v>238</v>
      </c>
      <c r="F25" s="114">
        <v>577</v>
      </c>
      <c r="G25" s="114">
        <v>333</v>
      </c>
      <c r="H25" s="140">
        <v>394</v>
      </c>
      <c r="I25" s="115">
        <v>-80</v>
      </c>
      <c r="J25" s="116">
        <v>-20.304568527918782</v>
      </c>
    </row>
    <row r="26" spans="1:15" s="110" customFormat="1" ht="24.95" customHeight="1" x14ac:dyDescent="0.2">
      <c r="A26" s="201">
        <v>782.78300000000002</v>
      </c>
      <c r="B26" s="203" t="s">
        <v>160</v>
      </c>
      <c r="C26" s="113">
        <v>2.9964157706093189</v>
      </c>
      <c r="D26" s="115">
        <v>209</v>
      </c>
      <c r="E26" s="114">
        <v>165</v>
      </c>
      <c r="F26" s="114">
        <v>214</v>
      </c>
      <c r="G26" s="114">
        <v>259</v>
      </c>
      <c r="H26" s="140">
        <v>304</v>
      </c>
      <c r="I26" s="115">
        <v>-95</v>
      </c>
      <c r="J26" s="116">
        <v>-31.25</v>
      </c>
    </row>
    <row r="27" spans="1:15" s="110" customFormat="1" ht="24.95" customHeight="1" x14ac:dyDescent="0.2">
      <c r="A27" s="193" t="s">
        <v>161</v>
      </c>
      <c r="B27" s="199" t="s">
        <v>162</v>
      </c>
      <c r="C27" s="113">
        <v>2.8243727598566308</v>
      </c>
      <c r="D27" s="115">
        <v>197</v>
      </c>
      <c r="E27" s="114">
        <v>169</v>
      </c>
      <c r="F27" s="114">
        <v>291</v>
      </c>
      <c r="G27" s="114">
        <v>139</v>
      </c>
      <c r="H27" s="140">
        <v>161</v>
      </c>
      <c r="I27" s="115">
        <v>36</v>
      </c>
      <c r="J27" s="116">
        <v>22.36024844720497</v>
      </c>
    </row>
    <row r="28" spans="1:15" s="110" customFormat="1" ht="24.95" customHeight="1" x14ac:dyDescent="0.2">
      <c r="A28" s="193" t="s">
        <v>163</v>
      </c>
      <c r="B28" s="199" t="s">
        <v>164</v>
      </c>
      <c r="C28" s="113">
        <v>2.3082437275985663</v>
      </c>
      <c r="D28" s="115">
        <v>161</v>
      </c>
      <c r="E28" s="114">
        <v>145</v>
      </c>
      <c r="F28" s="114">
        <v>470</v>
      </c>
      <c r="G28" s="114">
        <v>113</v>
      </c>
      <c r="H28" s="140">
        <v>169</v>
      </c>
      <c r="I28" s="115">
        <v>-8</v>
      </c>
      <c r="J28" s="116">
        <v>-4.7337278106508878</v>
      </c>
    </row>
    <row r="29" spans="1:15" s="110" customFormat="1" ht="24.95" customHeight="1" x14ac:dyDescent="0.2">
      <c r="A29" s="193">
        <v>86</v>
      </c>
      <c r="B29" s="199" t="s">
        <v>165</v>
      </c>
      <c r="C29" s="113">
        <v>5.9641577060931903</v>
      </c>
      <c r="D29" s="115">
        <v>416</v>
      </c>
      <c r="E29" s="114">
        <v>327</v>
      </c>
      <c r="F29" s="114">
        <v>661</v>
      </c>
      <c r="G29" s="114">
        <v>277</v>
      </c>
      <c r="H29" s="140">
        <v>324</v>
      </c>
      <c r="I29" s="115">
        <v>92</v>
      </c>
      <c r="J29" s="116">
        <v>28.395061728395063</v>
      </c>
    </row>
    <row r="30" spans="1:15" s="110" customFormat="1" ht="24.95" customHeight="1" x14ac:dyDescent="0.2">
      <c r="A30" s="193">
        <v>87.88</v>
      </c>
      <c r="B30" s="204" t="s">
        <v>166</v>
      </c>
      <c r="C30" s="113">
        <v>5.5627240143369177</v>
      </c>
      <c r="D30" s="115">
        <v>388</v>
      </c>
      <c r="E30" s="114">
        <v>356</v>
      </c>
      <c r="F30" s="114">
        <v>647</v>
      </c>
      <c r="G30" s="114">
        <v>307</v>
      </c>
      <c r="H30" s="140">
        <v>306</v>
      </c>
      <c r="I30" s="115">
        <v>82</v>
      </c>
      <c r="J30" s="116">
        <v>26.797385620915033</v>
      </c>
    </row>
    <row r="31" spans="1:15" s="110" customFormat="1" ht="24.95" customHeight="1" x14ac:dyDescent="0.2">
      <c r="A31" s="193" t="s">
        <v>167</v>
      </c>
      <c r="B31" s="199" t="s">
        <v>168</v>
      </c>
      <c r="C31" s="113">
        <v>4.1003584229390677</v>
      </c>
      <c r="D31" s="115">
        <v>286</v>
      </c>
      <c r="E31" s="114">
        <v>198</v>
      </c>
      <c r="F31" s="114">
        <v>367</v>
      </c>
      <c r="G31" s="114">
        <v>334</v>
      </c>
      <c r="H31" s="140">
        <v>203</v>
      </c>
      <c r="I31" s="115">
        <v>83</v>
      </c>
      <c r="J31" s="116">
        <v>40.88669950738916</v>
      </c>
    </row>
    <row r="32" spans="1:15" s="110" customFormat="1" ht="24.95" customHeight="1" x14ac:dyDescent="0.2">
      <c r="A32" s="193"/>
      <c r="B32" s="204" t="s">
        <v>169</v>
      </c>
      <c r="C32" s="113">
        <v>4.3010752688172046E-2</v>
      </c>
      <c r="D32" s="115">
        <v>3</v>
      </c>
      <c r="E32" s="114">
        <v>0</v>
      </c>
      <c r="F32" s="114">
        <v>0</v>
      </c>
      <c r="G32" s="114" t="s">
        <v>513</v>
      </c>
      <c r="H32" s="140">
        <v>0</v>
      </c>
      <c r="I32" s="115">
        <v>3</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4.602150537634409</v>
      </c>
      <c r="D34" s="115">
        <v>321</v>
      </c>
      <c r="E34" s="114">
        <v>164</v>
      </c>
      <c r="F34" s="114">
        <v>872</v>
      </c>
      <c r="G34" s="114">
        <v>372</v>
      </c>
      <c r="H34" s="140">
        <v>316</v>
      </c>
      <c r="I34" s="115">
        <v>5</v>
      </c>
      <c r="J34" s="116">
        <v>1.5822784810126582</v>
      </c>
    </row>
    <row r="35" spans="1:10" s="110" customFormat="1" ht="24.95" customHeight="1" x14ac:dyDescent="0.2">
      <c r="A35" s="292" t="s">
        <v>171</v>
      </c>
      <c r="B35" s="293" t="s">
        <v>172</v>
      </c>
      <c r="C35" s="113">
        <v>28.301075268817204</v>
      </c>
      <c r="D35" s="115">
        <v>1974</v>
      </c>
      <c r="E35" s="114">
        <v>1868</v>
      </c>
      <c r="F35" s="114">
        <v>2989</v>
      </c>
      <c r="G35" s="114">
        <v>1851</v>
      </c>
      <c r="H35" s="140">
        <v>2079</v>
      </c>
      <c r="I35" s="115">
        <v>-105</v>
      </c>
      <c r="J35" s="116">
        <v>-5.0505050505050502</v>
      </c>
    </row>
    <row r="36" spans="1:10" s="110" customFormat="1" ht="24.95" customHeight="1" x14ac:dyDescent="0.2">
      <c r="A36" s="294" t="s">
        <v>173</v>
      </c>
      <c r="B36" s="295" t="s">
        <v>174</v>
      </c>
      <c r="C36" s="125">
        <v>67.053763440860209</v>
      </c>
      <c r="D36" s="143">
        <v>4677</v>
      </c>
      <c r="E36" s="144">
        <v>3326</v>
      </c>
      <c r="F36" s="144">
        <v>6189</v>
      </c>
      <c r="G36" s="144">
        <v>4767</v>
      </c>
      <c r="H36" s="145">
        <v>4569</v>
      </c>
      <c r="I36" s="143">
        <v>108</v>
      </c>
      <c r="J36" s="146">
        <v>2.3637557452396587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6975</v>
      </c>
      <c r="F11" s="264">
        <v>5358</v>
      </c>
      <c r="G11" s="264">
        <v>10050</v>
      </c>
      <c r="H11" s="264">
        <v>6991</v>
      </c>
      <c r="I11" s="265">
        <v>6964</v>
      </c>
      <c r="J11" s="263">
        <v>11</v>
      </c>
      <c r="K11" s="266">
        <v>0.15795519816197587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29.405017921146953</v>
      </c>
      <c r="E13" s="115">
        <v>2051</v>
      </c>
      <c r="F13" s="114">
        <v>1468</v>
      </c>
      <c r="G13" s="114">
        <v>3462</v>
      </c>
      <c r="H13" s="114">
        <v>2814</v>
      </c>
      <c r="I13" s="140">
        <v>2226</v>
      </c>
      <c r="J13" s="115">
        <v>-175</v>
      </c>
      <c r="K13" s="116">
        <v>-7.8616352201257858</v>
      </c>
    </row>
    <row r="14" spans="1:15" ht="15.95" customHeight="1" x14ac:dyDescent="0.2">
      <c r="A14" s="306" t="s">
        <v>230</v>
      </c>
      <c r="B14" s="307"/>
      <c r="C14" s="308"/>
      <c r="D14" s="113">
        <v>48.845878136200717</v>
      </c>
      <c r="E14" s="115">
        <v>3407</v>
      </c>
      <c r="F14" s="114">
        <v>2515</v>
      </c>
      <c r="G14" s="114">
        <v>4995</v>
      </c>
      <c r="H14" s="114">
        <v>3033</v>
      </c>
      <c r="I14" s="140">
        <v>3365</v>
      </c>
      <c r="J14" s="115">
        <v>42</v>
      </c>
      <c r="K14" s="116">
        <v>1.2481426448736999</v>
      </c>
    </row>
    <row r="15" spans="1:15" ht="15.95" customHeight="1" x14ac:dyDescent="0.2">
      <c r="A15" s="306" t="s">
        <v>231</v>
      </c>
      <c r="B15" s="307"/>
      <c r="C15" s="308"/>
      <c r="D15" s="113">
        <v>9.3906810035842287</v>
      </c>
      <c r="E15" s="115">
        <v>655</v>
      </c>
      <c r="F15" s="114">
        <v>634</v>
      </c>
      <c r="G15" s="114">
        <v>707</v>
      </c>
      <c r="H15" s="114">
        <v>499</v>
      </c>
      <c r="I15" s="140">
        <v>566</v>
      </c>
      <c r="J15" s="115">
        <v>89</v>
      </c>
      <c r="K15" s="116">
        <v>15.724381625441696</v>
      </c>
    </row>
    <row r="16" spans="1:15" ht="15.95" customHeight="1" x14ac:dyDescent="0.2">
      <c r="A16" s="306" t="s">
        <v>232</v>
      </c>
      <c r="B16" s="307"/>
      <c r="C16" s="308"/>
      <c r="D16" s="113">
        <v>12.157706093189963</v>
      </c>
      <c r="E16" s="115">
        <v>848</v>
      </c>
      <c r="F16" s="114">
        <v>709</v>
      </c>
      <c r="G16" s="114">
        <v>826</v>
      </c>
      <c r="H16" s="114">
        <v>622</v>
      </c>
      <c r="I16" s="140">
        <v>786</v>
      </c>
      <c r="J16" s="115">
        <v>62</v>
      </c>
      <c r="K16" s="116">
        <v>7.888040712468193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4.6738351254480284</v>
      </c>
      <c r="E18" s="115">
        <v>326</v>
      </c>
      <c r="F18" s="114">
        <v>180</v>
      </c>
      <c r="G18" s="114">
        <v>890</v>
      </c>
      <c r="H18" s="114">
        <v>374</v>
      </c>
      <c r="I18" s="140">
        <v>280</v>
      </c>
      <c r="J18" s="115">
        <v>46</v>
      </c>
      <c r="K18" s="116">
        <v>16.428571428571427</v>
      </c>
    </row>
    <row r="19" spans="1:11" ht="14.1" customHeight="1" x14ac:dyDescent="0.2">
      <c r="A19" s="306" t="s">
        <v>235</v>
      </c>
      <c r="B19" s="307" t="s">
        <v>236</v>
      </c>
      <c r="C19" s="308"/>
      <c r="D19" s="113">
        <v>4.2867383512544803</v>
      </c>
      <c r="E19" s="115">
        <v>299</v>
      </c>
      <c r="F19" s="114">
        <v>169</v>
      </c>
      <c r="G19" s="114">
        <v>872</v>
      </c>
      <c r="H19" s="114">
        <v>360</v>
      </c>
      <c r="I19" s="140">
        <v>263</v>
      </c>
      <c r="J19" s="115">
        <v>36</v>
      </c>
      <c r="K19" s="116">
        <v>13.688212927756654</v>
      </c>
    </row>
    <row r="20" spans="1:11" ht="14.1" customHeight="1" x14ac:dyDescent="0.2">
      <c r="A20" s="306">
        <v>12</v>
      </c>
      <c r="B20" s="307" t="s">
        <v>237</v>
      </c>
      <c r="C20" s="308"/>
      <c r="D20" s="113">
        <v>1.3046594982078854</v>
      </c>
      <c r="E20" s="115">
        <v>91</v>
      </c>
      <c r="F20" s="114">
        <v>74</v>
      </c>
      <c r="G20" s="114">
        <v>126</v>
      </c>
      <c r="H20" s="114">
        <v>85</v>
      </c>
      <c r="I20" s="140">
        <v>110</v>
      </c>
      <c r="J20" s="115">
        <v>-19</v>
      </c>
      <c r="K20" s="116">
        <v>-17.272727272727273</v>
      </c>
    </row>
    <row r="21" spans="1:11" ht="14.1" customHeight="1" x14ac:dyDescent="0.2">
      <c r="A21" s="306">
        <v>21</v>
      </c>
      <c r="B21" s="307" t="s">
        <v>238</v>
      </c>
      <c r="C21" s="308"/>
      <c r="D21" s="113">
        <v>0.17204301075268819</v>
      </c>
      <c r="E21" s="115">
        <v>12</v>
      </c>
      <c r="F21" s="114">
        <v>16</v>
      </c>
      <c r="G21" s="114">
        <v>14</v>
      </c>
      <c r="H21" s="114">
        <v>14</v>
      </c>
      <c r="I21" s="140">
        <v>26</v>
      </c>
      <c r="J21" s="115">
        <v>-14</v>
      </c>
      <c r="K21" s="116">
        <v>-53.846153846153847</v>
      </c>
    </row>
    <row r="22" spans="1:11" ht="14.1" customHeight="1" x14ac:dyDescent="0.2">
      <c r="A22" s="306">
        <v>22</v>
      </c>
      <c r="B22" s="307" t="s">
        <v>239</v>
      </c>
      <c r="C22" s="308"/>
      <c r="D22" s="113">
        <v>1.1756272401433692</v>
      </c>
      <c r="E22" s="115">
        <v>82</v>
      </c>
      <c r="F22" s="114">
        <v>101</v>
      </c>
      <c r="G22" s="114">
        <v>143</v>
      </c>
      <c r="H22" s="114">
        <v>59</v>
      </c>
      <c r="I22" s="140">
        <v>82</v>
      </c>
      <c r="J22" s="115">
        <v>0</v>
      </c>
      <c r="K22" s="116">
        <v>0</v>
      </c>
    </row>
    <row r="23" spans="1:11" ht="14.1" customHeight="1" x14ac:dyDescent="0.2">
      <c r="A23" s="306">
        <v>23</v>
      </c>
      <c r="B23" s="307" t="s">
        <v>240</v>
      </c>
      <c r="C23" s="308"/>
      <c r="D23" s="113">
        <v>0.34408602150537637</v>
      </c>
      <c r="E23" s="115">
        <v>24</v>
      </c>
      <c r="F23" s="114">
        <v>23</v>
      </c>
      <c r="G23" s="114">
        <v>36</v>
      </c>
      <c r="H23" s="114">
        <v>27</v>
      </c>
      <c r="I23" s="140">
        <v>35</v>
      </c>
      <c r="J23" s="115">
        <v>-11</v>
      </c>
      <c r="K23" s="116">
        <v>-31.428571428571427</v>
      </c>
    </row>
    <row r="24" spans="1:11" ht="14.1" customHeight="1" x14ac:dyDescent="0.2">
      <c r="A24" s="306">
        <v>24</v>
      </c>
      <c r="B24" s="307" t="s">
        <v>241</v>
      </c>
      <c r="C24" s="308"/>
      <c r="D24" s="113">
        <v>2.6666666666666665</v>
      </c>
      <c r="E24" s="115">
        <v>186</v>
      </c>
      <c r="F24" s="114">
        <v>150</v>
      </c>
      <c r="G24" s="114">
        <v>277</v>
      </c>
      <c r="H24" s="114">
        <v>150</v>
      </c>
      <c r="I24" s="140">
        <v>242</v>
      </c>
      <c r="J24" s="115">
        <v>-56</v>
      </c>
      <c r="K24" s="116">
        <v>-23.140495867768596</v>
      </c>
    </row>
    <row r="25" spans="1:11" ht="14.1" customHeight="1" x14ac:dyDescent="0.2">
      <c r="A25" s="306">
        <v>25</v>
      </c>
      <c r="B25" s="307" t="s">
        <v>242</v>
      </c>
      <c r="C25" s="308"/>
      <c r="D25" s="113">
        <v>5.376344086021505</v>
      </c>
      <c r="E25" s="115">
        <v>375</v>
      </c>
      <c r="F25" s="114">
        <v>393</v>
      </c>
      <c r="G25" s="114">
        <v>594</v>
      </c>
      <c r="H25" s="114">
        <v>315</v>
      </c>
      <c r="I25" s="140">
        <v>488</v>
      </c>
      <c r="J25" s="115">
        <v>-113</v>
      </c>
      <c r="K25" s="116">
        <v>-23.155737704918032</v>
      </c>
    </row>
    <row r="26" spans="1:11" ht="14.1" customHeight="1" x14ac:dyDescent="0.2">
      <c r="A26" s="306">
        <v>26</v>
      </c>
      <c r="B26" s="307" t="s">
        <v>243</v>
      </c>
      <c r="C26" s="308"/>
      <c r="D26" s="113">
        <v>2.9820788530465951</v>
      </c>
      <c r="E26" s="115">
        <v>208</v>
      </c>
      <c r="F26" s="114">
        <v>160</v>
      </c>
      <c r="G26" s="114">
        <v>371</v>
      </c>
      <c r="H26" s="114">
        <v>139</v>
      </c>
      <c r="I26" s="140">
        <v>220</v>
      </c>
      <c r="J26" s="115">
        <v>-12</v>
      </c>
      <c r="K26" s="116">
        <v>-5.4545454545454541</v>
      </c>
    </row>
    <row r="27" spans="1:11" ht="14.1" customHeight="1" x14ac:dyDescent="0.2">
      <c r="A27" s="306">
        <v>27</v>
      </c>
      <c r="B27" s="307" t="s">
        <v>244</v>
      </c>
      <c r="C27" s="308"/>
      <c r="D27" s="113">
        <v>3.6559139784946235</v>
      </c>
      <c r="E27" s="115">
        <v>255</v>
      </c>
      <c r="F27" s="114">
        <v>281</v>
      </c>
      <c r="G27" s="114">
        <v>246</v>
      </c>
      <c r="H27" s="114">
        <v>203</v>
      </c>
      <c r="I27" s="140">
        <v>219</v>
      </c>
      <c r="J27" s="115">
        <v>36</v>
      </c>
      <c r="K27" s="116">
        <v>16.438356164383563</v>
      </c>
    </row>
    <row r="28" spans="1:11" ht="14.1" customHeight="1" x14ac:dyDescent="0.2">
      <c r="A28" s="306">
        <v>28</v>
      </c>
      <c r="B28" s="307" t="s">
        <v>245</v>
      </c>
      <c r="C28" s="308"/>
      <c r="D28" s="113">
        <v>0.30107526881720431</v>
      </c>
      <c r="E28" s="115">
        <v>21</v>
      </c>
      <c r="F28" s="114">
        <v>14</v>
      </c>
      <c r="G28" s="114">
        <v>22</v>
      </c>
      <c r="H28" s="114">
        <v>21</v>
      </c>
      <c r="I28" s="140">
        <v>22</v>
      </c>
      <c r="J28" s="115">
        <v>-1</v>
      </c>
      <c r="K28" s="116">
        <v>-4.5454545454545459</v>
      </c>
    </row>
    <row r="29" spans="1:11" ht="14.1" customHeight="1" x14ac:dyDescent="0.2">
      <c r="A29" s="306">
        <v>29</v>
      </c>
      <c r="B29" s="307" t="s">
        <v>246</v>
      </c>
      <c r="C29" s="308"/>
      <c r="D29" s="113">
        <v>5.8207885304659497</v>
      </c>
      <c r="E29" s="115">
        <v>406</v>
      </c>
      <c r="F29" s="114">
        <v>227</v>
      </c>
      <c r="G29" s="114">
        <v>411</v>
      </c>
      <c r="H29" s="114">
        <v>593</v>
      </c>
      <c r="I29" s="140">
        <v>426</v>
      </c>
      <c r="J29" s="115">
        <v>-20</v>
      </c>
      <c r="K29" s="116">
        <v>-4.694835680751174</v>
      </c>
    </row>
    <row r="30" spans="1:11" ht="14.1" customHeight="1" x14ac:dyDescent="0.2">
      <c r="A30" s="306" t="s">
        <v>247</v>
      </c>
      <c r="B30" s="307" t="s">
        <v>248</v>
      </c>
      <c r="C30" s="308"/>
      <c r="D30" s="113">
        <v>0.91756272401433692</v>
      </c>
      <c r="E30" s="115">
        <v>64</v>
      </c>
      <c r="F30" s="114">
        <v>30</v>
      </c>
      <c r="G30" s="114">
        <v>83</v>
      </c>
      <c r="H30" s="114">
        <v>62</v>
      </c>
      <c r="I30" s="140" t="s">
        <v>513</v>
      </c>
      <c r="J30" s="115" t="s">
        <v>513</v>
      </c>
      <c r="K30" s="116" t="s">
        <v>513</v>
      </c>
    </row>
    <row r="31" spans="1:11" ht="14.1" customHeight="1" x14ac:dyDescent="0.2">
      <c r="A31" s="306" t="s">
        <v>249</v>
      </c>
      <c r="B31" s="307" t="s">
        <v>250</v>
      </c>
      <c r="C31" s="308"/>
      <c r="D31" s="113">
        <v>4.903225806451613</v>
      </c>
      <c r="E31" s="115">
        <v>342</v>
      </c>
      <c r="F31" s="114">
        <v>197</v>
      </c>
      <c r="G31" s="114">
        <v>321</v>
      </c>
      <c r="H31" s="114">
        <v>531</v>
      </c>
      <c r="I31" s="140">
        <v>344</v>
      </c>
      <c r="J31" s="115">
        <v>-2</v>
      </c>
      <c r="K31" s="116">
        <v>-0.58139534883720934</v>
      </c>
    </row>
    <row r="32" spans="1:11" ht="14.1" customHeight="1" x14ac:dyDescent="0.2">
      <c r="A32" s="306">
        <v>31</v>
      </c>
      <c r="B32" s="307" t="s">
        <v>251</v>
      </c>
      <c r="C32" s="308"/>
      <c r="D32" s="113">
        <v>0.5161290322580645</v>
      </c>
      <c r="E32" s="115">
        <v>36</v>
      </c>
      <c r="F32" s="114">
        <v>25</v>
      </c>
      <c r="G32" s="114">
        <v>45</v>
      </c>
      <c r="H32" s="114">
        <v>24</v>
      </c>
      <c r="I32" s="140">
        <v>25</v>
      </c>
      <c r="J32" s="115">
        <v>11</v>
      </c>
      <c r="K32" s="116">
        <v>44</v>
      </c>
    </row>
    <row r="33" spans="1:11" ht="14.1" customHeight="1" x14ac:dyDescent="0.2">
      <c r="A33" s="306">
        <v>32</v>
      </c>
      <c r="B33" s="307" t="s">
        <v>252</v>
      </c>
      <c r="C33" s="308"/>
      <c r="D33" s="113">
        <v>1.8351254480286738</v>
      </c>
      <c r="E33" s="115">
        <v>128</v>
      </c>
      <c r="F33" s="114">
        <v>75</v>
      </c>
      <c r="G33" s="114">
        <v>159</v>
      </c>
      <c r="H33" s="114">
        <v>172</v>
      </c>
      <c r="I33" s="140">
        <v>128</v>
      </c>
      <c r="J33" s="115">
        <v>0</v>
      </c>
      <c r="K33" s="116">
        <v>0</v>
      </c>
    </row>
    <row r="34" spans="1:11" ht="14.1" customHeight="1" x14ac:dyDescent="0.2">
      <c r="A34" s="306">
        <v>33</v>
      </c>
      <c r="B34" s="307" t="s">
        <v>253</v>
      </c>
      <c r="C34" s="308"/>
      <c r="D34" s="113">
        <v>1.9068100358422939</v>
      </c>
      <c r="E34" s="115">
        <v>133</v>
      </c>
      <c r="F34" s="114">
        <v>84</v>
      </c>
      <c r="G34" s="114">
        <v>181</v>
      </c>
      <c r="H34" s="114">
        <v>100</v>
      </c>
      <c r="I34" s="140">
        <v>121</v>
      </c>
      <c r="J34" s="115">
        <v>12</v>
      </c>
      <c r="K34" s="116">
        <v>9.9173553719008272</v>
      </c>
    </row>
    <row r="35" spans="1:11" ht="14.1" customHeight="1" x14ac:dyDescent="0.2">
      <c r="A35" s="306">
        <v>34</v>
      </c>
      <c r="B35" s="307" t="s">
        <v>254</v>
      </c>
      <c r="C35" s="308"/>
      <c r="D35" s="113">
        <v>1.7347670250896057</v>
      </c>
      <c r="E35" s="115">
        <v>121</v>
      </c>
      <c r="F35" s="114">
        <v>88</v>
      </c>
      <c r="G35" s="114">
        <v>145</v>
      </c>
      <c r="H35" s="114">
        <v>79</v>
      </c>
      <c r="I35" s="140">
        <v>132</v>
      </c>
      <c r="J35" s="115">
        <v>-11</v>
      </c>
      <c r="K35" s="116">
        <v>-8.3333333333333339</v>
      </c>
    </row>
    <row r="36" spans="1:11" ht="14.1" customHeight="1" x14ac:dyDescent="0.2">
      <c r="A36" s="306">
        <v>41</v>
      </c>
      <c r="B36" s="307" t="s">
        <v>255</v>
      </c>
      <c r="C36" s="308"/>
      <c r="D36" s="113">
        <v>0.31541218637992829</v>
      </c>
      <c r="E36" s="115">
        <v>22</v>
      </c>
      <c r="F36" s="114">
        <v>27</v>
      </c>
      <c r="G36" s="114">
        <v>24</v>
      </c>
      <c r="H36" s="114">
        <v>14</v>
      </c>
      <c r="I36" s="140">
        <v>30</v>
      </c>
      <c r="J36" s="115">
        <v>-8</v>
      </c>
      <c r="K36" s="116">
        <v>-26.666666666666668</v>
      </c>
    </row>
    <row r="37" spans="1:11" ht="14.1" customHeight="1" x14ac:dyDescent="0.2">
      <c r="A37" s="306">
        <v>42</v>
      </c>
      <c r="B37" s="307" t="s">
        <v>256</v>
      </c>
      <c r="C37" s="308"/>
      <c r="D37" s="113" t="s">
        <v>513</v>
      </c>
      <c r="E37" s="115" t="s">
        <v>513</v>
      </c>
      <c r="F37" s="114" t="s">
        <v>513</v>
      </c>
      <c r="G37" s="114" t="s">
        <v>513</v>
      </c>
      <c r="H37" s="114">
        <v>6</v>
      </c>
      <c r="I37" s="140">
        <v>6</v>
      </c>
      <c r="J37" s="115" t="s">
        <v>513</v>
      </c>
      <c r="K37" s="116" t="s">
        <v>513</v>
      </c>
    </row>
    <row r="38" spans="1:11" ht="14.1" customHeight="1" x14ac:dyDescent="0.2">
      <c r="A38" s="306">
        <v>43</v>
      </c>
      <c r="B38" s="307" t="s">
        <v>257</v>
      </c>
      <c r="C38" s="308"/>
      <c r="D38" s="113">
        <v>4.2724014336917566</v>
      </c>
      <c r="E38" s="115">
        <v>298</v>
      </c>
      <c r="F38" s="114">
        <v>190</v>
      </c>
      <c r="G38" s="114">
        <v>245</v>
      </c>
      <c r="H38" s="114">
        <v>178</v>
      </c>
      <c r="I38" s="140">
        <v>242</v>
      </c>
      <c r="J38" s="115">
        <v>56</v>
      </c>
      <c r="K38" s="116">
        <v>23.140495867768596</v>
      </c>
    </row>
    <row r="39" spans="1:11" ht="14.1" customHeight="1" x14ac:dyDescent="0.2">
      <c r="A39" s="306">
        <v>51</v>
      </c>
      <c r="B39" s="307" t="s">
        <v>258</v>
      </c>
      <c r="C39" s="308"/>
      <c r="D39" s="113">
        <v>5.2759856630824373</v>
      </c>
      <c r="E39" s="115">
        <v>368</v>
      </c>
      <c r="F39" s="114">
        <v>279</v>
      </c>
      <c r="G39" s="114">
        <v>455</v>
      </c>
      <c r="H39" s="114">
        <v>387</v>
      </c>
      <c r="I39" s="140">
        <v>400</v>
      </c>
      <c r="J39" s="115">
        <v>-32</v>
      </c>
      <c r="K39" s="116">
        <v>-8</v>
      </c>
    </row>
    <row r="40" spans="1:11" ht="14.1" customHeight="1" x14ac:dyDescent="0.2">
      <c r="A40" s="306" t="s">
        <v>259</v>
      </c>
      <c r="B40" s="307" t="s">
        <v>260</v>
      </c>
      <c r="C40" s="308"/>
      <c r="D40" s="113">
        <v>4.7455197132616487</v>
      </c>
      <c r="E40" s="115">
        <v>331</v>
      </c>
      <c r="F40" s="114">
        <v>262</v>
      </c>
      <c r="G40" s="114">
        <v>424</v>
      </c>
      <c r="H40" s="114">
        <v>338</v>
      </c>
      <c r="I40" s="140">
        <v>367</v>
      </c>
      <c r="J40" s="115">
        <v>-36</v>
      </c>
      <c r="K40" s="116">
        <v>-9.8092643051771109</v>
      </c>
    </row>
    <row r="41" spans="1:11" ht="14.1" customHeight="1" x14ac:dyDescent="0.2">
      <c r="A41" s="306"/>
      <c r="B41" s="307" t="s">
        <v>261</v>
      </c>
      <c r="C41" s="308"/>
      <c r="D41" s="113">
        <v>3.9713261648745521</v>
      </c>
      <c r="E41" s="115">
        <v>277</v>
      </c>
      <c r="F41" s="114">
        <v>206</v>
      </c>
      <c r="G41" s="114">
        <v>355</v>
      </c>
      <c r="H41" s="114">
        <v>296</v>
      </c>
      <c r="I41" s="140">
        <v>304</v>
      </c>
      <c r="J41" s="115">
        <v>-27</v>
      </c>
      <c r="K41" s="116">
        <v>-8.8815789473684212</v>
      </c>
    </row>
    <row r="42" spans="1:11" ht="14.1" customHeight="1" x14ac:dyDescent="0.2">
      <c r="A42" s="306">
        <v>52</v>
      </c>
      <c r="B42" s="307" t="s">
        <v>262</v>
      </c>
      <c r="C42" s="308"/>
      <c r="D42" s="113">
        <v>2.0071684587813619</v>
      </c>
      <c r="E42" s="115">
        <v>140</v>
      </c>
      <c r="F42" s="114">
        <v>87</v>
      </c>
      <c r="G42" s="114">
        <v>155</v>
      </c>
      <c r="H42" s="114">
        <v>147</v>
      </c>
      <c r="I42" s="140">
        <v>153</v>
      </c>
      <c r="J42" s="115">
        <v>-13</v>
      </c>
      <c r="K42" s="116">
        <v>-8.4967320261437909</v>
      </c>
    </row>
    <row r="43" spans="1:11" ht="14.1" customHeight="1" x14ac:dyDescent="0.2">
      <c r="A43" s="306" t="s">
        <v>263</v>
      </c>
      <c r="B43" s="307" t="s">
        <v>264</v>
      </c>
      <c r="C43" s="308"/>
      <c r="D43" s="113">
        <v>1.8064516129032258</v>
      </c>
      <c r="E43" s="115">
        <v>126</v>
      </c>
      <c r="F43" s="114">
        <v>79</v>
      </c>
      <c r="G43" s="114">
        <v>139</v>
      </c>
      <c r="H43" s="114">
        <v>118</v>
      </c>
      <c r="I43" s="140">
        <v>130</v>
      </c>
      <c r="J43" s="115">
        <v>-4</v>
      </c>
      <c r="K43" s="116">
        <v>-3.0769230769230771</v>
      </c>
    </row>
    <row r="44" spans="1:11" ht="14.1" customHeight="1" x14ac:dyDescent="0.2">
      <c r="A44" s="306">
        <v>53</v>
      </c>
      <c r="B44" s="307" t="s">
        <v>265</v>
      </c>
      <c r="C44" s="308"/>
      <c r="D44" s="113">
        <v>0.63082437275985659</v>
      </c>
      <c r="E44" s="115">
        <v>44</v>
      </c>
      <c r="F44" s="114">
        <v>26</v>
      </c>
      <c r="G44" s="114">
        <v>51</v>
      </c>
      <c r="H44" s="114">
        <v>88</v>
      </c>
      <c r="I44" s="140">
        <v>67</v>
      </c>
      <c r="J44" s="115">
        <v>-23</v>
      </c>
      <c r="K44" s="116">
        <v>-34.328358208955223</v>
      </c>
    </row>
    <row r="45" spans="1:11" ht="14.1" customHeight="1" x14ac:dyDescent="0.2">
      <c r="A45" s="306" t="s">
        <v>266</v>
      </c>
      <c r="B45" s="307" t="s">
        <v>267</v>
      </c>
      <c r="C45" s="308"/>
      <c r="D45" s="113">
        <v>0.57347670250896055</v>
      </c>
      <c r="E45" s="115">
        <v>40</v>
      </c>
      <c r="F45" s="114">
        <v>26</v>
      </c>
      <c r="G45" s="114">
        <v>50</v>
      </c>
      <c r="H45" s="114">
        <v>87</v>
      </c>
      <c r="I45" s="140">
        <v>66</v>
      </c>
      <c r="J45" s="115">
        <v>-26</v>
      </c>
      <c r="K45" s="116">
        <v>-39.393939393939391</v>
      </c>
    </row>
    <row r="46" spans="1:11" ht="14.1" customHeight="1" x14ac:dyDescent="0.2">
      <c r="A46" s="306">
        <v>54</v>
      </c>
      <c r="B46" s="307" t="s">
        <v>268</v>
      </c>
      <c r="C46" s="308"/>
      <c r="D46" s="113">
        <v>4.2724014336917566</v>
      </c>
      <c r="E46" s="115">
        <v>298</v>
      </c>
      <c r="F46" s="114">
        <v>185</v>
      </c>
      <c r="G46" s="114">
        <v>408</v>
      </c>
      <c r="H46" s="114">
        <v>288</v>
      </c>
      <c r="I46" s="140">
        <v>282</v>
      </c>
      <c r="J46" s="115">
        <v>16</v>
      </c>
      <c r="K46" s="116">
        <v>5.6737588652482271</v>
      </c>
    </row>
    <row r="47" spans="1:11" ht="14.1" customHeight="1" x14ac:dyDescent="0.2">
      <c r="A47" s="306">
        <v>61</v>
      </c>
      <c r="B47" s="307" t="s">
        <v>269</v>
      </c>
      <c r="C47" s="308"/>
      <c r="D47" s="113">
        <v>2.0358422939068102</v>
      </c>
      <c r="E47" s="115">
        <v>142</v>
      </c>
      <c r="F47" s="114">
        <v>117</v>
      </c>
      <c r="G47" s="114">
        <v>163</v>
      </c>
      <c r="H47" s="114">
        <v>125</v>
      </c>
      <c r="I47" s="140">
        <v>115</v>
      </c>
      <c r="J47" s="115">
        <v>27</v>
      </c>
      <c r="K47" s="116">
        <v>23.478260869565219</v>
      </c>
    </row>
    <row r="48" spans="1:11" ht="14.1" customHeight="1" x14ac:dyDescent="0.2">
      <c r="A48" s="306">
        <v>62</v>
      </c>
      <c r="B48" s="307" t="s">
        <v>270</v>
      </c>
      <c r="C48" s="308"/>
      <c r="D48" s="113">
        <v>7.7706093189964154</v>
      </c>
      <c r="E48" s="115">
        <v>542</v>
      </c>
      <c r="F48" s="114">
        <v>431</v>
      </c>
      <c r="G48" s="114">
        <v>709</v>
      </c>
      <c r="H48" s="114">
        <v>572</v>
      </c>
      <c r="I48" s="140">
        <v>512</v>
      </c>
      <c r="J48" s="115">
        <v>30</v>
      </c>
      <c r="K48" s="116">
        <v>5.859375</v>
      </c>
    </row>
    <row r="49" spans="1:11" ht="14.1" customHeight="1" x14ac:dyDescent="0.2">
      <c r="A49" s="306">
        <v>63</v>
      </c>
      <c r="B49" s="307" t="s">
        <v>271</v>
      </c>
      <c r="C49" s="308"/>
      <c r="D49" s="113">
        <v>8.6881720430107521</v>
      </c>
      <c r="E49" s="115">
        <v>606</v>
      </c>
      <c r="F49" s="114">
        <v>278</v>
      </c>
      <c r="G49" s="114">
        <v>757</v>
      </c>
      <c r="H49" s="114">
        <v>1031</v>
      </c>
      <c r="I49" s="140">
        <v>666</v>
      </c>
      <c r="J49" s="115">
        <v>-60</v>
      </c>
      <c r="K49" s="116">
        <v>-9.0090090090090094</v>
      </c>
    </row>
    <row r="50" spans="1:11" ht="14.1" customHeight="1" x14ac:dyDescent="0.2">
      <c r="A50" s="306" t="s">
        <v>272</v>
      </c>
      <c r="B50" s="307" t="s">
        <v>273</v>
      </c>
      <c r="C50" s="308"/>
      <c r="D50" s="113">
        <v>2.5949820788530467</v>
      </c>
      <c r="E50" s="115">
        <v>181</v>
      </c>
      <c r="F50" s="114">
        <v>64</v>
      </c>
      <c r="G50" s="114">
        <v>224</v>
      </c>
      <c r="H50" s="114">
        <v>285</v>
      </c>
      <c r="I50" s="140">
        <v>197</v>
      </c>
      <c r="J50" s="115">
        <v>-16</v>
      </c>
      <c r="K50" s="116">
        <v>-8.1218274111675122</v>
      </c>
    </row>
    <row r="51" spans="1:11" ht="14.1" customHeight="1" x14ac:dyDescent="0.2">
      <c r="A51" s="306" t="s">
        <v>274</v>
      </c>
      <c r="B51" s="307" t="s">
        <v>275</v>
      </c>
      <c r="C51" s="308"/>
      <c r="D51" s="113">
        <v>5.5197132616487457</v>
      </c>
      <c r="E51" s="115">
        <v>385</v>
      </c>
      <c r="F51" s="114">
        <v>183</v>
      </c>
      <c r="G51" s="114">
        <v>474</v>
      </c>
      <c r="H51" s="114">
        <v>682</v>
      </c>
      <c r="I51" s="140">
        <v>441</v>
      </c>
      <c r="J51" s="115">
        <v>-56</v>
      </c>
      <c r="K51" s="116">
        <v>-12.698412698412698</v>
      </c>
    </row>
    <row r="52" spans="1:11" ht="14.1" customHeight="1" x14ac:dyDescent="0.2">
      <c r="A52" s="306">
        <v>71</v>
      </c>
      <c r="B52" s="307" t="s">
        <v>276</v>
      </c>
      <c r="C52" s="308"/>
      <c r="D52" s="113">
        <v>10.293906810035843</v>
      </c>
      <c r="E52" s="115">
        <v>718</v>
      </c>
      <c r="F52" s="114">
        <v>624</v>
      </c>
      <c r="G52" s="114">
        <v>1056</v>
      </c>
      <c r="H52" s="114">
        <v>803</v>
      </c>
      <c r="I52" s="140">
        <v>759</v>
      </c>
      <c r="J52" s="115">
        <v>-41</v>
      </c>
      <c r="K52" s="116">
        <v>-5.4018445322793145</v>
      </c>
    </row>
    <row r="53" spans="1:11" ht="14.1" customHeight="1" x14ac:dyDescent="0.2">
      <c r="A53" s="306" t="s">
        <v>277</v>
      </c>
      <c r="B53" s="307" t="s">
        <v>278</v>
      </c>
      <c r="C53" s="308"/>
      <c r="D53" s="113">
        <v>2.7670250896057347</v>
      </c>
      <c r="E53" s="115">
        <v>193</v>
      </c>
      <c r="F53" s="114">
        <v>189</v>
      </c>
      <c r="G53" s="114">
        <v>254</v>
      </c>
      <c r="H53" s="114">
        <v>140</v>
      </c>
      <c r="I53" s="140">
        <v>196</v>
      </c>
      <c r="J53" s="115">
        <v>-3</v>
      </c>
      <c r="K53" s="116">
        <v>-1.5306122448979591</v>
      </c>
    </row>
    <row r="54" spans="1:11" ht="14.1" customHeight="1" x14ac:dyDescent="0.2">
      <c r="A54" s="306" t="s">
        <v>279</v>
      </c>
      <c r="B54" s="307" t="s">
        <v>280</v>
      </c>
      <c r="C54" s="308"/>
      <c r="D54" s="113">
        <v>6.6523297491039424</v>
      </c>
      <c r="E54" s="115">
        <v>464</v>
      </c>
      <c r="F54" s="114">
        <v>389</v>
      </c>
      <c r="G54" s="114">
        <v>725</v>
      </c>
      <c r="H54" s="114">
        <v>612</v>
      </c>
      <c r="I54" s="140">
        <v>492</v>
      </c>
      <c r="J54" s="115">
        <v>-28</v>
      </c>
      <c r="K54" s="116">
        <v>-5.691056910569106</v>
      </c>
    </row>
    <row r="55" spans="1:11" ht="14.1" customHeight="1" x14ac:dyDescent="0.2">
      <c r="A55" s="306">
        <v>72</v>
      </c>
      <c r="B55" s="307" t="s">
        <v>281</v>
      </c>
      <c r="C55" s="308"/>
      <c r="D55" s="113">
        <v>2.0788530465949822</v>
      </c>
      <c r="E55" s="115">
        <v>145</v>
      </c>
      <c r="F55" s="114">
        <v>133</v>
      </c>
      <c r="G55" s="114">
        <v>178</v>
      </c>
      <c r="H55" s="114">
        <v>95</v>
      </c>
      <c r="I55" s="140">
        <v>139</v>
      </c>
      <c r="J55" s="115">
        <v>6</v>
      </c>
      <c r="K55" s="116">
        <v>4.3165467625899279</v>
      </c>
    </row>
    <row r="56" spans="1:11" ht="14.1" customHeight="1" x14ac:dyDescent="0.2">
      <c r="A56" s="306" t="s">
        <v>282</v>
      </c>
      <c r="B56" s="307" t="s">
        <v>283</v>
      </c>
      <c r="C56" s="308"/>
      <c r="D56" s="113">
        <v>0.90322580645161288</v>
      </c>
      <c r="E56" s="115">
        <v>63</v>
      </c>
      <c r="F56" s="114">
        <v>43</v>
      </c>
      <c r="G56" s="114">
        <v>97</v>
      </c>
      <c r="H56" s="114">
        <v>36</v>
      </c>
      <c r="I56" s="140">
        <v>59</v>
      </c>
      <c r="J56" s="115">
        <v>4</v>
      </c>
      <c r="K56" s="116">
        <v>6.7796610169491522</v>
      </c>
    </row>
    <row r="57" spans="1:11" ht="14.1" customHeight="1" x14ac:dyDescent="0.2">
      <c r="A57" s="306" t="s">
        <v>284</v>
      </c>
      <c r="B57" s="307" t="s">
        <v>285</v>
      </c>
      <c r="C57" s="308"/>
      <c r="D57" s="113">
        <v>0.8315412186379928</v>
      </c>
      <c r="E57" s="115">
        <v>58</v>
      </c>
      <c r="F57" s="114">
        <v>62</v>
      </c>
      <c r="G57" s="114">
        <v>57</v>
      </c>
      <c r="H57" s="114">
        <v>48</v>
      </c>
      <c r="I57" s="140">
        <v>63</v>
      </c>
      <c r="J57" s="115">
        <v>-5</v>
      </c>
      <c r="K57" s="116">
        <v>-7.9365079365079367</v>
      </c>
    </row>
    <row r="58" spans="1:11" ht="14.1" customHeight="1" x14ac:dyDescent="0.2">
      <c r="A58" s="306">
        <v>73</v>
      </c>
      <c r="B58" s="307" t="s">
        <v>286</v>
      </c>
      <c r="C58" s="308"/>
      <c r="D58" s="113">
        <v>1.7634408602150538</v>
      </c>
      <c r="E58" s="115">
        <v>123</v>
      </c>
      <c r="F58" s="114">
        <v>99</v>
      </c>
      <c r="G58" s="114">
        <v>195</v>
      </c>
      <c r="H58" s="114">
        <v>93</v>
      </c>
      <c r="I58" s="140">
        <v>110</v>
      </c>
      <c r="J58" s="115">
        <v>13</v>
      </c>
      <c r="K58" s="116">
        <v>11.818181818181818</v>
      </c>
    </row>
    <row r="59" spans="1:11" ht="14.1" customHeight="1" x14ac:dyDescent="0.2">
      <c r="A59" s="306" t="s">
        <v>287</v>
      </c>
      <c r="B59" s="307" t="s">
        <v>288</v>
      </c>
      <c r="C59" s="308"/>
      <c r="D59" s="113">
        <v>1.4910394265232976</v>
      </c>
      <c r="E59" s="115">
        <v>104</v>
      </c>
      <c r="F59" s="114">
        <v>81</v>
      </c>
      <c r="G59" s="114">
        <v>160</v>
      </c>
      <c r="H59" s="114">
        <v>69</v>
      </c>
      <c r="I59" s="140">
        <v>94</v>
      </c>
      <c r="J59" s="115">
        <v>10</v>
      </c>
      <c r="K59" s="116">
        <v>10.638297872340425</v>
      </c>
    </row>
    <row r="60" spans="1:11" ht="14.1" customHeight="1" x14ac:dyDescent="0.2">
      <c r="A60" s="306">
        <v>81</v>
      </c>
      <c r="B60" s="307" t="s">
        <v>289</v>
      </c>
      <c r="C60" s="308"/>
      <c r="D60" s="113">
        <v>5.806451612903226</v>
      </c>
      <c r="E60" s="115">
        <v>405</v>
      </c>
      <c r="F60" s="114">
        <v>342</v>
      </c>
      <c r="G60" s="114">
        <v>569</v>
      </c>
      <c r="H60" s="114">
        <v>233</v>
      </c>
      <c r="I60" s="140">
        <v>349</v>
      </c>
      <c r="J60" s="115">
        <v>56</v>
      </c>
      <c r="K60" s="116">
        <v>16.045845272206304</v>
      </c>
    </row>
    <row r="61" spans="1:11" ht="14.1" customHeight="1" x14ac:dyDescent="0.2">
      <c r="A61" s="306" t="s">
        <v>290</v>
      </c>
      <c r="B61" s="307" t="s">
        <v>291</v>
      </c>
      <c r="C61" s="308"/>
      <c r="D61" s="113">
        <v>2.752688172043011</v>
      </c>
      <c r="E61" s="115">
        <v>192</v>
      </c>
      <c r="F61" s="114">
        <v>124</v>
      </c>
      <c r="G61" s="114">
        <v>225</v>
      </c>
      <c r="H61" s="114">
        <v>93</v>
      </c>
      <c r="I61" s="140">
        <v>145</v>
      </c>
      <c r="J61" s="115">
        <v>47</v>
      </c>
      <c r="K61" s="116">
        <v>32.413793103448278</v>
      </c>
    </row>
    <row r="62" spans="1:11" ht="14.1" customHeight="1" x14ac:dyDescent="0.2">
      <c r="A62" s="306" t="s">
        <v>292</v>
      </c>
      <c r="B62" s="307" t="s">
        <v>293</v>
      </c>
      <c r="C62" s="308"/>
      <c r="D62" s="113">
        <v>1.4050179211469533</v>
      </c>
      <c r="E62" s="115">
        <v>98</v>
      </c>
      <c r="F62" s="114">
        <v>93</v>
      </c>
      <c r="G62" s="114">
        <v>225</v>
      </c>
      <c r="H62" s="114">
        <v>70</v>
      </c>
      <c r="I62" s="140">
        <v>77</v>
      </c>
      <c r="J62" s="115">
        <v>21</v>
      </c>
      <c r="K62" s="116">
        <v>27.272727272727273</v>
      </c>
    </row>
    <row r="63" spans="1:11" ht="14.1" customHeight="1" x14ac:dyDescent="0.2">
      <c r="A63" s="306"/>
      <c r="B63" s="307" t="s">
        <v>294</v>
      </c>
      <c r="C63" s="308"/>
      <c r="D63" s="113">
        <v>1.2616487455197132</v>
      </c>
      <c r="E63" s="115">
        <v>88</v>
      </c>
      <c r="F63" s="114">
        <v>79</v>
      </c>
      <c r="G63" s="114">
        <v>193</v>
      </c>
      <c r="H63" s="114">
        <v>64</v>
      </c>
      <c r="I63" s="140">
        <v>72</v>
      </c>
      <c r="J63" s="115">
        <v>16</v>
      </c>
      <c r="K63" s="116">
        <v>22.222222222222221</v>
      </c>
    </row>
    <row r="64" spans="1:11" ht="14.1" customHeight="1" x14ac:dyDescent="0.2">
      <c r="A64" s="306" t="s">
        <v>295</v>
      </c>
      <c r="B64" s="307" t="s">
        <v>296</v>
      </c>
      <c r="C64" s="308"/>
      <c r="D64" s="113">
        <v>0.90322580645161288</v>
      </c>
      <c r="E64" s="115">
        <v>63</v>
      </c>
      <c r="F64" s="114">
        <v>48</v>
      </c>
      <c r="G64" s="114">
        <v>43</v>
      </c>
      <c r="H64" s="114">
        <v>31</v>
      </c>
      <c r="I64" s="140">
        <v>56</v>
      </c>
      <c r="J64" s="115">
        <v>7</v>
      </c>
      <c r="K64" s="116">
        <v>12.5</v>
      </c>
    </row>
    <row r="65" spans="1:11" ht="14.1" customHeight="1" x14ac:dyDescent="0.2">
      <c r="A65" s="306" t="s">
        <v>297</v>
      </c>
      <c r="B65" s="307" t="s">
        <v>298</v>
      </c>
      <c r="C65" s="308"/>
      <c r="D65" s="113">
        <v>0.38709677419354838</v>
      </c>
      <c r="E65" s="115">
        <v>27</v>
      </c>
      <c r="F65" s="114">
        <v>34</v>
      </c>
      <c r="G65" s="114">
        <v>31</v>
      </c>
      <c r="H65" s="114">
        <v>18</v>
      </c>
      <c r="I65" s="140">
        <v>33</v>
      </c>
      <c r="J65" s="115">
        <v>-6</v>
      </c>
      <c r="K65" s="116">
        <v>-18.181818181818183</v>
      </c>
    </row>
    <row r="66" spans="1:11" ht="14.1" customHeight="1" x14ac:dyDescent="0.2">
      <c r="A66" s="306">
        <v>82</v>
      </c>
      <c r="B66" s="307" t="s">
        <v>299</v>
      </c>
      <c r="C66" s="308"/>
      <c r="D66" s="113">
        <v>3.053763440860215</v>
      </c>
      <c r="E66" s="115">
        <v>213</v>
      </c>
      <c r="F66" s="114">
        <v>194</v>
      </c>
      <c r="G66" s="114">
        <v>355</v>
      </c>
      <c r="H66" s="114">
        <v>153</v>
      </c>
      <c r="I66" s="140">
        <v>141</v>
      </c>
      <c r="J66" s="115">
        <v>72</v>
      </c>
      <c r="K66" s="116">
        <v>51.063829787234042</v>
      </c>
    </row>
    <row r="67" spans="1:11" ht="14.1" customHeight="1" x14ac:dyDescent="0.2">
      <c r="A67" s="306" t="s">
        <v>300</v>
      </c>
      <c r="B67" s="307" t="s">
        <v>301</v>
      </c>
      <c r="C67" s="308"/>
      <c r="D67" s="113">
        <v>2.0071684587813619</v>
      </c>
      <c r="E67" s="115">
        <v>140</v>
      </c>
      <c r="F67" s="114">
        <v>129</v>
      </c>
      <c r="G67" s="114">
        <v>247</v>
      </c>
      <c r="H67" s="114">
        <v>100</v>
      </c>
      <c r="I67" s="140">
        <v>93</v>
      </c>
      <c r="J67" s="115">
        <v>47</v>
      </c>
      <c r="K67" s="116">
        <v>50.537634408602152</v>
      </c>
    </row>
    <row r="68" spans="1:11" ht="14.1" customHeight="1" x14ac:dyDescent="0.2">
      <c r="A68" s="306" t="s">
        <v>302</v>
      </c>
      <c r="B68" s="307" t="s">
        <v>303</v>
      </c>
      <c r="C68" s="308"/>
      <c r="D68" s="113">
        <v>0.63082437275985659</v>
      </c>
      <c r="E68" s="115">
        <v>44</v>
      </c>
      <c r="F68" s="114">
        <v>44</v>
      </c>
      <c r="G68" s="114">
        <v>69</v>
      </c>
      <c r="H68" s="114">
        <v>38</v>
      </c>
      <c r="I68" s="140">
        <v>31</v>
      </c>
      <c r="J68" s="115">
        <v>13</v>
      </c>
      <c r="K68" s="116">
        <v>41.935483870967744</v>
      </c>
    </row>
    <row r="69" spans="1:11" ht="14.1" customHeight="1" x14ac:dyDescent="0.2">
      <c r="A69" s="306">
        <v>83</v>
      </c>
      <c r="B69" s="307" t="s">
        <v>304</v>
      </c>
      <c r="C69" s="308"/>
      <c r="D69" s="113">
        <v>4.602150537634409</v>
      </c>
      <c r="E69" s="115">
        <v>321</v>
      </c>
      <c r="F69" s="114">
        <v>292</v>
      </c>
      <c r="G69" s="114">
        <v>752</v>
      </c>
      <c r="H69" s="114">
        <v>269</v>
      </c>
      <c r="I69" s="140">
        <v>269</v>
      </c>
      <c r="J69" s="115">
        <v>52</v>
      </c>
      <c r="K69" s="116">
        <v>19.330855018587361</v>
      </c>
    </row>
    <row r="70" spans="1:11" ht="14.1" customHeight="1" x14ac:dyDescent="0.2">
      <c r="A70" s="306" t="s">
        <v>305</v>
      </c>
      <c r="B70" s="307" t="s">
        <v>306</v>
      </c>
      <c r="C70" s="308"/>
      <c r="D70" s="113">
        <v>3.5125448028673834</v>
      </c>
      <c r="E70" s="115">
        <v>245</v>
      </c>
      <c r="F70" s="114">
        <v>227</v>
      </c>
      <c r="G70" s="114">
        <v>662</v>
      </c>
      <c r="H70" s="114">
        <v>180</v>
      </c>
      <c r="I70" s="140">
        <v>194</v>
      </c>
      <c r="J70" s="115">
        <v>51</v>
      </c>
      <c r="K70" s="116">
        <v>26.288659793814432</v>
      </c>
    </row>
    <row r="71" spans="1:11" ht="14.1" customHeight="1" x14ac:dyDescent="0.2">
      <c r="A71" s="306"/>
      <c r="B71" s="307" t="s">
        <v>307</v>
      </c>
      <c r="C71" s="308"/>
      <c r="D71" s="113">
        <v>1.8781362007168458</v>
      </c>
      <c r="E71" s="115">
        <v>131</v>
      </c>
      <c r="F71" s="114">
        <v>122</v>
      </c>
      <c r="G71" s="114">
        <v>392</v>
      </c>
      <c r="H71" s="114">
        <v>85</v>
      </c>
      <c r="I71" s="140">
        <v>92</v>
      </c>
      <c r="J71" s="115">
        <v>39</v>
      </c>
      <c r="K71" s="116">
        <v>42.391304347826086</v>
      </c>
    </row>
    <row r="72" spans="1:11" ht="14.1" customHeight="1" x14ac:dyDescent="0.2">
      <c r="A72" s="306">
        <v>84</v>
      </c>
      <c r="B72" s="307" t="s">
        <v>308</v>
      </c>
      <c r="C72" s="308"/>
      <c r="D72" s="113">
        <v>1.2043010752688172</v>
      </c>
      <c r="E72" s="115">
        <v>84</v>
      </c>
      <c r="F72" s="114">
        <v>54</v>
      </c>
      <c r="G72" s="114">
        <v>154</v>
      </c>
      <c r="H72" s="114">
        <v>49</v>
      </c>
      <c r="I72" s="140">
        <v>70</v>
      </c>
      <c r="J72" s="115">
        <v>14</v>
      </c>
      <c r="K72" s="116">
        <v>20</v>
      </c>
    </row>
    <row r="73" spans="1:11" ht="14.1" customHeight="1" x14ac:dyDescent="0.2">
      <c r="A73" s="306" t="s">
        <v>309</v>
      </c>
      <c r="B73" s="307" t="s">
        <v>310</v>
      </c>
      <c r="C73" s="308"/>
      <c r="D73" s="113">
        <v>0.34408602150537637</v>
      </c>
      <c r="E73" s="115">
        <v>24</v>
      </c>
      <c r="F73" s="114">
        <v>8</v>
      </c>
      <c r="G73" s="114">
        <v>56</v>
      </c>
      <c r="H73" s="114">
        <v>5</v>
      </c>
      <c r="I73" s="140">
        <v>23</v>
      </c>
      <c r="J73" s="115">
        <v>1</v>
      </c>
      <c r="K73" s="116">
        <v>4.3478260869565215</v>
      </c>
    </row>
    <row r="74" spans="1:11" ht="14.1" customHeight="1" x14ac:dyDescent="0.2">
      <c r="A74" s="306" t="s">
        <v>311</v>
      </c>
      <c r="B74" s="307" t="s">
        <v>312</v>
      </c>
      <c r="C74" s="308"/>
      <c r="D74" s="113">
        <v>0.14336917562724014</v>
      </c>
      <c r="E74" s="115">
        <v>10</v>
      </c>
      <c r="F74" s="114">
        <v>9</v>
      </c>
      <c r="G74" s="114">
        <v>35</v>
      </c>
      <c r="H74" s="114">
        <v>4</v>
      </c>
      <c r="I74" s="140">
        <v>10</v>
      </c>
      <c r="J74" s="115">
        <v>0</v>
      </c>
      <c r="K74" s="116">
        <v>0</v>
      </c>
    </row>
    <row r="75" spans="1:11" ht="14.1" customHeight="1" x14ac:dyDescent="0.2">
      <c r="A75" s="306" t="s">
        <v>313</v>
      </c>
      <c r="B75" s="307" t="s">
        <v>314</v>
      </c>
      <c r="C75" s="308"/>
      <c r="D75" s="113">
        <v>0.1003584229390681</v>
      </c>
      <c r="E75" s="115">
        <v>7</v>
      </c>
      <c r="F75" s="114">
        <v>6</v>
      </c>
      <c r="G75" s="114">
        <v>14</v>
      </c>
      <c r="H75" s="114">
        <v>6</v>
      </c>
      <c r="I75" s="140">
        <v>8</v>
      </c>
      <c r="J75" s="115">
        <v>-1</v>
      </c>
      <c r="K75" s="116">
        <v>-12.5</v>
      </c>
    </row>
    <row r="76" spans="1:11" ht="14.1" customHeight="1" x14ac:dyDescent="0.2">
      <c r="A76" s="306">
        <v>91</v>
      </c>
      <c r="B76" s="307" t="s">
        <v>315</v>
      </c>
      <c r="C76" s="308"/>
      <c r="D76" s="113" t="s">
        <v>513</v>
      </c>
      <c r="E76" s="115" t="s">
        <v>513</v>
      </c>
      <c r="F76" s="114" t="s">
        <v>513</v>
      </c>
      <c r="G76" s="114">
        <v>6</v>
      </c>
      <c r="H76" s="114">
        <v>7</v>
      </c>
      <c r="I76" s="140" t="s">
        <v>513</v>
      </c>
      <c r="J76" s="115" t="s">
        <v>513</v>
      </c>
      <c r="K76" s="116" t="s">
        <v>513</v>
      </c>
    </row>
    <row r="77" spans="1:11" ht="14.1" customHeight="1" x14ac:dyDescent="0.2">
      <c r="A77" s="306">
        <v>92</v>
      </c>
      <c r="B77" s="307" t="s">
        <v>316</v>
      </c>
      <c r="C77" s="308"/>
      <c r="D77" s="113">
        <v>0.8315412186379928</v>
      </c>
      <c r="E77" s="115">
        <v>58</v>
      </c>
      <c r="F77" s="114">
        <v>51</v>
      </c>
      <c r="G77" s="114">
        <v>66</v>
      </c>
      <c r="H77" s="114">
        <v>48</v>
      </c>
      <c r="I77" s="140">
        <v>51</v>
      </c>
      <c r="J77" s="115">
        <v>7</v>
      </c>
      <c r="K77" s="116">
        <v>13.725490196078431</v>
      </c>
    </row>
    <row r="78" spans="1:11" ht="14.1" customHeight="1" x14ac:dyDescent="0.2">
      <c r="A78" s="306">
        <v>93</v>
      </c>
      <c r="B78" s="307" t="s">
        <v>317</v>
      </c>
      <c r="C78" s="308"/>
      <c r="D78" s="113">
        <v>0.21505376344086022</v>
      </c>
      <c r="E78" s="115">
        <v>15</v>
      </c>
      <c r="F78" s="114">
        <v>9</v>
      </c>
      <c r="G78" s="114">
        <v>8</v>
      </c>
      <c r="H78" s="114">
        <v>9</v>
      </c>
      <c r="I78" s="140">
        <v>11</v>
      </c>
      <c r="J78" s="115">
        <v>4</v>
      </c>
      <c r="K78" s="116">
        <v>36.363636363636367</v>
      </c>
    </row>
    <row r="79" spans="1:11" ht="14.1" customHeight="1" x14ac:dyDescent="0.2">
      <c r="A79" s="306">
        <v>94</v>
      </c>
      <c r="B79" s="307" t="s">
        <v>318</v>
      </c>
      <c r="C79" s="308"/>
      <c r="D79" s="113">
        <v>0.14336917562724014</v>
      </c>
      <c r="E79" s="115">
        <v>10</v>
      </c>
      <c r="F79" s="114">
        <v>10</v>
      </c>
      <c r="G79" s="114">
        <v>17</v>
      </c>
      <c r="H79" s="114">
        <v>18</v>
      </c>
      <c r="I79" s="140">
        <v>9</v>
      </c>
      <c r="J79" s="115">
        <v>1</v>
      </c>
      <c r="K79" s="116">
        <v>11.111111111111111</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0.20071684587813621</v>
      </c>
      <c r="E81" s="143">
        <v>14</v>
      </c>
      <c r="F81" s="144">
        <v>32</v>
      </c>
      <c r="G81" s="144">
        <v>60</v>
      </c>
      <c r="H81" s="144">
        <v>23</v>
      </c>
      <c r="I81" s="145">
        <v>21</v>
      </c>
      <c r="J81" s="143">
        <v>-7</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6915</v>
      </c>
      <c r="E11" s="114">
        <v>7937</v>
      </c>
      <c r="F11" s="114">
        <v>8548</v>
      </c>
      <c r="G11" s="114">
        <v>5311</v>
      </c>
      <c r="H11" s="140">
        <v>6227</v>
      </c>
      <c r="I11" s="115">
        <v>688</v>
      </c>
      <c r="J11" s="116">
        <v>11.048659065360527</v>
      </c>
    </row>
    <row r="12" spans="1:15" s="110" customFormat="1" ht="24.95" customHeight="1" x14ac:dyDescent="0.2">
      <c r="A12" s="193" t="s">
        <v>132</v>
      </c>
      <c r="B12" s="194" t="s">
        <v>133</v>
      </c>
      <c r="C12" s="113">
        <v>2.5596529284164857</v>
      </c>
      <c r="D12" s="115">
        <v>177</v>
      </c>
      <c r="E12" s="114">
        <v>780</v>
      </c>
      <c r="F12" s="114">
        <v>457</v>
      </c>
      <c r="G12" s="114">
        <v>263</v>
      </c>
      <c r="H12" s="140">
        <v>166</v>
      </c>
      <c r="I12" s="115">
        <v>11</v>
      </c>
      <c r="J12" s="116">
        <v>6.6265060240963853</v>
      </c>
    </row>
    <row r="13" spans="1:15" s="110" customFormat="1" ht="24.95" customHeight="1" x14ac:dyDescent="0.2">
      <c r="A13" s="193" t="s">
        <v>134</v>
      </c>
      <c r="B13" s="199" t="s">
        <v>214</v>
      </c>
      <c r="C13" s="113">
        <v>0.6073752711496746</v>
      </c>
      <c r="D13" s="115">
        <v>42</v>
      </c>
      <c r="E13" s="114">
        <v>23</v>
      </c>
      <c r="F13" s="114">
        <v>24</v>
      </c>
      <c r="G13" s="114">
        <v>13</v>
      </c>
      <c r="H13" s="140">
        <v>30</v>
      </c>
      <c r="I13" s="115">
        <v>12</v>
      </c>
      <c r="J13" s="116">
        <v>40</v>
      </c>
    </row>
    <row r="14" spans="1:15" s="287" customFormat="1" ht="24.95" customHeight="1" x14ac:dyDescent="0.2">
      <c r="A14" s="193" t="s">
        <v>215</v>
      </c>
      <c r="B14" s="199" t="s">
        <v>137</v>
      </c>
      <c r="C14" s="113">
        <v>24.656543745480839</v>
      </c>
      <c r="D14" s="115">
        <v>1705</v>
      </c>
      <c r="E14" s="114">
        <v>1912</v>
      </c>
      <c r="F14" s="114">
        <v>2058</v>
      </c>
      <c r="G14" s="114">
        <v>1196</v>
      </c>
      <c r="H14" s="140">
        <v>1354</v>
      </c>
      <c r="I14" s="115">
        <v>351</v>
      </c>
      <c r="J14" s="116">
        <v>25.923190546528804</v>
      </c>
      <c r="K14" s="110"/>
      <c r="L14" s="110"/>
      <c r="M14" s="110"/>
      <c r="N14" s="110"/>
      <c r="O14" s="110"/>
    </row>
    <row r="15" spans="1:15" s="110" customFormat="1" ht="24.95" customHeight="1" x14ac:dyDescent="0.2">
      <c r="A15" s="193" t="s">
        <v>216</v>
      </c>
      <c r="B15" s="199" t="s">
        <v>217</v>
      </c>
      <c r="C15" s="113">
        <v>2.2415039768618943</v>
      </c>
      <c r="D15" s="115">
        <v>155</v>
      </c>
      <c r="E15" s="114">
        <v>134</v>
      </c>
      <c r="F15" s="114">
        <v>196</v>
      </c>
      <c r="G15" s="114">
        <v>121</v>
      </c>
      <c r="H15" s="140">
        <v>118</v>
      </c>
      <c r="I15" s="115">
        <v>37</v>
      </c>
      <c r="J15" s="116">
        <v>31.35593220338983</v>
      </c>
    </row>
    <row r="16" spans="1:15" s="287" customFormat="1" ht="24.95" customHeight="1" x14ac:dyDescent="0.2">
      <c r="A16" s="193" t="s">
        <v>218</v>
      </c>
      <c r="B16" s="199" t="s">
        <v>141</v>
      </c>
      <c r="C16" s="113">
        <v>20.607375271149674</v>
      </c>
      <c r="D16" s="115">
        <v>1425</v>
      </c>
      <c r="E16" s="114">
        <v>1628</v>
      </c>
      <c r="F16" s="114">
        <v>1675</v>
      </c>
      <c r="G16" s="114">
        <v>972</v>
      </c>
      <c r="H16" s="140">
        <v>1117</v>
      </c>
      <c r="I16" s="115">
        <v>308</v>
      </c>
      <c r="J16" s="116">
        <v>27.573858549686662</v>
      </c>
      <c r="K16" s="110"/>
      <c r="L16" s="110"/>
      <c r="M16" s="110"/>
      <c r="N16" s="110"/>
      <c r="O16" s="110"/>
    </row>
    <row r="17" spans="1:15" s="110" customFormat="1" ht="24.95" customHeight="1" x14ac:dyDescent="0.2">
      <c r="A17" s="193" t="s">
        <v>142</v>
      </c>
      <c r="B17" s="199" t="s">
        <v>220</v>
      </c>
      <c r="C17" s="113">
        <v>1.8076644974692697</v>
      </c>
      <c r="D17" s="115">
        <v>125</v>
      </c>
      <c r="E17" s="114">
        <v>150</v>
      </c>
      <c r="F17" s="114">
        <v>187</v>
      </c>
      <c r="G17" s="114">
        <v>103</v>
      </c>
      <c r="H17" s="140">
        <v>119</v>
      </c>
      <c r="I17" s="115">
        <v>6</v>
      </c>
      <c r="J17" s="116">
        <v>5.0420168067226889</v>
      </c>
    </row>
    <row r="18" spans="1:15" s="287" customFormat="1" ht="24.95" customHeight="1" x14ac:dyDescent="0.2">
      <c r="A18" s="201" t="s">
        <v>144</v>
      </c>
      <c r="B18" s="202" t="s">
        <v>145</v>
      </c>
      <c r="C18" s="113">
        <v>5.5965292841648591</v>
      </c>
      <c r="D18" s="115">
        <v>387</v>
      </c>
      <c r="E18" s="114">
        <v>316</v>
      </c>
      <c r="F18" s="114">
        <v>452</v>
      </c>
      <c r="G18" s="114">
        <v>278</v>
      </c>
      <c r="H18" s="140">
        <v>407</v>
      </c>
      <c r="I18" s="115">
        <v>-20</v>
      </c>
      <c r="J18" s="116">
        <v>-4.9140049140049138</v>
      </c>
      <c r="K18" s="110"/>
      <c r="L18" s="110"/>
      <c r="M18" s="110"/>
      <c r="N18" s="110"/>
      <c r="O18" s="110"/>
    </row>
    <row r="19" spans="1:15" s="110" customFormat="1" ht="24.95" customHeight="1" x14ac:dyDescent="0.2">
      <c r="A19" s="193" t="s">
        <v>146</v>
      </c>
      <c r="B19" s="199" t="s">
        <v>147</v>
      </c>
      <c r="C19" s="113">
        <v>11.916124367317426</v>
      </c>
      <c r="D19" s="115">
        <v>824</v>
      </c>
      <c r="E19" s="114">
        <v>807</v>
      </c>
      <c r="F19" s="114">
        <v>1028</v>
      </c>
      <c r="G19" s="114">
        <v>724</v>
      </c>
      <c r="H19" s="140">
        <v>973</v>
      </c>
      <c r="I19" s="115">
        <v>-149</v>
      </c>
      <c r="J19" s="116">
        <v>-15.313463514902363</v>
      </c>
    </row>
    <row r="20" spans="1:15" s="287" customFormat="1" ht="24.95" customHeight="1" x14ac:dyDescent="0.2">
      <c r="A20" s="193" t="s">
        <v>148</v>
      </c>
      <c r="B20" s="199" t="s">
        <v>149</v>
      </c>
      <c r="C20" s="113">
        <v>3.8177874186550977</v>
      </c>
      <c r="D20" s="115">
        <v>264</v>
      </c>
      <c r="E20" s="114">
        <v>155</v>
      </c>
      <c r="F20" s="114">
        <v>176</v>
      </c>
      <c r="G20" s="114">
        <v>144</v>
      </c>
      <c r="H20" s="140">
        <v>180</v>
      </c>
      <c r="I20" s="115">
        <v>84</v>
      </c>
      <c r="J20" s="116">
        <v>46.666666666666664</v>
      </c>
      <c r="K20" s="110"/>
      <c r="L20" s="110"/>
      <c r="M20" s="110"/>
      <c r="N20" s="110"/>
      <c r="O20" s="110"/>
    </row>
    <row r="21" spans="1:15" s="110" customFormat="1" ht="24.95" customHeight="1" x14ac:dyDescent="0.2">
      <c r="A21" s="201" t="s">
        <v>150</v>
      </c>
      <c r="B21" s="202" t="s">
        <v>151</v>
      </c>
      <c r="C21" s="113">
        <v>11.106290672451193</v>
      </c>
      <c r="D21" s="115">
        <v>768</v>
      </c>
      <c r="E21" s="114">
        <v>1570</v>
      </c>
      <c r="F21" s="114">
        <v>1046</v>
      </c>
      <c r="G21" s="114">
        <v>711</v>
      </c>
      <c r="H21" s="140">
        <v>696</v>
      </c>
      <c r="I21" s="115">
        <v>72</v>
      </c>
      <c r="J21" s="116">
        <v>10.344827586206897</v>
      </c>
    </row>
    <row r="22" spans="1:15" s="110" customFormat="1" ht="24.95" customHeight="1" x14ac:dyDescent="0.2">
      <c r="A22" s="201" t="s">
        <v>152</v>
      </c>
      <c r="B22" s="199" t="s">
        <v>153</v>
      </c>
      <c r="C22" s="113">
        <v>5.1048445408532173</v>
      </c>
      <c r="D22" s="115">
        <v>353</v>
      </c>
      <c r="E22" s="114">
        <v>132</v>
      </c>
      <c r="F22" s="114">
        <v>190</v>
      </c>
      <c r="G22" s="114">
        <v>154</v>
      </c>
      <c r="H22" s="140">
        <v>165</v>
      </c>
      <c r="I22" s="115">
        <v>188</v>
      </c>
      <c r="J22" s="116">
        <v>113.93939393939394</v>
      </c>
    </row>
    <row r="23" spans="1:15" s="110" customFormat="1" ht="24.95" customHeight="1" x14ac:dyDescent="0.2">
      <c r="A23" s="193" t="s">
        <v>154</v>
      </c>
      <c r="B23" s="199" t="s">
        <v>155</v>
      </c>
      <c r="C23" s="113">
        <v>1.6775126536514824</v>
      </c>
      <c r="D23" s="115">
        <v>116</v>
      </c>
      <c r="E23" s="114">
        <v>75</v>
      </c>
      <c r="F23" s="114">
        <v>76</v>
      </c>
      <c r="G23" s="114">
        <v>65</v>
      </c>
      <c r="H23" s="140">
        <v>106</v>
      </c>
      <c r="I23" s="115">
        <v>10</v>
      </c>
      <c r="J23" s="116">
        <v>9.433962264150944</v>
      </c>
    </row>
    <row r="24" spans="1:15" s="110" customFormat="1" ht="24.95" customHeight="1" x14ac:dyDescent="0.2">
      <c r="A24" s="193" t="s">
        <v>156</v>
      </c>
      <c r="B24" s="199" t="s">
        <v>221</v>
      </c>
      <c r="C24" s="113">
        <v>3.9624005784526393</v>
      </c>
      <c r="D24" s="115">
        <v>274</v>
      </c>
      <c r="E24" s="114">
        <v>284</v>
      </c>
      <c r="F24" s="114">
        <v>250</v>
      </c>
      <c r="G24" s="114">
        <v>184</v>
      </c>
      <c r="H24" s="140">
        <v>266</v>
      </c>
      <c r="I24" s="115">
        <v>8</v>
      </c>
      <c r="J24" s="116">
        <v>3.007518796992481</v>
      </c>
    </row>
    <row r="25" spans="1:15" s="110" customFormat="1" ht="24.95" customHeight="1" x14ac:dyDescent="0.2">
      <c r="A25" s="193" t="s">
        <v>222</v>
      </c>
      <c r="B25" s="204" t="s">
        <v>159</v>
      </c>
      <c r="C25" s="113">
        <v>4.3962400578452643</v>
      </c>
      <c r="D25" s="115">
        <v>304</v>
      </c>
      <c r="E25" s="114">
        <v>318</v>
      </c>
      <c r="F25" s="114">
        <v>516</v>
      </c>
      <c r="G25" s="114">
        <v>303</v>
      </c>
      <c r="H25" s="140">
        <v>340</v>
      </c>
      <c r="I25" s="115">
        <v>-36</v>
      </c>
      <c r="J25" s="116">
        <v>-10.588235294117647</v>
      </c>
    </row>
    <row r="26" spans="1:15" s="110" customFormat="1" ht="24.95" customHeight="1" x14ac:dyDescent="0.2">
      <c r="A26" s="201">
        <v>782.78300000000002</v>
      </c>
      <c r="B26" s="203" t="s">
        <v>160</v>
      </c>
      <c r="C26" s="113">
        <v>3.4128705712219811</v>
      </c>
      <c r="D26" s="115">
        <v>236</v>
      </c>
      <c r="E26" s="114">
        <v>230</v>
      </c>
      <c r="F26" s="114">
        <v>242</v>
      </c>
      <c r="G26" s="114">
        <v>246</v>
      </c>
      <c r="H26" s="140">
        <v>300</v>
      </c>
      <c r="I26" s="115">
        <v>-64</v>
      </c>
      <c r="J26" s="116">
        <v>-21.333333333333332</v>
      </c>
    </row>
    <row r="27" spans="1:15" s="110" customFormat="1" ht="24.95" customHeight="1" x14ac:dyDescent="0.2">
      <c r="A27" s="193" t="s">
        <v>161</v>
      </c>
      <c r="B27" s="199" t="s">
        <v>162</v>
      </c>
      <c r="C27" s="113">
        <v>3.0802603036876355</v>
      </c>
      <c r="D27" s="115">
        <v>213</v>
      </c>
      <c r="E27" s="114">
        <v>133</v>
      </c>
      <c r="F27" s="114">
        <v>250</v>
      </c>
      <c r="G27" s="114">
        <v>126</v>
      </c>
      <c r="H27" s="140">
        <v>160</v>
      </c>
      <c r="I27" s="115">
        <v>53</v>
      </c>
      <c r="J27" s="116">
        <v>33.125</v>
      </c>
    </row>
    <row r="28" spans="1:15" s="110" customFormat="1" ht="24.95" customHeight="1" x14ac:dyDescent="0.2">
      <c r="A28" s="193" t="s">
        <v>163</v>
      </c>
      <c r="B28" s="199" t="s">
        <v>164</v>
      </c>
      <c r="C28" s="113">
        <v>2.5741142443962399</v>
      </c>
      <c r="D28" s="115">
        <v>178</v>
      </c>
      <c r="E28" s="114">
        <v>162</v>
      </c>
      <c r="F28" s="114">
        <v>467</v>
      </c>
      <c r="G28" s="114">
        <v>118</v>
      </c>
      <c r="H28" s="140">
        <v>207</v>
      </c>
      <c r="I28" s="115">
        <v>-29</v>
      </c>
      <c r="J28" s="116">
        <v>-14.009661835748792</v>
      </c>
    </row>
    <row r="29" spans="1:15" s="110" customFormat="1" ht="24.95" customHeight="1" x14ac:dyDescent="0.2">
      <c r="A29" s="193">
        <v>86</v>
      </c>
      <c r="B29" s="199" t="s">
        <v>165</v>
      </c>
      <c r="C29" s="113">
        <v>6.7678958785249455</v>
      </c>
      <c r="D29" s="115">
        <v>468</v>
      </c>
      <c r="E29" s="114">
        <v>295</v>
      </c>
      <c r="F29" s="114">
        <v>423</v>
      </c>
      <c r="G29" s="114">
        <v>272</v>
      </c>
      <c r="H29" s="140">
        <v>353</v>
      </c>
      <c r="I29" s="115">
        <v>115</v>
      </c>
      <c r="J29" s="116">
        <v>32.577903682719544</v>
      </c>
    </row>
    <row r="30" spans="1:15" s="110" customFormat="1" ht="24.95" customHeight="1" x14ac:dyDescent="0.2">
      <c r="A30" s="193">
        <v>87.88</v>
      </c>
      <c r="B30" s="204" t="s">
        <v>166</v>
      </c>
      <c r="C30" s="113">
        <v>5.3940708604483012</v>
      </c>
      <c r="D30" s="115">
        <v>373</v>
      </c>
      <c r="E30" s="114">
        <v>366</v>
      </c>
      <c r="F30" s="114">
        <v>574</v>
      </c>
      <c r="G30" s="114">
        <v>316</v>
      </c>
      <c r="H30" s="140">
        <v>317</v>
      </c>
      <c r="I30" s="115">
        <v>56</v>
      </c>
      <c r="J30" s="116">
        <v>17.665615141955836</v>
      </c>
    </row>
    <row r="31" spans="1:15" s="110" customFormat="1" ht="24.95" customHeight="1" x14ac:dyDescent="0.2">
      <c r="A31" s="193" t="s">
        <v>167</v>
      </c>
      <c r="B31" s="199" t="s">
        <v>168</v>
      </c>
      <c r="C31" s="113">
        <v>3.3694866232827185</v>
      </c>
      <c r="D31" s="115">
        <v>233</v>
      </c>
      <c r="E31" s="114">
        <v>379</v>
      </c>
      <c r="F31" s="114">
        <v>319</v>
      </c>
      <c r="G31" s="114">
        <v>198</v>
      </c>
      <c r="H31" s="140">
        <v>207</v>
      </c>
      <c r="I31" s="115">
        <v>26</v>
      </c>
      <c r="J31" s="116">
        <v>12.560386473429952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2.5596529284164857</v>
      </c>
      <c r="D34" s="115">
        <v>177</v>
      </c>
      <c r="E34" s="114">
        <v>780</v>
      </c>
      <c r="F34" s="114">
        <v>457</v>
      </c>
      <c r="G34" s="114">
        <v>263</v>
      </c>
      <c r="H34" s="140">
        <v>166</v>
      </c>
      <c r="I34" s="115">
        <v>11</v>
      </c>
      <c r="J34" s="116">
        <v>6.6265060240963853</v>
      </c>
    </row>
    <row r="35" spans="1:10" s="110" customFormat="1" ht="24.95" customHeight="1" x14ac:dyDescent="0.2">
      <c r="A35" s="292" t="s">
        <v>171</v>
      </c>
      <c r="B35" s="293" t="s">
        <v>172</v>
      </c>
      <c r="C35" s="113">
        <v>30.860448300795372</v>
      </c>
      <c r="D35" s="115">
        <v>2134</v>
      </c>
      <c r="E35" s="114">
        <v>2251</v>
      </c>
      <c r="F35" s="114">
        <v>2534</v>
      </c>
      <c r="G35" s="114">
        <v>1487</v>
      </c>
      <c r="H35" s="140">
        <v>1791</v>
      </c>
      <c r="I35" s="115">
        <v>343</v>
      </c>
      <c r="J35" s="116">
        <v>19.151312116136236</v>
      </c>
    </row>
    <row r="36" spans="1:10" s="110" customFormat="1" ht="24.95" customHeight="1" x14ac:dyDescent="0.2">
      <c r="A36" s="294" t="s">
        <v>173</v>
      </c>
      <c r="B36" s="295" t="s">
        <v>174</v>
      </c>
      <c r="C36" s="125">
        <v>66.579898770788148</v>
      </c>
      <c r="D36" s="143">
        <v>4604</v>
      </c>
      <c r="E36" s="144">
        <v>4906</v>
      </c>
      <c r="F36" s="144">
        <v>5557</v>
      </c>
      <c r="G36" s="144">
        <v>3561</v>
      </c>
      <c r="H36" s="145">
        <v>4270</v>
      </c>
      <c r="I36" s="143">
        <v>334</v>
      </c>
      <c r="J36" s="146">
        <v>7.822014051522248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6915</v>
      </c>
      <c r="F11" s="264">
        <v>7937</v>
      </c>
      <c r="G11" s="264">
        <v>8548</v>
      </c>
      <c r="H11" s="264">
        <v>5311</v>
      </c>
      <c r="I11" s="265">
        <v>6227</v>
      </c>
      <c r="J11" s="263">
        <v>688</v>
      </c>
      <c r="K11" s="266">
        <v>11.048659065360527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24.743311641359362</v>
      </c>
      <c r="E13" s="115">
        <v>1711</v>
      </c>
      <c r="F13" s="114">
        <v>3011</v>
      </c>
      <c r="G13" s="114">
        <v>3109</v>
      </c>
      <c r="H13" s="114">
        <v>1811</v>
      </c>
      <c r="I13" s="140">
        <v>1667</v>
      </c>
      <c r="J13" s="115">
        <v>44</v>
      </c>
      <c r="K13" s="116">
        <v>2.6394721055788843</v>
      </c>
    </row>
    <row r="14" spans="1:17" ht="15.95" customHeight="1" x14ac:dyDescent="0.2">
      <c r="A14" s="306" t="s">
        <v>230</v>
      </c>
      <c r="B14" s="307"/>
      <c r="C14" s="308"/>
      <c r="D14" s="113">
        <v>53.420101229211859</v>
      </c>
      <c r="E14" s="115">
        <v>3694</v>
      </c>
      <c r="F14" s="114">
        <v>3624</v>
      </c>
      <c r="G14" s="114">
        <v>4112</v>
      </c>
      <c r="H14" s="114">
        <v>2605</v>
      </c>
      <c r="I14" s="140">
        <v>3323</v>
      </c>
      <c r="J14" s="115">
        <v>371</v>
      </c>
      <c r="K14" s="116">
        <v>11.164610291904905</v>
      </c>
    </row>
    <row r="15" spans="1:17" ht="15.95" customHeight="1" x14ac:dyDescent="0.2">
      <c r="A15" s="306" t="s">
        <v>231</v>
      </c>
      <c r="B15" s="307"/>
      <c r="C15" s="308"/>
      <c r="D15" s="113">
        <v>9.7180043383947936</v>
      </c>
      <c r="E15" s="115">
        <v>672</v>
      </c>
      <c r="F15" s="114">
        <v>656</v>
      </c>
      <c r="G15" s="114">
        <v>562</v>
      </c>
      <c r="H15" s="114">
        <v>435</v>
      </c>
      <c r="I15" s="140">
        <v>531</v>
      </c>
      <c r="J15" s="115">
        <v>141</v>
      </c>
      <c r="K15" s="116">
        <v>26.55367231638418</v>
      </c>
    </row>
    <row r="16" spans="1:17" ht="15.95" customHeight="1" x14ac:dyDescent="0.2">
      <c r="A16" s="306" t="s">
        <v>232</v>
      </c>
      <c r="B16" s="307"/>
      <c r="C16" s="308"/>
      <c r="D16" s="113">
        <v>11.800433839479393</v>
      </c>
      <c r="E16" s="115">
        <v>816</v>
      </c>
      <c r="F16" s="114">
        <v>617</v>
      </c>
      <c r="G16" s="114">
        <v>733</v>
      </c>
      <c r="H16" s="114">
        <v>442</v>
      </c>
      <c r="I16" s="140">
        <v>665</v>
      </c>
      <c r="J16" s="115">
        <v>151</v>
      </c>
      <c r="K16" s="116">
        <v>22.706766917293233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2.8199566160520608</v>
      </c>
      <c r="E18" s="115">
        <v>195</v>
      </c>
      <c r="F18" s="114">
        <v>820</v>
      </c>
      <c r="G18" s="114">
        <v>442</v>
      </c>
      <c r="H18" s="114">
        <v>255</v>
      </c>
      <c r="I18" s="140">
        <v>160</v>
      </c>
      <c r="J18" s="115">
        <v>35</v>
      </c>
      <c r="K18" s="116">
        <v>21.875</v>
      </c>
    </row>
    <row r="19" spans="1:11" ht="14.1" customHeight="1" x14ac:dyDescent="0.2">
      <c r="A19" s="306" t="s">
        <v>235</v>
      </c>
      <c r="B19" s="307" t="s">
        <v>236</v>
      </c>
      <c r="C19" s="308"/>
      <c r="D19" s="113">
        <v>2.4584237165582068</v>
      </c>
      <c r="E19" s="115">
        <v>170</v>
      </c>
      <c r="F19" s="114">
        <v>806</v>
      </c>
      <c r="G19" s="114">
        <v>421</v>
      </c>
      <c r="H19" s="114">
        <v>244</v>
      </c>
      <c r="I19" s="140">
        <v>146</v>
      </c>
      <c r="J19" s="115">
        <v>24</v>
      </c>
      <c r="K19" s="116">
        <v>16.438356164383563</v>
      </c>
    </row>
    <row r="20" spans="1:11" ht="14.1" customHeight="1" x14ac:dyDescent="0.2">
      <c r="A20" s="306">
        <v>12</v>
      </c>
      <c r="B20" s="307" t="s">
        <v>237</v>
      </c>
      <c r="C20" s="308"/>
      <c r="D20" s="113">
        <v>0.86767895878524948</v>
      </c>
      <c r="E20" s="115">
        <v>60</v>
      </c>
      <c r="F20" s="114">
        <v>144</v>
      </c>
      <c r="G20" s="114">
        <v>110</v>
      </c>
      <c r="H20" s="114">
        <v>54</v>
      </c>
      <c r="I20" s="140">
        <v>71</v>
      </c>
      <c r="J20" s="115">
        <v>-11</v>
      </c>
      <c r="K20" s="116">
        <v>-15.492957746478874</v>
      </c>
    </row>
    <row r="21" spans="1:11" ht="14.1" customHeight="1" x14ac:dyDescent="0.2">
      <c r="A21" s="306">
        <v>21</v>
      </c>
      <c r="B21" s="307" t="s">
        <v>238</v>
      </c>
      <c r="C21" s="308"/>
      <c r="D21" s="113">
        <v>0.18799710773680406</v>
      </c>
      <c r="E21" s="115">
        <v>13</v>
      </c>
      <c r="F21" s="114">
        <v>16</v>
      </c>
      <c r="G21" s="114">
        <v>7</v>
      </c>
      <c r="H21" s="114">
        <v>16</v>
      </c>
      <c r="I21" s="140">
        <v>10</v>
      </c>
      <c r="J21" s="115">
        <v>3</v>
      </c>
      <c r="K21" s="116">
        <v>30</v>
      </c>
    </row>
    <row r="22" spans="1:11" ht="14.1" customHeight="1" x14ac:dyDescent="0.2">
      <c r="A22" s="306">
        <v>22</v>
      </c>
      <c r="B22" s="307" t="s">
        <v>239</v>
      </c>
      <c r="C22" s="308"/>
      <c r="D22" s="113">
        <v>1.11352133044107</v>
      </c>
      <c r="E22" s="115">
        <v>77</v>
      </c>
      <c r="F22" s="114">
        <v>109</v>
      </c>
      <c r="G22" s="114">
        <v>139</v>
      </c>
      <c r="H22" s="114">
        <v>81</v>
      </c>
      <c r="I22" s="140">
        <v>78</v>
      </c>
      <c r="J22" s="115">
        <v>-1</v>
      </c>
      <c r="K22" s="116">
        <v>-1.2820512820512822</v>
      </c>
    </row>
    <row r="23" spans="1:11" ht="14.1" customHeight="1" x14ac:dyDescent="0.2">
      <c r="A23" s="306">
        <v>23</v>
      </c>
      <c r="B23" s="307" t="s">
        <v>240</v>
      </c>
      <c r="C23" s="308"/>
      <c r="D23" s="113">
        <v>0.34707158351409978</v>
      </c>
      <c r="E23" s="115">
        <v>24</v>
      </c>
      <c r="F23" s="114">
        <v>15</v>
      </c>
      <c r="G23" s="114">
        <v>45</v>
      </c>
      <c r="H23" s="114">
        <v>27</v>
      </c>
      <c r="I23" s="140">
        <v>32</v>
      </c>
      <c r="J23" s="115">
        <v>-8</v>
      </c>
      <c r="K23" s="116">
        <v>-25</v>
      </c>
    </row>
    <row r="24" spans="1:11" ht="14.1" customHeight="1" x14ac:dyDescent="0.2">
      <c r="A24" s="306">
        <v>24</v>
      </c>
      <c r="B24" s="307" t="s">
        <v>241</v>
      </c>
      <c r="C24" s="308"/>
      <c r="D24" s="113">
        <v>3.7310195227765726</v>
      </c>
      <c r="E24" s="115">
        <v>258</v>
      </c>
      <c r="F24" s="114">
        <v>263</v>
      </c>
      <c r="G24" s="114">
        <v>268</v>
      </c>
      <c r="H24" s="114">
        <v>185</v>
      </c>
      <c r="I24" s="140">
        <v>210</v>
      </c>
      <c r="J24" s="115">
        <v>48</v>
      </c>
      <c r="K24" s="116">
        <v>22.857142857142858</v>
      </c>
    </row>
    <row r="25" spans="1:11" ht="14.1" customHeight="1" x14ac:dyDescent="0.2">
      <c r="A25" s="306">
        <v>25</v>
      </c>
      <c r="B25" s="307" t="s">
        <v>242</v>
      </c>
      <c r="C25" s="308"/>
      <c r="D25" s="113">
        <v>6.4786695589298624</v>
      </c>
      <c r="E25" s="115">
        <v>448</v>
      </c>
      <c r="F25" s="114">
        <v>476</v>
      </c>
      <c r="G25" s="114">
        <v>480</v>
      </c>
      <c r="H25" s="114">
        <v>282</v>
      </c>
      <c r="I25" s="140">
        <v>423</v>
      </c>
      <c r="J25" s="115">
        <v>25</v>
      </c>
      <c r="K25" s="116">
        <v>5.9101654846335698</v>
      </c>
    </row>
    <row r="26" spans="1:11" ht="14.1" customHeight="1" x14ac:dyDescent="0.2">
      <c r="A26" s="306">
        <v>26</v>
      </c>
      <c r="B26" s="307" t="s">
        <v>243</v>
      </c>
      <c r="C26" s="308"/>
      <c r="D26" s="113">
        <v>3.3839479392624727</v>
      </c>
      <c r="E26" s="115">
        <v>234</v>
      </c>
      <c r="F26" s="114">
        <v>262</v>
      </c>
      <c r="G26" s="114">
        <v>264</v>
      </c>
      <c r="H26" s="114">
        <v>165</v>
      </c>
      <c r="I26" s="140">
        <v>241</v>
      </c>
      <c r="J26" s="115">
        <v>-7</v>
      </c>
      <c r="K26" s="116">
        <v>-2.904564315352697</v>
      </c>
    </row>
    <row r="27" spans="1:11" ht="14.1" customHeight="1" x14ac:dyDescent="0.2">
      <c r="A27" s="306">
        <v>27</v>
      </c>
      <c r="B27" s="307" t="s">
        <v>244</v>
      </c>
      <c r="C27" s="308"/>
      <c r="D27" s="113">
        <v>4.0057845263919019</v>
      </c>
      <c r="E27" s="115">
        <v>277</v>
      </c>
      <c r="F27" s="114">
        <v>238</v>
      </c>
      <c r="G27" s="114">
        <v>215</v>
      </c>
      <c r="H27" s="114">
        <v>118</v>
      </c>
      <c r="I27" s="140">
        <v>199</v>
      </c>
      <c r="J27" s="115">
        <v>78</v>
      </c>
      <c r="K27" s="116">
        <v>39.195979899497488</v>
      </c>
    </row>
    <row r="28" spans="1:11" ht="14.1" customHeight="1" x14ac:dyDescent="0.2">
      <c r="A28" s="306">
        <v>28</v>
      </c>
      <c r="B28" s="307" t="s">
        <v>245</v>
      </c>
      <c r="C28" s="308"/>
      <c r="D28" s="113">
        <v>0.28922631959508316</v>
      </c>
      <c r="E28" s="115">
        <v>20</v>
      </c>
      <c r="F28" s="114">
        <v>18</v>
      </c>
      <c r="G28" s="114">
        <v>32</v>
      </c>
      <c r="H28" s="114">
        <v>13</v>
      </c>
      <c r="I28" s="140">
        <v>18</v>
      </c>
      <c r="J28" s="115">
        <v>2</v>
      </c>
      <c r="K28" s="116">
        <v>11.111111111111111</v>
      </c>
    </row>
    <row r="29" spans="1:11" ht="14.1" customHeight="1" x14ac:dyDescent="0.2">
      <c r="A29" s="306">
        <v>29</v>
      </c>
      <c r="B29" s="307" t="s">
        <v>246</v>
      </c>
      <c r="C29" s="308"/>
      <c r="D29" s="113">
        <v>5.1337671728127257</v>
      </c>
      <c r="E29" s="115">
        <v>355</v>
      </c>
      <c r="F29" s="114">
        <v>545</v>
      </c>
      <c r="G29" s="114">
        <v>472</v>
      </c>
      <c r="H29" s="114">
        <v>326</v>
      </c>
      <c r="I29" s="140">
        <v>318</v>
      </c>
      <c r="J29" s="115">
        <v>37</v>
      </c>
      <c r="K29" s="116">
        <v>11.635220125786164</v>
      </c>
    </row>
    <row r="30" spans="1:11" ht="14.1" customHeight="1" x14ac:dyDescent="0.2">
      <c r="A30" s="306" t="s">
        <v>247</v>
      </c>
      <c r="B30" s="307" t="s">
        <v>248</v>
      </c>
      <c r="C30" s="308"/>
      <c r="D30" s="113" t="s">
        <v>513</v>
      </c>
      <c r="E30" s="115" t="s">
        <v>513</v>
      </c>
      <c r="F30" s="114">
        <v>74</v>
      </c>
      <c r="G30" s="114" t="s">
        <v>513</v>
      </c>
      <c r="H30" s="114" t="s">
        <v>513</v>
      </c>
      <c r="I30" s="140" t="s">
        <v>513</v>
      </c>
      <c r="J30" s="115" t="s">
        <v>513</v>
      </c>
      <c r="K30" s="116" t="s">
        <v>513</v>
      </c>
    </row>
    <row r="31" spans="1:11" ht="14.1" customHeight="1" x14ac:dyDescent="0.2">
      <c r="A31" s="306" t="s">
        <v>249</v>
      </c>
      <c r="B31" s="307" t="s">
        <v>250</v>
      </c>
      <c r="C31" s="308"/>
      <c r="D31" s="113">
        <v>4.4107013738250185</v>
      </c>
      <c r="E31" s="115">
        <v>305</v>
      </c>
      <c r="F31" s="114">
        <v>468</v>
      </c>
      <c r="G31" s="114">
        <v>407</v>
      </c>
      <c r="H31" s="114">
        <v>266</v>
      </c>
      <c r="I31" s="140">
        <v>255</v>
      </c>
      <c r="J31" s="115">
        <v>50</v>
      </c>
      <c r="K31" s="116">
        <v>19.607843137254903</v>
      </c>
    </row>
    <row r="32" spans="1:11" ht="14.1" customHeight="1" x14ac:dyDescent="0.2">
      <c r="A32" s="306">
        <v>31</v>
      </c>
      <c r="B32" s="307" t="s">
        <v>251</v>
      </c>
      <c r="C32" s="308"/>
      <c r="D32" s="113">
        <v>0.59291395516992051</v>
      </c>
      <c r="E32" s="115">
        <v>41</v>
      </c>
      <c r="F32" s="114">
        <v>25</v>
      </c>
      <c r="G32" s="114">
        <v>27</v>
      </c>
      <c r="H32" s="114">
        <v>25</v>
      </c>
      <c r="I32" s="140">
        <v>35</v>
      </c>
      <c r="J32" s="115">
        <v>6</v>
      </c>
      <c r="K32" s="116">
        <v>17.142857142857142</v>
      </c>
    </row>
    <row r="33" spans="1:11" ht="14.1" customHeight="1" x14ac:dyDescent="0.2">
      <c r="A33" s="306">
        <v>32</v>
      </c>
      <c r="B33" s="307" t="s">
        <v>252</v>
      </c>
      <c r="C33" s="308"/>
      <c r="D33" s="113">
        <v>1.6630513376717282</v>
      </c>
      <c r="E33" s="115">
        <v>115</v>
      </c>
      <c r="F33" s="114">
        <v>108</v>
      </c>
      <c r="G33" s="114">
        <v>132</v>
      </c>
      <c r="H33" s="114">
        <v>114</v>
      </c>
      <c r="I33" s="140">
        <v>92</v>
      </c>
      <c r="J33" s="115">
        <v>23</v>
      </c>
      <c r="K33" s="116">
        <v>25</v>
      </c>
    </row>
    <row r="34" spans="1:11" ht="14.1" customHeight="1" x14ac:dyDescent="0.2">
      <c r="A34" s="306">
        <v>33</v>
      </c>
      <c r="B34" s="307" t="s">
        <v>253</v>
      </c>
      <c r="C34" s="308"/>
      <c r="D34" s="113">
        <v>2.0679681851048444</v>
      </c>
      <c r="E34" s="115">
        <v>143</v>
      </c>
      <c r="F34" s="114">
        <v>115</v>
      </c>
      <c r="G34" s="114">
        <v>146</v>
      </c>
      <c r="H34" s="114">
        <v>83</v>
      </c>
      <c r="I34" s="140">
        <v>127</v>
      </c>
      <c r="J34" s="115">
        <v>16</v>
      </c>
      <c r="K34" s="116">
        <v>12.598425196850394</v>
      </c>
    </row>
    <row r="35" spans="1:11" ht="14.1" customHeight="1" x14ac:dyDescent="0.2">
      <c r="A35" s="306">
        <v>34</v>
      </c>
      <c r="B35" s="307" t="s">
        <v>254</v>
      </c>
      <c r="C35" s="308"/>
      <c r="D35" s="113">
        <v>1.9667389732465654</v>
      </c>
      <c r="E35" s="115">
        <v>136</v>
      </c>
      <c r="F35" s="114">
        <v>106</v>
      </c>
      <c r="G35" s="114">
        <v>101</v>
      </c>
      <c r="H35" s="114">
        <v>78</v>
      </c>
      <c r="I35" s="140">
        <v>128</v>
      </c>
      <c r="J35" s="115">
        <v>8</v>
      </c>
      <c r="K35" s="116">
        <v>6.25</v>
      </c>
    </row>
    <row r="36" spans="1:11" ht="14.1" customHeight="1" x14ac:dyDescent="0.2">
      <c r="A36" s="306">
        <v>41</v>
      </c>
      <c r="B36" s="307" t="s">
        <v>255</v>
      </c>
      <c r="C36" s="308"/>
      <c r="D36" s="113">
        <v>0.34707158351409978</v>
      </c>
      <c r="E36" s="115">
        <v>24</v>
      </c>
      <c r="F36" s="114">
        <v>20</v>
      </c>
      <c r="G36" s="114">
        <v>29</v>
      </c>
      <c r="H36" s="114">
        <v>21</v>
      </c>
      <c r="I36" s="140">
        <v>26</v>
      </c>
      <c r="J36" s="115">
        <v>-2</v>
      </c>
      <c r="K36" s="116">
        <v>-7.6923076923076925</v>
      </c>
    </row>
    <row r="37" spans="1:11" ht="14.1" customHeight="1" x14ac:dyDescent="0.2">
      <c r="A37" s="306">
        <v>42</v>
      </c>
      <c r="B37" s="307" t="s">
        <v>256</v>
      </c>
      <c r="C37" s="308"/>
      <c r="D37" s="113">
        <v>8.6767895878524945E-2</v>
      </c>
      <c r="E37" s="115">
        <v>6</v>
      </c>
      <c r="F37" s="114" t="s">
        <v>513</v>
      </c>
      <c r="G37" s="114" t="s">
        <v>513</v>
      </c>
      <c r="H37" s="114">
        <v>5</v>
      </c>
      <c r="I37" s="140" t="s">
        <v>513</v>
      </c>
      <c r="J37" s="115" t="s">
        <v>513</v>
      </c>
      <c r="K37" s="116" t="s">
        <v>513</v>
      </c>
    </row>
    <row r="38" spans="1:11" ht="14.1" customHeight="1" x14ac:dyDescent="0.2">
      <c r="A38" s="306">
        <v>43</v>
      </c>
      <c r="B38" s="307" t="s">
        <v>257</v>
      </c>
      <c r="C38" s="308"/>
      <c r="D38" s="113">
        <v>4.0057845263919019</v>
      </c>
      <c r="E38" s="115">
        <v>277</v>
      </c>
      <c r="F38" s="114">
        <v>135</v>
      </c>
      <c r="G38" s="114">
        <v>183</v>
      </c>
      <c r="H38" s="114">
        <v>154</v>
      </c>
      <c r="I38" s="140">
        <v>155</v>
      </c>
      <c r="J38" s="115">
        <v>122</v>
      </c>
      <c r="K38" s="116">
        <v>78.709677419354833</v>
      </c>
    </row>
    <row r="39" spans="1:11" ht="14.1" customHeight="1" x14ac:dyDescent="0.2">
      <c r="A39" s="306">
        <v>51</v>
      </c>
      <c r="B39" s="307" t="s">
        <v>258</v>
      </c>
      <c r="C39" s="308"/>
      <c r="D39" s="113">
        <v>5.3651482284887928</v>
      </c>
      <c r="E39" s="115">
        <v>371</v>
      </c>
      <c r="F39" s="114">
        <v>362</v>
      </c>
      <c r="G39" s="114">
        <v>414</v>
      </c>
      <c r="H39" s="114">
        <v>341</v>
      </c>
      <c r="I39" s="140">
        <v>354</v>
      </c>
      <c r="J39" s="115">
        <v>17</v>
      </c>
      <c r="K39" s="116">
        <v>4.8022598870056497</v>
      </c>
    </row>
    <row r="40" spans="1:11" ht="14.1" customHeight="1" x14ac:dyDescent="0.2">
      <c r="A40" s="306" t="s">
        <v>259</v>
      </c>
      <c r="B40" s="307" t="s">
        <v>260</v>
      </c>
      <c r="C40" s="308"/>
      <c r="D40" s="113">
        <v>5.0036153289949388</v>
      </c>
      <c r="E40" s="115">
        <v>346</v>
      </c>
      <c r="F40" s="114">
        <v>320</v>
      </c>
      <c r="G40" s="114">
        <v>378</v>
      </c>
      <c r="H40" s="114">
        <v>324</v>
      </c>
      <c r="I40" s="140">
        <v>325</v>
      </c>
      <c r="J40" s="115">
        <v>21</v>
      </c>
      <c r="K40" s="116">
        <v>6.4615384615384617</v>
      </c>
    </row>
    <row r="41" spans="1:11" ht="14.1" customHeight="1" x14ac:dyDescent="0.2">
      <c r="A41" s="306"/>
      <c r="B41" s="307" t="s">
        <v>261</v>
      </c>
      <c r="C41" s="308"/>
      <c r="D41" s="113">
        <v>4.0491684743311644</v>
      </c>
      <c r="E41" s="115">
        <v>280</v>
      </c>
      <c r="F41" s="114">
        <v>268</v>
      </c>
      <c r="G41" s="114">
        <v>314</v>
      </c>
      <c r="H41" s="114">
        <v>272</v>
      </c>
      <c r="I41" s="140">
        <v>275</v>
      </c>
      <c r="J41" s="115">
        <v>5</v>
      </c>
      <c r="K41" s="116">
        <v>1.8181818181818181</v>
      </c>
    </row>
    <row r="42" spans="1:11" ht="14.1" customHeight="1" x14ac:dyDescent="0.2">
      <c r="A42" s="306">
        <v>52</v>
      </c>
      <c r="B42" s="307" t="s">
        <v>262</v>
      </c>
      <c r="C42" s="308"/>
      <c r="D42" s="113">
        <v>2.6319595083152567</v>
      </c>
      <c r="E42" s="115">
        <v>182</v>
      </c>
      <c r="F42" s="114">
        <v>112</v>
      </c>
      <c r="G42" s="114">
        <v>125</v>
      </c>
      <c r="H42" s="114">
        <v>110</v>
      </c>
      <c r="I42" s="140">
        <v>165</v>
      </c>
      <c r="J42" s="115">
        <v>17</v>
      </c>
      <c r="K42" s="116">
        <v>10.303030303030303</v>
      </c>
    </row>
    <row r="43" spans="1:11" ht="14.1" customHeight="1" x14ac:dyDescent="0.2">
      <c r="A43" s="306" t="s">
        <v>263</v>
      </c>
      <c r="B43" s="307" t="s">
        <v>264</v>
      </c>
      <c r="C43" s="308"/>
      <c r="D43" s="113">
        <v>2.4584237165582068</v>
      </c>
      <c r="E43" s="115">
        <v>170</v>
      </c>
      <c r="F43" s="114">
        <v>94</v>
      </c>
      <c r="G43" s="114">
        <v>107</v>
      </c>
      <c r="H43" s="114">
        <v>99</v>
      </c>
      <c r="I43" s="140">
        <v>140</v>
      </c>
      <c r="J43" s="115">
        <v>30</v>
      </c>
      <c r="K43" s="116">
        <v>21.428571428571427</v>
      </c>
    </row>
    <row r="44" spans="1:11" ht="14.1" customHeight="1" x14ac:dyDescent="0.2">
      <c r="A44" s="306">
        <v>53</v>
      </c>
      <c r="B44" s="307" t="s">
        <v>265</v>
      </c>
      <c r="C44" s="308"/>
      <c r="D44" s="113">
        <v>0.52060737527114964</v>
      </c>
      <c r="E44" s="115">
        <v>36</v>
      </c>
      <c r="F44" s="114">
        <v>68</v>
      </c>
      <c r="G44" s="114">
        <v>66</v>
      </c>
      <c r="H44" s="114">
        <v>50</v>
      </c>
      <c r="I44" s="140">
        <v>36</v>
      </c>
      <c r="J44" s="115">
        <v>0</v>
      </c>
      <c r="K44" s="116">
        <v>0</v>
      </c>
    </row>
    <row r="45" spans="1:11" ht="14.1" customHeight="1" x14ac:dyDescent="0.2">
      <c r="A45" s="306" t="s">
        <v>266</v>
      </c>
      <c r="B45" s="307" t="s">
        <v>267</v>
      </c>
      <c r="C45" s="308"/>
      <c r="D45" s="113">
        <v>0.50614605929139556</v>
      </c>
      <c r="E45" s="115">
        <v>35</v>
      </c>
      <c r="F45" s="114">
        <v>67</v>
      </c>
      <c r="G45" s="114">
        <v>65</v>
      </c>
      <c r="H45" s="114">
        <v>49</v>
      </c>
      <c r="I45" s="140">
        <v>36</v>
      </c>
      <c r="J45" s="115">
        <v>-1</v>
      </c>
      <c r="K45" s="116">
        <v>-2.7777777777777777</v>
      </c>
    </row>
    <row r="46" spans="1:11" ht="14.1" customHeight="1" x14ac:dyDescent="0.2">
      <c r="A46" s="306">
        <v>54</v>
      </c>
      <c r="B46" s="307" t="s">
        <v>268</v>
      </c>
      <c r="C46" s="308"/>
      <c r="D46" s="113">
        <v>3.4562545191612437</v>
      </c>
      <c r="E46" s="115">
        <v>239</v>
      </c>
      <c r="F46" s="114">
        <v>249</v>
      </c>
      <c r="G46" s="114">
        <v>397</v>
      </c>
      <c r="H46" s="114">
        <v>205</v>
      </c>
      <c r="I46" s="140">
        <v>217</v>
      </c>
      <c r="J46" s="115">
        <v>22</v>
      </c>
      <c r="K46" s="116">
        <v>10.138248847926267</v>
      </c>
    </row>
    <row r="47" spans="1:11" ht="14.1" customHeight="1" x14ac:dyDescent="0.2">
      <c r="A47" s="306">
        <v>61</v>
      </c>
      <c r="B47" s="307" t="s">
        <v>269</v>
      </c>
      <c r="C47" s="308"/>
      <c r="D47" s="113">
        <v>2.9067245119305856</v>
      </c>
      <c r="E47" s="115">
        <v>201</v>
      </c>
      <c r="F47" s="114">
        <v>112</v>
      </c>
      <c r="G47" s="114">
        <v>150</v>
      </c>
      <c r="H47" s="114">
        <v>101</v>
      </c>
      <c r="I47" s="140">
        <v>132</v>
      </c>
      <c r="J47" s="115">
        <v>69</v>
      </c>
      <c r="K47" s="116">
        <v>52.272727272727273</v>
      </c>
    </row>
    <row r="48" spans="1:11" ht="14.1" customHeight="1" x14ac:dyDescent="0.2">
      <c r="A48" s="306">
        <v>62</v>
      </c>
      <c r="B48" s="307" t="s">
        <v>270</v>
      </c>
      <c r="C48" s="308"/>
      <c r="D48" s="113">
        <v>6.9125090383224874</v>
      </c>
      <c r="E48" s="115">
        <v>478</v>
      </c>
      <c r="F48" s="114">
        <v>604</v>
      </c>
      <c r="G48" s="114">
        <v>699</v>
      </c>
      <c r="H48" s="114">
        <v>465</v>
      </c>
      <c r="I48" s="140">
        <v>513</v>
      </c>
      <c r="J48" s="115">
        <v>-35</v>
      </c>
      <c r="K48" s="116">
        <v>-6.8226120857699808</v>
      </c>
    </row>
    <row r="49" spans="1:11" ht="14.1" customHeight="1" x14ac:dyDescent="0.2">
      <c r="A49" s="306">
        <v>63</v>
      </c>
      <c r="B49" s="307" t="s">
        <v>271</v>
      </c>
      <c r="C49" s="308"/>
      <c r="D49" s="113">
        <v>7.1872740419378163</v>
      </c>
      <c r="E49" s="115">
        <v>497</v>
      </c>
      <c r="F49" s="114">
        <v>1119</v>
      </c>
      <c r="G49" s="114">
        <v>670</v>
      </c>
      <c r="H49" s="114">
        <v>446</v>
      </c>
      <c r="I49" s="140">
        <v>437</v>
      </c>
      <c r="J49" s="115">
        <v>60</v>
      </c>
      <c r="K49" s="116">
        <v>13.729977116704806</v>
      </c>
    </row>
    <row r="50" spans="1:11" ht="14.1" customHeight="1" x14ac:dyDescent="0.2">
      <c r="A50" s="306" t="s">
        <v>272</v>
      </c>
      <c r="B50" s="307" t="s">
        <v>273</v>
      </c>
      <c r="C50" s="308"/>
      <c r="D50" s="113">
        <v>1.9233550253073031</v>
      </c>
      <c r="E50" s="115">
        <v>133</v>
      </c>
      <c r="F50" s="114">
        <v>312</v>
      </c>
      <c r="G50" s="114">
        <v>207</v>
      </c>
      <c r="H50" s="114">
        <v>100</v>
      </c>
      <c r="I50" s="140">
        <v>116</v>
      </c>
      <c r="J50" s="115">
        <v>17</v>
      </c>
      <c r="K50" s="116">
        <v>14.655172413793103</v>
      </c>
    </row>
    <row r="51" spans="1:11" ht="14.1" customHeight="1" x14ac:dyDescent="0.2">
      <c r="A51" s="306" t="s">
        <v>274</v>
      </c>
      <c r="B51" s="307" t="s">
        <v>275</v>
      </c>
      <c r="C51" s="308"/>
      <c r="D51" s="113">
        <v>4.6710050614605931</v>
      </c>
      <c r="E51" s="115">
        <v>323</v>
      </c>
      <c r="F51" s="114">
        <v>737</v>
      </c>
      <c r="G51" s="114">
        <v>401</v>
      </c>
      <c r="H51" s="114">
        <v>320</v>
      </c>
      <c r="I51" s="140">
        <v>296</v>
      </c>
      <c r="J51" s="115">
        <v>27</v>
      </c>
      <c r="K51" s="116">
        <v>9.121621621621621</v>
      </c>
    </row>
    <row r="52" spans="1:11" ht="14.1" customHeight="1" x14ac:dyDescent="0.2">
      <c r="A52" s="306">
        <v>71</v>
      </c>
      <c r="B52" s="307" t="s">
        <v>276</v>
      </c>
      <c r="C52" s="308"/>
      <c r="D52" s="113">
        <v>10.759219088937094</v>
      </c>
      <c r="E52" s="115">
        <v>744</v>
      </c>
      <c r="F52" s="114">
        <v>694</v>
      </c>
      <c r="G52" s="114">
        <v>970</v>
      </c>
      <c r="H52" s="114">
        <v>601</v>
      </c>
      <c r="I52" s="140">
        <v>754</v>
      </c>
      <c r="J52" s="115">
        <v>-10</v>
      </c>
      <c r="K52" s="116">
        <v>-1.3262599469496021</v>
      </c>
    </row>
    <row r="53" spans="1:11" ht="14.1" customHeight="1" x14ac:dyDescent="0.2">
      <c r="A53" s="306" t="s">
        <v>277</v>
      </c>
      <c r="B53" s="307" t="s">
        <v>278</v>
      </c>
      <c r="C53" s="308"/>
      <c r="D53" s="113">
        <v>3.2104121475054228</v>
      </c>
      <c r="E53" s="115">
        <v>222</v>
      </c>
      <c r="F53" s="114">
        <v>183</v>
      </c>
      <c r="G53" s="114">
        <v>176</v>
      </c>
      <c r="H53" s="114">
        <v>138</v>
      </c>
      <c r="I53" s="140">
        <v>186</v>
      </c>
      <c r="J53" s="115">
        <v>36</v>
      </c>
      <c r="K53" s="116">
        <v>19.35483870967742</v>
      </c>
    </row>
    <row r="54" spans="1:11" ht="14.1" customHeight="1" x14ac:dyDescent="0.2">
      <c r="A54" s="306" t="s">
        <v>279</v>
      </c>
      <c r="B54" s="307" t="s">
        <v>280</v>
      </c>
      <c r="C54" s="308"/>
      <c r="D54" s="113">
        <v>6.6377440347071586</v>
      </c>
      <c r="E54" s="115">
        <v>459</v>
      </c>
      <c r="F54" s="114">
        <v>458</v>
      </c>
      <c r="G54" s="114">
        <v>726</v>
      </c>
      <c r="H54" s="114">
        <v>427</v>
      </c>
      <c r="I54" s="140">
        <v>503</v>
      </c>
      <c r="J54" s="115">
        <v>-44</v>
      </c>
      <c r="K54" s="116">
        <v>-8.7475149105367791</v>
      </c>
    </row>
    <row r="55" spans="1:11" ht="14.1" customHeight="1" x14ac:dyDescent="0.2">
      <c r="A55" s="306">
        <v>72</v>
      </c>
      <c r="B55" s="307" t="s">
        <v>281</v>
      </c>
      <c r="C55" s="308"/>
      <c r="D55" s="113">
        <v>2.4439624005784526</v>
      </c>
      <c r="E55" s="115">
        <v>169</v>
      </c>
      <c r="F55" s="114">
        <v>160</v>
      </c>
      <c r="G55" s="114">
        <v>136</v>
      </c>
      <c r="H55" s="114">
        <v>100</v>
      </c>
      <c r="I55" s="140">
        <v>154</v>
      </c>
      <c r="J55" s="115">
        <v>15</v>
      </c>
      <c r="K55" s="116">
        <v>9.7402597402597397</v>
      </c>
    </row>
    <row r="56" spans="1:11" ht="14.1" customHeight="1" x14ac:dyDescent="0.2">
      <c r="A56" s="306" t="s">
        <v>282</v>
      </c>
      <c r="B56" s="307" t="s">
        <v>283</v>
      </c>
      <c r="C56" s="308"/>
      <c r="D56" s="113">
        <v>1.4750542299349241</v>
      </c>
      <c r="E56" s="115">
        <v>102</v>
      </c>
      <c r="F56" s="114">
        <v>68</v>
      </c>
      <c r="G56" s="114">
        <v>71</v>
      </c>
      <c r="H56" s="114">
        <v>60</v>
      </c>
      <c r="I56" s="140">
        <v>88</v>
      </c>
      <c r="J56" s="115">
        <v>14</v>
      </c>
      <c r="K56" s="116">
        <v>15.909090909090908</v>
      </c>
    </row>
    <row r="57" spans="1:11" ht="14.1" customHeight="1" x14ac:dyDescent="0.2">
      <c r="A57" s="306" t="s">
        <v>284</v>
      </c>
      <c r="B57" s="307" t="s">
        <v>285</v>
      </c>
      <c r="C57" s="308"/>
      <c r="D57" s="113">
        <v>0.67968185104844536</v>
      </c>
      <c r="E57" s="115">
        <v>47</v>
      </c>
      <c r="F57" s="114">
        <v>68</v>
      </c>
      <c r="G57" s="114">
        <v>43</v>
      </c>
      <c r="H57" s="114">
        <v>27</v>
      </c>
      <c r="I57" s="140">
        <v>49</v>
      </c>
      <c r="J57" s="115">
        <v>-2</v>
      </c>
      <c r="K57" s="116">
        <v>-4.0816326530612246</v>
      </c>
    </row>
    <row r="58" spans="1:11" ht="14.1" customHeight="1" x14ac:dyDescent="0.2">
      <c r="A58" s="306">
        <v>73</v>
      </c>
      <c r="B58" s="307" t="s">
        <v>286</v>
      </c>
      <c r="C58" s="308"/>
      <c r="D58" s="113">
        <v>1.8365871294287781</v>
      </c>
      <c r="E58" s="115">
        <v>127</v>
      </c>
      <c r="F58" s="114">
        <v>88</v>
      </c>
      <c r="G58" s="114">
        <v>141</v>
      </c>
      <c r="H58" s="114">
        <v>93</v>
      </c>
      <c r="I58" s="140">
        <v>115</v>
      </c>
      <c r="J58" s="115">
        <v>12</v>
      </c>
      <c r="K58" s="116">
        <v>10.434782608695652</v>
      </c>
    </row>
    <row r="59" spans="1:11" ht="14.1" customHeight="1" x14ac:dyDescent="0.2">
      <c r="A59" s="306" t="s">
        <v>287</v>
      </c>
      <c r="B59" s="307" t="s">
        <v>288</v>
      </c>
      <c r="C59" s="308"/>
      <c r="D59" s="113">
        <v>1.5473608098336948</v>
      </c>
      <c r="E59" s="115">
        <v>107</v>
      </c>
      <c r="F59" s="114">
        <v>70</v>
      </c>
      <c r="G59" s="114">
        <v>115</v>
      </c>
      <c r="H59" s="114">
        <v>73</v>
      </c>
      <c r="I59" s="140">
        <v>89</v>
      </c>
      <c r="J59" s="115">
        <v>18</v>
      </c>
      <c r="K59" s="116">
        <v>20.224719101123597</v>
      </c>
    </row>
    <row r="60" spans="1:11" ht="14.1" customHeight="1" x14ac:dyDescent="0.2">
      <c r="A60" s="306">
        <v>81</v>
      </c>
      <c r="B60" s="307" t="s">
        <v>289</v>
      </c>
      <c r="C60" s="308"/>
      <c r="D60" s="113">
        <v>6.4642082429501082</v>
      </c>
      <c r="E60" s="115">
        <v>447</v>
      </c>
      <c r="F60" s="114">
        <v>304</v>
      </c>
      <c r="G60" s="114">
        <v>411</v>
      </c>
      <c r="H60" s="114">
        <v>255</v>
      </c>
      <c r="I60" s="140">
        <v>378</v>
      </c>
      <c r="J60" s="115">
        <v>69</v>
      </c>
      <c r="K60" s="116">
        <v>18.253968253968253</v>
      </c>
    </row>
    <row r="61" spans="1:11" ht="14.1" customHeight="1" x14ac:dyDescent="0.2">
      <c r="A61" s="306" t="s">
        <v>290</v>
      </c>
      <c r="B61" s="307" t="s">
        <v>291</v>
      </c>
      <c r="C61" s="308"/>
      <c r="D61" s="113">
        <v>2.7765726681127982</v>
      </c>
      <c r="E61" s="115">
        <v>192</v>
      </c>
      <c r="F61" s="114">
        <v>112</v>
      </c>
      <c r="G61" s="114">
        <v>174</v>
      </c>
      <c r="H61" s="114">
        <v>92</v>
      </c>
      <c r="I61" s="140">
        <v>143</v>
      </c>
      <c r="J61" s="115">
        <v>49</v>
      </c>
      <c r="K61" s="116">
        <v>34.265734265734267</v>
      </c>
    </row>
    <row r="62" spans="1:11" ht="14.1" customHeight="1" x14ac:dyDescent="0.2">
      <c r="A62" s="306" t="s">
        <v>292</v>
      </c>
      <c r="B62" s="307" t="s">
        <v>293</v>
      </c>
      <c r="C62" s="308"/>
      <c r="D62" s="113">
        <v>1.8221258134490239</v>
      </c>
      <c r="E62" s="115">
        <v>126</v>
      </c>
      <c r="F62" s="114">
        <v>95</v>
      </c>
      <c r="G62" s="114">
        <v>151</v>
      </c>
      <c r="H62" s="114">
        <v>85</v>
      </c>
      <c r="I62" s="140">
        <v>112</v>
      </c>
      <c r="J62" s="115">
        <v>14</v>
      </c>
      <c r="K62" s="116">
        <v>12.5</v>
      </c>
    </row>
    <row r="63" spans="1:11" ht="14.1" customHeight="1" x14ac:dyDescent="0.2">
      <c r="A63" s="306"/>
      <c r="B63" s="307" t="s">
        <v>294</v>
      </c>
      <c r="C63" s="308"/>
      <c r="D63" s="113">
        <v>1.6775126536514824</v>
      </c>
      <c r="E63" s="115">
        <v>116</v>
      </c>
      <c r="F63" s="114">
        <v>76</v>
      </c>
      <c r="G63" s="114">
        <v>143</v>
      </c>
      <c r="H63" s="114">
        <v>78</v>
      </c>
      <c r="I63" s="140">
        <v>93</v>
      </c>
      <c r="J63" s="115">
        <v>23</v>
      </c>
      <c r="K63" s="116">
        <v>24.731182795698924</v>
      </c>
    </row>
    <row r="64" spans="1:11" ht="14.1" customHeight="1" x14ac:dyDescent="0.2">
      <c r="A64" s="306" t="s">
        <v>295</v>
      </c>
      <c r="B64" s="307" t="s">
        <v>296</v>
      </c>
      <c r="C64" s="308"/>
      <c r="D64" s="113">
        <v>0.85321764280549528</v>
      </c>
      <c r="E64" s="115">
        <v>59</v>
      </c>
      <c r="F64" s="114">
        <v>36</v>
      </c>
      <c r="G64" s="114">
        <v>36</v>
      </c>
      <c r="H64" s="114">
        <v>34</v>
      </c>
      <c r="I64" s="140">
        <v>50</v>
      </c>
      <c r="J64" s="115">
        <v>9</v>
      </c>
      <c r="K64" s="116">
        <v>18</v>
      </c>
    </row>
    <row r="65" spans="1:11" ht="14.1" customHeight="1" x14ac:dyDescent="0.2">
      <c r="A65" s="306" t="s">
        <v>297</v>
      </c>
      <c r="B65" s="307" t="s">
        <v>298</v>
      </c>
      <c r="C65" s="308"/>
      <c r="D65" s="113">
        <v>0.44830079537237888</v>
      </c>
      <c r="E65" s="115">
        <v>31</v>
      </c>
      <c r="F65" s="114">
        <v>18</v>
      </c>
      <c r="G65" s="114">
        <v>22</v>
      </c>
      <c r="H65" s="114">
        <v>22</v>
      </c>
      <c r="I65" s="140">
        <v>28</v>
      </c>
      <c r="J65" s="115">
        <v>3</v>
      </c>
      <c r="K65" s="116">
        <v>10.714285714285714</v>
      </c>
    </row>
    <row r="66" spans="1:11" ht="14.1" customHeight="1" x14ac:dyDescent="0.2">
      <c r="A66" s="306">
        <v>82</v>
      </c>
      <c r="B66" s="307" t="s">
        <v>299</v>
      </c>
      <c r="C66" s="308"/>
      <c r="D66" s="113">
        <v>2.9790310918293565</v>
      </c>
      <c r="E66" s="115">
        <v>206</v>
      </c>
      <c r="F66" s="114">
        <v>204</v>
      </c>
      <c r="G66" s="114">
        <v>272</v>
      </c>
      <c r="H66" s="114">
        <v>168</v>
      </c>
      <c r="I66" s="140">
        <v>157</v>
      </c>
      <c r="J66" s="115">
        <v>49</v>
      </c>
      <c r="K66" s="116">
        <v>31.210191082802549</v>
      </c>
    </row>
    <row r="67" spans="1:11" ht="14.1" customHeight="1" x14ac:dyDescent="0.2">
      <c r="A67" s="306" t="s">
        <v>300</v>
      </c>
      <c r="B67" s="307" t="s">
        <v>301</v>
      </c>
      <c r="C67" s="308"/>
      <c r="D67" s="113">
        <v>1.8365871294287781</v>
      </c>
      <c r="E67" s="115">
        <v>127</v>
      </c>
      <c r="F67" s="114">
        <v>133</v>
      </c>
      <c r="G67" s="114">
        <v>189</v>
      </c>
      <c r="H67" s="114">
        <v>100</v>
      </c>
      <c r="I67" s="140">
        <v>92</v>
      </c>
      <c r="J67" s="115">
        <v>35</v>
      </c>
      <c r="K67" s="116">
        <v>38.043478260869563</v>
      </c>
    </row>
    <row r="68" spans="1:11" ht="14.1" customHeight="1" x14ac:dyDescent="0.2">
      <c r="A68" s="306" t="s">
        <v>302</v>
      </c>
      <c r="B68" s="307" t="s">
        <v>303</v>
      </c>
      <c r="C68" s="308"/>
      <c r="D68" s="113">
        <v>0.79537237888647871</v>
      </c>
      <c r="E68" s="115">
        <v>55</v>
      </c>
      <c r="F68" s="114">
        <v>48</v>
      </c>
      <c r="G68" s="114">
        <v>52</v>
      </c>
      <c r="H68" s="114">
        <v>46</v>
      </c>
      <c r="I68" s="140">
        <v>43</v>
      </c>
      <c r="J68" s="115">
        <v>12</v>
      </c>
      <c r="K68" s="116">
        <v>27.906976744186046</v>
      </c>
    </row>
    <row r="69" spans="1:11" ht="14.1" customHeight="1" x14ac:dyDescent="0.2">
      <c r="A69" s="306">
        <v>83</v>
      </c>
      <c r="B69" s="307" t="s">
        <v>304</v>
      </c>
      <c r="C69" s="308"/>
      <c r="D69" s="113">
        <v>4.9891540130151846</v>
      </c>
      <c r="E69" s="115">
        <v>345</v>
      </c>
      <c r="F69" s="114">
        <v>281</v>
      </c>
      <c r="G69" s="114">
        <v>691</v>
      </c>
      <c r="H69" s="114">
        <v>258</v>
      </c>
      <c r="I69" s="140">
        <v>301</v>
      </c>
      <c r="J69" s="115">
        <v>44</v>
      </c>
      <c r="K69" s="116">
        <v>14.617940199335548</v>
      </c>
    </row>
    <row r="70" spans="1:11" ht="14.1" customHeight="1" x14ac:dyDescent="0.2">
      <c r="A70" s="306" t="s">
        <v>305</v>
      </c>
      <c r="B70" s="307" t="s">
        <v>306</v>
      </c>
      <c r="C70" s="308"/>
      <c r="D70" s="113">
        <v>3.8756326825741141</v>
      </c>
      <c r="E70" s="115">
        <v>268</v>
      </c>
      <c r="F70" s="114">
        <v>203</v>
      </c>
      <c r="G70" s="114">
        <v>588</v>
      </c>
      <c r="H70" s="114">
        <v>184</v>
      </c>
      <c r="I70" s="140">
        <v>224</v>
      </c>
      <c r="J70" s="115">
        <v>44</v>
      </c>
      <c r="K70" s="116">
        <v>19.642857142857142</v>
      </c>
    </row>
    <row r="71" spans="1:11" ht="14.1" customHeight="1" x14ac:dyDescent="0.2">
      <c r="A71" s="306"/>
      <c r="B71" s="307" t="s">
        <v>307</v>
      </c>
      <c r="C71" s="308"/>
      <c r="D71" s="113">
        <v>2.3138105567606653</v>
      </c>
      <c r="E71" s="115">
        <v>160</v>
      </c>
      <c r="F71" s="114">
        <v>110</v>
      </c>
      <c r="G71" s="114">
        <v>330</v>
      </c>
      <c r="H71" s="114">
        <v>92</v>
      </c>
      <c r="I71" s="140">
        <v>128</v>
      </c>
      <c r="J71" s="115">
        <v>32</v>
      </c>
      <c r="K71" s="116">
        <v>25</v>
      </c>
    </row>
    <row r="72" spans="1:11" ht="14.1" customHeight="1" x14ac:dyDescent="0.2">
      <c r="A72" s="306">
        <v>84</v>
      </c>
      <c r="B72" s="307" t="s">
        <v>308</v>
      </c>
      <c r="C72" s="308"/>
      <c r="D72" s="113">
        <v>0.99783080260303691</v>
      </c>
      <c r="E72" s="115">
        <v>69</v>
      </c>
      <c r="F72" s="114">
        <v>64</v>
      </c>
      <c r="G72" s="114">
        <v>187</v>
      </c>
      <c r="H72" s="114">
        <v>42</v>
      </c>
      <c r="I72" s="140">
        <v>72</v>
      </c>
      <c r="J72" s="115">
        <v>-3</v>
      </c>
      <c r="K72" s="116">
        <v>-4.166666666666667</v>
      </c>
    </row>
    <row r="73" spans="1:11" ht="14.1" customHeight="1" x14ac:dyDescent="0.2">
      <c r="A73" s="306" t="s">
        <v>309</v>
      </c>
      <c r="B73" s="307" t="s">
        <v>310</v>
      </c>
      <c r="C73" s="308"/>
      <c r="D73" s="113">
        <v>0.14461315979754158</v>
      </c>
      <c r="E73" s="115">
        <v>10</v>
      </c>
      <c r="F73" s="114">
        <v>8</v>
      </c>
      <c r="G73" s="114">
        <v>82</v>
      </c>
      <c r="H73" s="114">
        <v>4</v>
      </c>
      <c r="I73" s="140">
        <v>16</v>
      </c>
      <c r="J73" s="115">
        <v>-6</v>
      </c>
      <c r="K73" s="116">
        <v>-37.5</v>
      </c>
    </row>
    <row r="74" spans="1:11" ht="14.1" customHeight="1" x14ac:dyDescent="0.2">
      <c r="A74" s="306" t="s">
        <v>311</v>
      </c>
      <c r="B74" s="307" t="s">
        <v>312</v>
      </c>
      <c r="C74" s="308"/>
      <c r="D74" s="113">
        <v>0.1012292118582791</v>
      </c>
      <c r="E74" s="115">
        <v>7</v>
      </c>
      <c r="F74" s="114">
        <v>5</v>
      </c>
      <c r="G74" s="114">
        <v>37</v>
      </c>
      <c r="H74" s="114">
        <v>5</v>
      </c>
      <c r="I74" s="140">
        <v>11</v>
      </c>
      <c r="J74" s="115">
        <v>-4</v>
      </c>
      <c r="K74" s="116">
        <v>-36.363636363636367</v>
      </c>
    </row>
    <row r="75" spans="1:11" ht="14.1" customHeight="1" x14ac:dyDescent="0.2">
      <c r="A75" s="306" t="s">
        <v>313</v>
      </c>
      <c r="B75" s="307" t="s">
        <v>314</v>
      </c>
      <c r="C75" s="308"/>
      <c r="D75" s="113">
        <v>0.15907447577729572</v>
      </c>
      <c r="E75" s="115">
        <v>11</v>
      </c>
      <c r="F75" s="114">
        <v>8</v>
      </c>
      <c r="G75" s="114">
        <v>13</v>
      </c>
      <c r="H75" s="114">
        <v>4</v>
      </c>
      <c r="I75" s="140">
        <v>10</v>
      </c>
      <c r="J75" s="115">
        <v>1</v>
      </c>
      <c r="K75" s="116">
        <v>10</v>
      </c>
    </row>
    <row r="76" spans="1:11" ht="14.1" customHeight="1" x14ac:dyDescent="0.2">
      <c r="A76" s="306">
        <v>91</v>
      </c>
      <c r="B76" s="307" t="s">
        <v>315</v>
      </c>
      <c r="C76" s="308"/>
      <c r="D76" s="113">
        <v>4.3383947939262472E-2</v>
      </c>
      <c r="E76" s="115">
        <v>3</v>
      </c>
      <c r="F76" s="114">
        <v>6</v>
      </c>
      <c r="G76" s="114">
        <v>8</v>
      </c>
      <c r="H76" s="114">
        <v>4</v>
      </c>
      <c r="I76" s="140">
        <v>6</v>
      </c>
      <c r="J76" s="115">
        <v>-3</v>
      </c>
      <c r="K76" s="116">
        <v>-50</v>
      </c>
    </row>
    <row r="77" spans="1:11" ht="14.1" customHeight="1" x14ac:dyDescent="0.2">
      <c r="A77" s="306">
        <v>92</v>
      </c>
      <c r="B77" s="307" t="s">
        <v>316</v>
      </c>
      <c r="C77" s="308"/>
      <c r="D77" s="113">
        <v>0.8098336948662328</v>
      </c>
      <c r="E77" s="115">
        <v>56</v>
      </c>
      <c r="F77" s="114">
        <v>40</v>
      </c>
      <c r="G77" s="114">
        <v>63</v>
      </c>
      <c r="H77" s="114">
        <v>36</v>
      </c>
      <c r="I77" s="140">
        <v>43</v>
      </c>
      <c r="J77" s="115">
        <v>13</v>
      </c>
      <c r="K77" s="116">
        <v>30.232558139534884</v>
      </c>
    </row>
    <row r="78" spans="1:11" ht="14.1" customHeight="1" x14ac:dyDescent="0.2">
      <c r="A78" s="306">
        <v>93</v>
      </c>
      <c r="B78" s="307" t="s">
        <v>317</v>
      </c>
      <c r="C78" s="308"/>
      <c r="D78" s="113">
        <v>0.15907447577729572</v>
      </c>
      <c r="E78" s="115">
        <v>11</v>
      </c>
      <c r="F78" s="114">
        <v>5</v>
      </c>
      <c r="G78" s="114">
        <v>7</v>
      </c>
      <c r="H78" s="114">
        <v>7</v>
      </c>
      <c r="I78" s="140">
        <v>16</v>
      </c>
      <c r="J78" s="115">
        <v>-5</v>
      </c>
      <c r="K78" s="116">
        <v>-31.25</v>
      </c>
    </row>
    <row r="79" spans="1:11" ht="14.1" customHeight="1" x14ac:dyDescent="0.2">
      <c r="A79" s="306">
        <v>94</v>
      </c>
      <c r="B79" s="307" t="s">
        <v>318</v>
      </c>
      <c r="C79" s="308"/>
      <c r="D79" s="113">
        <v>0.13015184381778741</v>
      </c>
      <c r="E79" s="115">
        <v>9</v>
      </c>
      <c r="F79" s="114">
        <v>16</v>
      </c>
      <c r="G79" s="114">
        <v>12</v>
      </c>
      <c r="H79" s="114">
        <v>9</v>
      </c>
      <c r="I79" s="140">
        <v>9</v>
      </c>
      <c r="J79" s="115">
        <v>0</v>
      </c>
      <c r="K79" s="116">
        <v>0</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0.31814895155459144</v>
      </c>
      <c r="E81" s="143">
        <v>22</v>
      </c>
      <c r="F81" s="144">
        <v>29</v>
      </c>
      <c r="G81" s="144">
        <v>32</v>
      </c>
      <c r="H81" s="144">
        <v>18</v>
      </c>
      <c r="I81" s="145">
        <v>41</v>
      </c>
      <c r="J81" s="143">
        <v>-19</v>
      </c>
      <c r="K81" s="146">
        <v>-46.341463414634148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75196</v>
      </c>
      <c r="C10" s="114">
        <v>43346</v>
      </c>
      <c r="D10" s="114">
        <v>31850</v>
      </c>
      <c r="E10" s="114">
        <v>60707</v>
      </c>
      <c r="F10" s="114">
        <v>13125</v>
      </c>
      <c r="G10" s="114">
        <v>9202</v>
      </c>
      <c r="H10" s="114">
        <v>19280</v>
      </c>
      <c r="I10" s="115">
        <v>19837</v>
      </c>
      <c r="J10" s="114">
        <v>13044</v>
      </c>
      <c r="K10" s="114">
        <v>6793</v>
      </c>
      <c r="L10" s="423">
        <v>5007</v>
      </c>
      <c r="M10" s="424">
        <v>4617</v>
      </c>
    </row>
    <row r="11" spans="1:13" ht="11.1" customHeight="1" x14ac:dyDescent="0.2">
      <c r="A11" s="422" t="s">
        <v>387</v>
      </c>
      <c r="B11" s="115">
        <v>76940</v>
      </c>
      <c r="C11" s="114">
        <v>44260</v>
      </c>
      <c r="D11" s="114">
        <v>32680</v>
      </c>
      <c r="E11" s="114">
        <v>62153</v>
      </c>
      <c r="F11" s="114">
        <v>13433</v>
      </c>
      <c r="G11" s="114">
        <v>9212</v>
      </c>
      <c r="H11" s="114">
        <v>19874</v>
      </c>
      <c r="I11" s="115">
        <v>20934</v>
      </c>
      <c r="J11" s="114">
        <v>13657</v>
      </c>
      <c r="K11" s="114">
        <v>7277</v>
      </c>
      <c r="L11" s="423">
        <v>5606</v>
      </c>
      <c r="M11" s="424">
        <v>4191</v>
      </c>
    </row>
    <row r="12" spans="1:13" ht="11.1" customHeight="1" x14ac:dyDescent="0.2">
      <c r="A12" s="422" t="s">
        <v>388</v>
      </c>
      <c r="B12" s="115">
        <v>78113</v>
      </c>
      <c r="C12" s="114">
        <v>44987</v>
      </c>
      <c r="D12" s="114">
        <v>33126</v>
      </c>
      <c r="E12" s="114">
        <v>63185</v>
      </c>
      <c r="F12" s="114">
        <v>13561</v>
      </c>
      <c r="G12" s="114">
        <v>9987</v>
      </c>
      <c r="H12" s="114">
        <v>20217</v>
      </c>
      <c r="I12" s="115">
        <v>21065</v>
      </c>
      <c r="J12" s="114">
        <v>13573</v>
      </c>
      <c r="K12" s="114">
        <v>7492</v>
      </c>
      <c r="L12" s="423">
        <v>7911</v>
      </c>
      <c r="M12" s="424">
        <v>6908</v>
      </c>
    </row>
    <row r="13" spans="1:13" s="110" customFormat="1" ht="11.1" customHeight="1" x14ac:dyDescent="0.2">
      <c r="A13" s="422" t="s">
        <v>389</v>
      </c>
      <c r="B13" s="115">
        <v>76206</v>
      </c>
      <c r="C13" s="114">
        <v>44062</v>
      </c>
      <c r="D13" s="114">
        <v>32144</v>
      </c>
      <c r="E13" s="114">
        <v>61298</v>
      </c>
      <c r="F13" s="114">
        <v>13554</v>
      </c>
      <c r="G13" s="114">
        <v>9081</v>
      </c>
      <c r="H13" s="114">
        <v>20161</v>
      </c>
      <c r="I13" s="115">
        <v>20368</v>
      </c>
      <c r="J13" s="114">
        <v>13175</v>
      </c>
      <c r="K13" s="114">
        <v>7193</v>
      </c>
      <c r="L13" s="423">
        <v>4065</v>
      </c>
      <c r="M13" s="424">
        <v>6171</v>
      </c>
    </row>
    <row r="14" spans="1:13" ht="15" customHeight="1" x14ac:dyDescent="0.2">
      <c r="A14" s="422" t="s">
        <v>390</v>
      </c>
      <c r="B14" s="115">
        <v>77112</v>
      </c>
      <c r="C14" s="114">
        <v>44506</v>
      </c>
      <c r="D14" s="114">
        <v>32606</v>
      </c>
      <c r="E14" s="114">
        <v>59843</v>
      </c>
      <c r="F14" s="114">
        <v>16014</v>
      </c>
      <c r="G14" s="114">
        <v>8926</v>
      </c>
      <c r="H14" s="114">
        <v>20629</v>
      </c>
      <c r="I14" s="115">
        <v>20314</v>
      </c>
      <c r="J14" s="114">
        <v>13084</v>
      </c>
      <c r="K14" s="114">
        <v>7230</v>
      </c>
      <c r="L14" s="423">
        <v>5984</v>
      </c>
      <c r="M14" s="424">
        <v>5132</v>
      </c>
    </row>
    <row r="15" spans="1:13" ht="11.1" customHeight="1" x14ac:dyDescent="0.2">
      <c r="A15" s="422" t="s">
        <v>387</v>
      </c>
      <c r="B15" s="115">
        <v>79182</v>
      </c>
      <c r="C15" s="114">
        <v>45483</v>
      </c>
      <c r="D15" s="114">
        <v>33699</v>
      </c>
      <c r="E15" s="114">
        <v>60973</v>
      </c>
      <c r="F15" s="114">
        <v>16962</v>
      </c>
      <c r="G15" s="114">
        <v>9204</v>
      </c>
      <c r="H15" s="114">
        <v>21341</v>
      </c>
      <c r="I15" s="115">
        <v>21477</v>
      </c>
      <c r="J15" s="114">
        <v>13661</v>
      </c>
      <c r="K15" s="114">
        <v>7816</v>
      </c>
      <c r="L15" s="423">
        <v>6572</v>
      </c>
      <c r="M15" s="424">
        <v>4589</v>
      </c>
    </row>
    <row r="16" spans="1:13" ht="11.1" customHeight="1" x14ac:dyDescent="0.2">
      <c r="A16" s="422" t="s">
        <v>388</v>
      </c>
      <c r="B16" s="115">
        <v>80606</v>
      </c>
      <c r="C16" s="114">
        <v>46357</v>
      </c>
      <c r="D16" s="114">
        <v>34249</v>
      </c>
      <c r="E16" s="114">
        <v>62533</v>
      </c>
      <c r="F16" s="114">
        <v>17155</v>
      </c>
      <c r="G16" s="114">
        <v>9903</v>
      </c>
      <c r="H16" s="114">
        <v>21728</v>
      </c>
      <c r="I16" s="115">
        <v>21519</v>
      </c>
      <c r="J16" s="114">
        <v>13538</v>
      </c>
      <c r="K16" s="114">
        <v>7981</v>
      </c>
      <c r="L16" s="423">
        <v>9901</v>
      </c>
      <c r="M16" s="424">
        <v>8482</v>
      </c>
    </row>
    <row r="17" spans="1:13" s="110" customFormat="1" ht="11.1" customHeight="1" x14ac:dyDescent="0.2">
      <c r="A17" s="422" t="s">
        <v>389</v>
      </c>
      <c r="B17" s="115">
        <v>79270</v>
      </c>
      <c r="C17" s="114">
        <v>45630</v>
      </c>
      <c r="D17" s="114">
        <v>33640</v>
      </c>
      <c r="E17" s="114">
        <v>62248</v>
      </c>
      <c r="F17" s="114">
        <v>16936</v>
      </c>
      <c r="G17" s="114">
        <v>9443</v>
      </c>
      <c r="H17" s="114">
        <v>21668</v>
      </c>
      <c r="I17" s="115">
        <v>20799</v>
      </c>
      <c r="J17" s="114">
        <v>13158</v>
      </c>
      <c r="K17" s="114">
        <v>7641</v>
      </c>
      <c r="L17" s="423">
        <v>4635</v>
      </c>
      <c r="M17" s="424">
        <v>6342</v>
      </c>
    </row>
    <row r="18" spans="1:13" ht="15" customHeight="1" x14ac:dyDescent="0.2">
      <c r="A18" s="422" t="s">
        <v>391</v>
      </c>
      <c r="B18" s="115">
        <v>80472</v>
      </c>
      <c r="C18" s="114">
        <v>46186</v>
      </c>
      <c r="D18" s="114">
        <v>34286</v>
      </c>
      <c r="E18" s="114">
        <v>62735</v>
      </c>
      <c r="F18" s="114">
        <v>17637</v>
      </c>
      <c r="G18" s="114">
        <v>9639</v>
      </c>
      <c r="H18" s="114">
        <v>22114</v>
      </c>
      <c r="I18" s="115">
        <v>20631</v>
      </c>
      <c r="J18" s="114">
        <v>12930</v>
      </c>
      <c r="K18" s="114">
        <v>7701</v>
      </c>
      <c r="L18" s="423">
        <v>7125</v>
      </c>
      <c r="M18" s="424">
        <v>5970</v>
      </c>
    </row>
    <row r="19" spans="1:13" ht="11.1" customHeight="1" x14ac:dyDescent="0.2">
      <c r="A19" s="422" t="s">
        <v>387</v>
      </c>
      <c r="B19" s="115">
        <v>82034</v>
      </c>
      <c r="C19" s="114">
        <v>46945</v>
      </c>
      <c r="D19" s="114">
        <v>35089</v>
      </c>
      <c r="E19" s="114">
        <v>63654</v>
      </c>
      <c r="F19" s="114">
        <v>18265</v>
      </c>
      <c r="G19" s="114">
        <v>9654</v>
      </c>
      <c r="H19" s="114">
        <v>22642</v>
      </c>
      <c r="I19" s="115">
        <v>21900</v>
      </c>
      <c r="J19" s="114">
        <v>13605</v>
      </c>
      <c r="K19" s="114">
        <v>8295</v>
      </c>
      <c r="L19" s="423">
        <v>6249</v>
      </c>
      <c r="M19" s="424">
        <v>4753</v>
      </c>
    </row>
    <row r="20" spans="1:13" ht="11.1" customHeight="1" x14ac:dyDescent="0.2">
      <c r="A20" s="422" t="s">
        <v>388</v>
      </c>
      <c r="B20" s="115">
        <v>83568</v>
      </c>
      <c r="C20" s="114">
        <v>47843</v>
      </c>
      <c r="D20" s="114">
        <v>35725</v>
      </c>
      <c r="E20" s="114">
        <v>65073</v>
      </c>
      <c r="F20" s="114">
        <v>18429</v>
      </c>
      <c r="G20" s="114">
        <v>10530</v>
      </c>
      <c r="H20" s="114">
        <v>22992</v>
      </c>
      <c r="I20" s="115">
        <v>22025</v>
      </c>
      <c r="J20" s="114">
        <v>13522</v>
      </c>
      <c r="K20" s="114">
        <v>8503</v>
      </c>
      <c r="L20" s="423">
        <v>8643</v>
      </c>
      <c r="M20" s="424">
        <v>7345</v>
      </c>
    </row>
    <row r="21" spans="1:13" s="110" customFormat="1" ht="11.1" customHeight="1" x14ac:dyDescent="0.2">
      <c r="A21" s="422" t="s">
        <v>389</v>
      </c>
      <c r="B21" s="115">
        <v>81926</v>
      </c>
      <c r="C21" s="114">
        <v>46988</v>
      </c>
      <c r="D21" s="114">
        <v>34938</v>
      </c>
      <c r="E21" s="114">
        <v>63798</v>
      </c>
      <c r="F21" s="114">
        <v>18092</v>
      </c>
      <c r="G21" s="114">
        <v>9927</v>
      </c>
      <c r="H21" s="114">
        <v>22881</v>
      </c>
      <c r="I21" s="115">
        <v>21360</v>
      </c>
      <c r="J21" s="114">
        <v>13238</v>
      </c>
      <c r="K21" s="114">
        <v>8122</v>
      </c>
      <c r="L21" s="423">
        <v>4358</v>
      </c>
      <c r="M21" s="424">
        <v>6491</v>
      </c>
    </row>
    <row r="22" spans="1:13" ht="15" customHeight="1" x14ac:dyDescent="0.2">
      <c r="A22" s="422" t="s">
        <v>392</v>
      </c>
      <c r="B22" s="115">
        <v>83077</v>
      </c>
      <c r="C22" s="114">
        <v>47512</v>
      </c>
      <c r="D22" s="114">
        <v>35565</v>
      </c>
      <c r="E22" s="114">
        <v>64562</v>
      </c>
      <c r="F22" s="114">
        <v>18375</v>
      </c>
      <c r="G22" s="114">
        <v>9741</v>
      </c>
      <c r="H22" s="114">
        <v>23605</v>
      </c>
      <c r="I22" s="115">
        <v>21430</v>
      </c>
      <c r="J22" s="114">
        <v>13185</v>
      </c>
      <c r="K22" s="114">
        <v>8245</v>
      </c>
      <c r="L22" s="423">
        <v>6462</v>
      </c>
      <c r="M22" s="424">
        <v>5483</v>
      </c>
    </row>
    <row r="23" spans="1:13" ht="11.1" customHeight="1" x14ac:dyDescent="0.2">
      <c r="A23" s="422" t="s">
        <v>387</v>
      </c>
      <c r="B23" s="115">
        <v>84524</v>
      </c>
      <c r="C23" s="114">
        <v>48265</v>
      </c>
      <c r="D23" s="114">
        <v>36259</v>
      </c>
      <c r="E23" s="114">
        <v>65416</v>
      </c>
      <c r="F23" s="114">
        <v>18917</v>
      </c>
      <c r="G23" s="114">
        <v>9736</v>
      </c>
      <c r="H23" s="114">
        <v>24159</v>
      </c>
      <c r="I23" s="115">
        <v>22413</v>
      </c>
      <c r="J23" s="114">
        <v>13647</v>
      </c>
      <c r="K23" s="114">
        <v>8766</v>
      </c>
      <c r="L23" s="423">
        <v>6115</v>
      </c>
      <c r="M23" s="424">
        <v>4727</v>
      </c>
    </row>
    <row r="24" spans="1:13" ht="11.1" customHeight="1" x14ac:dyDescent="0.2">
      <c r="A24" s="422" t="s">
        <v>388</v>
      </c>
      <c r="B24" s="115">
        <v>86401</v>
      </c>
      <c r="C24" s="114">
        <v>49438</v>
      </c>
      <c r="D24" s="114">
        <v>36963</v>
      </c>
      <c r="E24" s="114">
        <v>65850</v>
      </c>
      <c r="F24" s="114">
        <v>19161</v>
      </c>
      <c r="G24" s="114">
        <v>10790</v>
      </c>
      <c r="H24" s="114">
        <v>24625</v>
      </c>
      <c r="I24" s="115">
        <v>22482</v>
      </c>
      <c r="J24" s="114">
        <v>13512</v>
      </c>
      <c r="K24" s="114">
        <v>8970</v>
      </c>
      <c r="L24" s="423">
        <v>9215</v>
      </c>
      <c r="M24" s="424">
        <v>7623</v>
      </c>
    </row>
    <row r="25" spans="1:13" s="110" customFormat="1" ht="11.1" customHeight="1" x14ac:dyDescent="0.2">
      <c r="A25" s="422" t="s">
        <v>389</v>
      </c>
      <c r="B25" s="115">
        <v>84173</v>
      </c>
      <c r="C25" s="114">
        <v>48254</v>
      </c>
      <c r="D25" s="114">
        <v>35919</v>
      </c>
      <c r="E25" s="114">
        <v>63880</v>
      </c>
      <c r="F25" s="114">
        <v>18912</v>
      </c>
      <c r="G25" s="114">
        <v>10008</v>
      </c>
      <c r="H25" s="114">
        <v>24465</v>
      </c>
      <c r="I25" s="115">
        <v>21575</v>
      </c>
      <c r="J25" s="114">
        <v>13094</v>
      </c>
      <c r="K25" s="114">
        <v>8481</v>
      </c>
      <c r="L25" s="423">
        <v>5018</v>
      </c>
      <c r="M25" s="424">
        <v>7223</v>
      </c>
    </row>
    <row r="26" spans="1:13" ht="15" customHeight="1" x14ac:dyDescent="0.2">
      <c r="A26" s="422" t="s">
        <v>393</v>
      </c>
      <c r="B26" s="115">
        <v>84669</v>
      </c>
      <c r="C26" s="114">
        <v>48442</v>
      </c>
      <c r="D26" s="114">
        <v>36227</v>
      </c>
      <c r="E26" s="114">
        <v>64124</v>
      </c>
      <c r="F26" s="114">
        <v>19179</v>
      </c>
      <c r="G26" s="114">
        <v>9692</v>
      </c>
      <c r="H26" s="114">
        <v>24813</v>
      </c>
      <c r="I26" s="115">
        <v>21643</v>
      </c>
      <c r="J26" s="114">
        <v>13151</v>
      </c>
      <c r="K26" s="114">
        <v>8492</v>
      </c>
      <c r="L26" s="423">
        <v>6793</v>
      </c>
      <c r="M26" s="424">
        <v>6279</v>
      </c>
    </row>
    <row r="27" spans="1:13" ht="11.1" customHeight="1" x14ac:dyDescent="0.2">
      <c r="A27" s="422" t="s">
        <v>387</v>
      </c>
      <c r="B27" s="115">
        <v>86400</v>
      </c>
      <c r="C27" s="114">
        <v>49262</v>
      </c>
      <c r="D27" s="114">
        <v>37138</v>
      </c>
      <c r="E27" s="114">
        <v>65159</v>
      </c>
      <c r="F27" s="114">
        <v>19885</v>
      </c>
      <c r="G27" s="114">
        <v>9844</v>
      </c>
      <c r="H27" s="114">
        <v>25434</v>
      </c>
      <c r="I27" s="115">
        <v>22706</v>
      </c>
      <c r="J27" s="114">
        <v>13679</v>
      </c>
      <c r="K27" s="114">
        <v>9027</v>
      </c>
      <c r="L27" s="423">
        <v>6252</v>
      </c>
      <c r="M27" s="424">
        <v>4563</v>
      </c>
    </row>
    <row r="28" spans="1:13" ht="11.1" customHeight="1" x14ac:dyDescent="0.2">
      <c r="A28" s="422" t="s">
        <v>388</v>
      </c>
      <c r="B28" s="115">
        <v>87459</v>
      </c>
      <c r="C28" s="114">
        <v>49855</v>
      </c>
      <c r="D28" s="114">
        <v>37604</v>
      </c>
      <c r="E28" s="114">
        <v>67235</v>
      </c>
      <c r="F28" s="114">
        <v>20058</v>
      </c>
      <c r="G28" s="114">
        <v>10435</v>
      </c>
      <c r="H28" s="114">
        <v>25733</v>
      </c>
      <c r="I28" s="115">
        <v>22798</v>
      </c>
      <c r="J28" s="114">
        <v>13587</v>
      </c>
      <c r="K28" s="114">
        <v>9211</v>
      </c>
      <c r="L28" s="423">
        <v>8779</v>
      </c>
      <c r="M28" s="424">
        <v>7674</v>
      </c>
    </row>
    <row r="29" spans="1:13" s="110" customFormat="1" ht="11.1" customHeight="1" x14ac:dyDescent="0.2">
      <c r="A29" s="422" t="s">
        <v>389</v>
      </c>
      <c r="B29" s="115">
        <v>84923</v>
      </c>
      <c r="C29" s="114">
        <v>48368</v>
      </c>
      <c r="D29" s="114">
        <v>36555</v>
      </c>
      <c r="E29" s="114">
        <v>65116</v>
      </c>
      <c r="F29" s="114">
        <v>19790</v>
      </c>
      <c r="G29" s="114">
        <v>9783</v>
      </c>
      <c r="H29" s="114">
        <v>25457</v>
      </c>
      <c r="I29" s="115">
        <v>21978</v>
      </c>
      <c r="J29" s="114">
        <v>13248</v>
      </c>
      <c r="K29" s="114">
        <v>8730</v>
      </c>
      <c r="L29" s="423">
        <v>4482</v>
      </c>
      <c r="M29" s="424">
        <v>6968</v>
      </c>
    </row>
    <row r="30" spans="1:13" ht="15" customHeight="1" x14ac:dyDescent="0.2">
      <c r="A30" s="422" t="s">
        <v>394</v>
      </c>
      <c r="B30" s="115">
        <v>86060</v>
      </c>
      <c r="C30" s="114">
        <v>48861</v>
      </c>
      <c r="D30" s="114">
        <v>37199</v>
      </c>
      <c r="E30" s="114">
        <v>65710</v>
      </c>
      <c r="F30" s="114">
        <v>20334</v>
      </c>
      <c r="G30" s="114">
        <v>9487</v>
      </c>
      <c r="H30" s="114">
        <v>26014</v>
      </c>
      <c r="I30" s="115">
        <v>21585</v>
      </c>
      <c r="J30" s="114">
        <v>12931</v>
      </c>
      <c r="K30" s="114">
        <v>8654</v>
      </c>
      <c r="L30" s="423">
        <v>6515</v>
      </c>
      <c r="M30" s="424">
        <v>5450</v>
      </c>
    </row>
    <row r="31" spans="1:13" ht="11.1" customHeight="1" x14ac:dyDescent="0.2">
      <c r="A31" s="422" t="s">
        <v>387</v>
      </c>
      <c r="B31" s="115">
        <v>87495</v>
      </c>
      <c r="C31" s="114">
        <v>49602</v>
      </c>
      <c r="D31" s="114">
        <v>37893</v>
      </c>
      <c r="E31" s="114">
        <v>66511</v>
      </c>
      <c r="F31" s="114">
        <v>20973</v>
      </c>
      <c r="G31" s="114">
        <v>9501</v>
      </c>
      <c r="H31" s="114">
        <v>26605</v>
      </c>
      <c r="I31" s="115">
        <v>22536</v>
      </c>
      <c r="J31" s="114">
        <v>13286</v>
      </c>
      <c r="K31" s="114">
        <v>9250</v>
      </c>
      <c r="L31" s="423">
        <v>6496</v>
      </c>
      <c r="M31" s="424">
        <v>5120</v>
      </c>
    </row>
    <row r="32" spans="1:13" ht="11.1" customHeight="1" x14ac:dyDescent="0.2">
      <c r="A32" s="422" t="s">
        <v>388</v>
      </c>
      <c r="B32" s="115">
        <v>88959</v>
      </c>
      <c r="C32" s="114">
        <v>50514</v>
      </c>
      <c r="D32" s="114">
        <v>38445</v>
      </c>
      <c r="E32" s="114">
        <v>67732</v>
      </c>
      <c r="F32" s="114">
        <v>21221</v>
      </c>
      <c r="G32" s="114">
        <v>10232</v>
      </c>
      <c r="H32" s="114">
        <v>26994</v>
      </c>
      <c r="I32" s="115">
        <v>22535</v>
      </c>
      <c r="J32" s="114">
        <v>13165</v>
      </c>
      <c r="K32" s="114">
        <v>9370</v>
      </c>
      <c r="L32" s="423">
        <v>9012</v>
      </c>
      <c r="M32" s="424">
        <v>7811</v>
      </c>
    </row>
    <row r="33" spans="1:13" s="110" customFormat="1" ht="11.1" customHeight="1" x14ac:dyDescent="0.2">
      <c r="A33" s="422" t="s">
        <v>389</v>
      </c>
      <c r="B33" s="115">
        <v>86590</v>
      </c>
      <c r="C33" s="114">
        <v>49141</v>
      </c>
      <c r="D33" s="114">
        <v>37449</v>
      </c>
      <c r="E33" s="114">
        <v>65668</v>
      </c>
      <c r="F33" s="114">
        <v>20918</v>
      </c>
      <c r="G33" s="114">
        <v>9641</v>
      </c>
      <c r="H33" s="114">
        <v>26723</v>
      </c>
      <c r="I33" s="115">
        <v>21781</v>
      </c>
      <c r="J33" s="114">
        <v>12854</v>
      </c>
      <c r="K33" s="114">
        <v>8927</v>
      </c>
      <c r="L33" s="423">
        <v>4415</v>
      </c>
      <c r="M33" s="424">
        <v>6650</v>
      </c>
    </row>
    <row r="34" spans="1:13" ht="15" customHeight="1" x14ac:dyDescent="0.2">
      <c r="A34" s="422" t="s">
        <v>395</v>
      </c>
      <c r="B34" s="115">
        <v>87512</v>
      </c>
      <c r="C34" s="114">
        <v>49551</v>
      </c>
      <c r="D34" s="114">
        <v>37961</v>
      </c>
      <c r="E34" s="114">
        <v>66211</v>
      </c>
      <c r="F34" s="114">
        <v>21299</v>
      </c>
      <c r="G34" s="114">
        <v>9363</v>
      </c>
      <c r="H34" s="114">
        <v>27409</v>
      </c>
      <c r="I34" s="115">
        <v>21900</v>
      </c>
      <c r="J34" s="114">
        <v>12873</v>
      </c>
      <c r="K34" s="114">
        <v>9027</v>
      </c>
      <c r="L34" s="423">
        <v>6871</v>
      </c>
      <c r="M34" s="424">
        <v>5890</v>
      </c>
    </row>
    <row r="35" spans="1:13" ht="11.1" customHeight="1" x14ac:dyDescent="0.2">
      <c r="A35" s="422" t="s">
        <v>387</v>
      </c>
      <c r="B35" s="115">
        <v>88855</v>
      </c>
      <c r="C35" s="114">
        <v>50284</v>
      </c>
      <c r="D35" s="114">
        <v>38571</v>
      </c>
      <c r="E35" s="114">
        <v>66931</v>
      </c>
      <c r="F35" s="114">
        <v>21923</v>
      </c>
      <c r="G35" s="114">
        <v>9325</v>
      </c>
      <c r="H35" s="114">
        <v>27998</v>
      </c>
      <c r="I35" s="115">
        <v>22647</v>
      </c>
      <c r="J35" s="114">
        <v>13268</v>
      </c>
      <c r="K35" s="114">
        <v>9379</v>
      </c>
      <c r="L35" s="423">
        <v>5871</v>
      </c>
      <c r="M35" s="424">
        <v>4633</v>
      </c>
    </row>
    <row r="36" spans="1:13" ht="11.1" customHeight="1" x14ac:dyDescent="0.2">
      <c r="A36" s="422" t="s">
        <v>388</v>
      </c>
      <c r="B36" s="115">
        <v>90228</v>
      </c>
      <c r="C36" s="114">
        <v>51126</v>
      </c>
      <c r="D36" s="114">
        <v>39102</v>
      </c>
      <c r="E36" s="114">
        <v>67940</v>
      </c>
      <c r="F36" s="114">
        <v>22288</v>
      </c>
      <c r="G36" s="114">
        <v>10101</v>
      </c>
      <c r="H36" s="114">
        <v>28387</v>
      </c>
      <c r="I36" s="115">
        <v>22890</v>
      </c>
      <c r="J36" s="114">
        <v>13176</v>
      </c>
      <c r="K36" s="114">
        <v>9714</v>
      </c>
      <c r="L36" s="423">
        <v>8748</v>
      </c>
      <c r="M36" s="424">
        <v>7584</v>
      </c>
    </row>
    <row r="37" spans="1:13" s="110" customFormat="1" ht="11.1" customHeight="1" x14ac:dyDescent="0.2">
      <c r="A37" s="422" t="s">
        <v>389</v>
      </c>
      <c r="B37" s="115">
        <v>87833</v>
      </c>
      <c r="C37" s="114">
        <v>49829</v>
      </c>
      <c r="D37" s="114">
        <v>38004</v>
      </c>
      <c r="E37" s="114">
        <v>65863</v>
      </c>
      <c r="F37" s="114">
        <v>21970</v>
      </c>
      <c r="G37" s="114">
        <v>9591</v>
      </c>
      <c r="H37" s="114">
        <v>28126</v>
      </c>
      <c r="I37" s="115">
        <v>21949</v>
      </c>
      <c r="J37" s="114">
        <v>12771</v>
      </c>
      <c r="K37" s="114">
        <v>9178</v>
      </c>
      <c r="L37" s="423">
        <v>4754</v>
      </c>
      <c r="M37" s="424">
        <v>7243</v>
      </c>
    </row>
    <row r="38" spans="1:13" ht="15" customHeight="1" x14ac:dyDescent="0.2">
      <c r="A38" s="425" t="s">
        <v>396</v>
      </c>
      <c r="B38" s="115">
        <v>88767</v>
      </c>
      <c r="C38" s="114">
        <v>50344</v>
      </c>
      <c r="D38" s="114">
        <v>38423</v>
      </c>
      <c r="E38" s="114">
        <v>66442</v>
      </c>
      <c r="F38" s="114">
        <v>22325</v>
      </c>
      <c r="G38" s="114">
        <v>9294</v>
      </c>
      <c r="H38" s="114">
        <v>28831</v>
      </c>
      <c r="I38" s="115">
        <v>21948</v>
      </c>
      <c r="J38" s="114">
        <v>12732</v>
      </c>
      <c r="K38" s="114">
        <v>9216</v>
      </c>
      <c r="L38" s="423">
        <v>6862</v>
      </c>
      <c r="M38" s="424">
        <v>5983</v>
      </c>
    </row>
    <row r="39" spans="1:13" ht="11.1" customHeight="1" x14ac:dyDescent="0.2">
      <c r="A39" s="422" t="s">
        <v>387</v>
      </c>
      <c r="B39" s="115">
        <v>90078</v>
      </c>
      <c r="C39" s="114">
        <v>50929</v>
      </c>
      <c r="D39" s="114">
        <v>39149</v>
      </c>
      <c r="E39" s="114">
        <v>67181</v>
      </c>
      <c r="F39" s="114">
        <v>22897</v>
      </c>
      <c r="G39" s="114">
        <v>9278</v>
      </c>
      <c r="H39" s="114">
        <v>29463</v>
      </c>
      <c r="I39" s="115">
        <v>22877</v>
      </c>
      <c r="J39" s="114">
        <v>13155</v>
      </c>
      <c r="K39" s="114">
        <v>9722</v>
      </c>
      <c r="L39" s="423">
        <v>6278</v>
      </c>
      <c r="M39" s="424">
        <v>4941</v>
      </c>
    </row>
    <row r="40" spans="1:13" ht="11.1" customHeight="1" x14ac:dyDescent="0.2">
      <c r="A40" s="425" t="s">
        <v>388</v>
      </c>
      <c r="B40" s="115">
        <v>91569</v>
      </c>
      <c r="C40" s="114">
        <v>51870</v>
      </c>
      <c r="D40" s="114">
        <v>39699</v>
      </c>
      <c r="E40" s="114">
        <v>68470</v>
      </c>
      <c r="F40" s="114">
        <v>23099</v>
      </c>
      <c r="G40" s="114">
        <v>10154</v>
      </c>
      <c r="H40" s="114">
        <v>29756</v>
      </c>
      <c r="I40" s="115">
        <v>22940</v>
      </c>
      <c r="J40" s="114">
        <v>12997</v>
      </c>
      <c r="K40" s="114">
        <v>9943</v>
      </c>
      <c r="L40" s="423">
        <v>8924</v>
      </c>
      <c r="M40" s="424">
        <v>7812</v>
      </c>
    </row>
    <row r="41" spans="1:13" s="110" customFormat="1" ht="11.1" customHeight="1" x14ac:dyDescent="0.2">
      <c r="A41" s="422" t="s">
        <v>389</v>
      </c>
      <c r="B41" s="115">
        <v>89841</v>
      </c>
      <c r="C41" s="114">
        <v>50920</v>
      </c>
      <c r="D41" s="114">
        <v>38921</v>
      </c>
      <c r="E41" s="114">
        <v>67057</v>
      </c>
      <c r="F41" s="114">
        <v>22784</v>
      </c>
      <c r="G41" s="114">
        <v>9611</v>
      </c>
      <c r="H41" s="114">
        <v>29594</v>
      </c>
      <c r="I41" s="115">
        <v>22130</v>
      </c>
      <c r="J41" s="114">
        <v>12607</v>
      </c>
      <c r="K41" s="114">
        <v>9523</v>
      </c>
      <c r="L41" s="423">
        <v>5059</v>
      </c>
      <c r="M41" s="424">
        <v>6922</v>
      </c>
    </row>
    <row r="42" spans="1:13" ht="15" customHeight="1" x14ac:dyDescent="0.2">
      <c r="A42" s="422" t="s">
        <v>397</v>
      </c>
      <c r="B42" s="115">
        <v>90916</v>
      </c>
      <c r="C42" s="114">
        <v>51485</v>
      </c>
      <c r="D42" s="114">
        <v>39431</v>
      </c>
      <c r="E42" s="114">
        <v>67780</v>
      </c>
      <c r="F42" s="114">
        <v>23136</v>
      </c>
      <c r="G42" s="114">
        <v>9527</v>
      </c>
      <c r="H42" s="114">
        <v>30118</v>
      </c>
      <c r="I42" s="115">
        <v>22217</v>
      </c>
      <c r="J42" s="114">
        <v>12611</v>
      </c>
      <c r="K42" s="114">
        <v>9606</v>
      </c>
      <c r="L42" s="423">
        <v>7393</v>
      </c>
      <c r="M42" s="424">
        <v>6313</v>
      </c>
    </row>
    <row r="43" spans="1:13" ht="11.1" customHeight="1" x14ac:dyDescent="0.2">
      <c r="A43" s="422" t="s">
        <v>387</v>
      </c>
      <c r="B43" s="115">
        <v>92448</v>
      </c>
      <c r="C43" s="114">
        <v>52333</v>
      </c>
      <c r="D43" s="114">
        <v>40115</v>
      </c>
      <c r="E43" s="114">
        <v>68833</v>
      </c>
      <c r="F43" s="114">
        <v>23615</v>
      </c>
      <c r="G43" s="114">
        <v>9454</v>
      </c>
      <c r="H43" s="114">
        <v>30806</v>
      </c>
      <c r="I43" s="115">
        <v>23209</v>
      </c>
      <c r="J43" s="114">
        <v>12954</v>
      </c>
      <c r="K43" s="114">
        <v>10255</v>
      </c>
      <c r="L43" s="423">
        <v>6774</v>
      </c>
      <c r="M43" s="424">
        <v>5372</v>
      </c>
    </row>
    <row r="44" spans="1:13" ht="11.1" customHeight="1" x14ac:dyDescent="0.2">
      <c r="A44" s="422" t="s">
        <v>388</v>
      </c>
      <c r="B44" s="115">
        <v>94158</v>
      </c>
      <c r="C44" s="114">
        <v>53374</v>
      </c>
      <c r="D44" s="114">
        <v>40784</v>
      </c>
      <c r="E44" s="114">
        <v>70342</v>
      </c>
      <c r="F44" s="114">
        <v>23816</v>
      </c>
      <c r="G44" s="114">
        <v>10246</v>
      </c>
      <c r="H44" s="114">
        <v>31169</v>
      </c>
      <c r="I44" s="115">
        <v>23302</v>
      </c>
      <c r="J44" s="114">
        <v>12792</v>
      </c>
      <c r="K44" s="114">
        <v>10510</v>
      </c>
      <c r="L44" s="423">
        <v>9901</v>
      </c>
      <c r="M44" s="424">
        <v>8606</v>
      </c>
    </row>
    <row r="45" spans="1:13" s="110" customFormat="1" ht="11.1" customHeight="1" x14ac:dyDescent="0.2">
      <c r="A45" s="422" t="s">
        <v>389</v>
      </c>
      <c r="B45" s="115">
        <v>92343</v>
      </c>
      <c r="C45" s="114">
        <v>52402</v>
      </c>
      <c r="D45" s="114">
        <v>39941</v>
      </c>
      <c r="E45" s="114">
        <v>68679</v>
      </c>
      <c r="F45" s="114">
        <v>23664</v>
      </c>
      <c r="G45" s="114">
        <v>9746</v>
      </c>
      <c r="H45" s="114">
        <v>30938</v>
      </c>
      <c r="I45" s="115">
        <v>22515</v>
      </c>
      <c r="J45" s="114">
        <v>12508</v>
      </c>
      <c r="K45" s="114">
        <v>10007</v>
      </c>
      <c r="L45" s="423">
        <v>5651</v>
      </c>
      <c r="M45" s="424">
        <v>7660</v>
      </c>
    </row>
    <row r="46" spans="1:13" ht="15" customHeight="1" x14ac:dyDescent="0.2">
      <c r="A46" s="422" t="s">
        <v>398</v>
      </c>
      <c r="B46" s="115">
        <v>93111</v>
      </c>
      <c r="C46" s="114">
        <v>52864</v>
      </c>
      <c r="D46" s="114">
        <v>40247</v>
      </c>
      <c r="E46" s="114">
        <v>69103</v>
      </c>
      <c r="F46" s="114">
        <v>24008</v>
      </c>
      <c r="G46" s="114">
        <v>9497</v>
      </c>
      <c r="H46" s="114">
        <v>31349</v>
      </c>
      <c r="I46" s="115">
        <v>22351</v>
      </c>
      <c r="J46" s="114">
        <v>12402</v>
      </c>
      <c r="K46" s="114">
        <v>9949</v>
      </c>
      <c r="L46" s="423">
        <v>6964</v>
      </c>
      <c r="M46" s="424">
        <v>6227</v>
      </c>
    </row>
    <row r="47" spans="1:13" ht="11.1" customHeight="1" x14ac:dyDescent="0.2">
      <c r="A47" s="422" t="s">
        <v>387</v>
      </c>
      <c r="B47" s="115">
        <v>94904</v>
      </c>
      <c r="C47" s="114">
        <v>53771</v>
      </c>
      <c r="D47" s="114">
        <v>41133</v>
      </c>
      <c r="E47" s="114">
        <v>70211</v>
      </c>
      <c r="F47" s="114">
        <v>24693</v>
      </c>
      <c r="G47" s="114">
        <v>9587</v>
      </c>
      <c r="H47" s="114">
        <v>32023</v>
      </c>
      <c r="I47" s="115">
        <v>23557</v>
      </c>
      <c r="J47" s="114">
        <v>12931</v>
      </c>
      <c r="K47" s="114">
        <v>10626</v>
      </c>
      <c r="L47" s="423">
        <v>6991</v>
      </c>
      <c r="M47" s="424">
        <v>5311</v>
      </c>
    </row>
    <row r="48" spans="1:13" ht="11.1" customHeight="1" x14ac:dyDescent="0.2">
      <c r="A48" s="422" t="s">
        <v>388</v>
      </c>
      <c r="B48" s="115">
        <v>96415</v>
      </c>
      <c r="C48" s="114">
        <v>54648</v>
      </c>
      <c r="D48" s="114">
        <v>41767</v>
      </c>
      <c r="E48" s="114">
        <v>71223</v>
      </c>
      <c r="F48" s="114">
        <v>25192</v>
      </c>
      <c r="G48" s="114">
        <v>10302</v>
      </c>
      <c r="H48" s="114">
        <v>32312</v>
      </c>
      <c r="I48" s="115">
        <v>23456</v>
      </c>
      <c r="J48" s="114">
        <v>12635</v>
      </c>
      <c r="K48" s="114">
        <v>10821</v>
      </c>
      <c r="L48" s="423">
        <v>10050</v>
      </c>
      <c r="M48" s="424">
        <v>8548</v>
      </c>
    </row>
    <row r="49" spans="1:17" s="110" customFormat="1" ht="11.1" customHeight="1" x14ac:dyDescent="0.2">
      <c r="A49" s="422" t="s">
        <v>389</v>
      </c>
      <c r="B49" s="115">
        <v>93933</v>
      </c>
      <c r="C49" s="114">
        <v>53249</v>
      </c>
      <c r="D49" s="114">
        <v>40684</v>
      </c>
      <c r="E49" s="114">
        <v>69054</v>
      </c>
      <c r="F49" s="114">
        <v>24879</v>
      </c>
      <c r="G49" s="114">
        <v>9620</v>
      </c>
      <c r="H49" s="114">
        <v>31889</v>
      </c>
      <c r="I49" s="115">
        <v>22537</v>
      </c>
      <c r="J49" s="114">
        <v>12221</v>
      </c>
      <c r="K49" s="114">
        <v>10316</v>
      </c>
      <c r="L49" s="423">
        <v>5358</v>
      </c>
      <c r="M49" s="424">
        <v>7937</v>
      </c>
    </row>
    <row r="50" spans="1:17" ht="15" customHeight="1" x14ac:dyDescent="0.2">
      <c r="A50" s="422" t="s">
        <v>399</v>
      </c>
      <c r="B50" s="143">
        <v>94178</v>
      </c>
      <c r="C50" s="144">
        <v>53209</v>
      </c>
      <c r="D50" s="144">
        <v>40969</v>
      </c>
      <c r="E50" s="144">
        <v>69090</v>
      </c>
      <c r="F50" s="144">
        <v>25088</v>
      </c>
      <c r="G50" s="144">
        <v>9393</v>
      </c>
      <c r="H50" s="144">
        <v>32108</v>
      </c>
      <c r="I50" s="143">
        <v>21754</v>
      </c>
      <c r="J50" s="144">
        <v>11807</v>
      </c>
      <c r="K50" s="144">
        <v>9947</v>
      </c>
      <c r="L50" s="426">
        <v>6975</v>
      </c>
      <c r="M50" s="427">
        <v>6915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1.1459440882387688</v>
      </c>
      <c r="C6" s="480">
        <f>'Tabelle 3.3'!J11</f>
        <v>-2.671021430808465</v>
      </c>
      <c r="D6" s="481">
        <f t="shared" ref="D6:E9" si="0">IF(OR(AND(B6&gt;=-50,B6&lt;=50),ISNUMBER(B6)=FALSE),B6,"")</f>
        <v>1.1459440882387688</v>
      </c>
      <c r="E6" s="481">
        <f t="shared" si="0"/>
        <v>-2.671021430808465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1.1459440882387688</v>
      </c>
      <c r="C14" s="480">
        <f>'Tabelle 3.3'!J11</f>
        <v>-2.671021430808465</v>
      </c>
      <c r="D14" s="481">
        <f>IF(OR(AND(B14&gt;=-50,B14&lt;=50),ISNUMBER(B14)=FALSE),B14,"")</f>
        <v>1.1459440882387688</v>
      </c>
      <c r="E14" s="481">
        <f>IF(OR(AND(C14&gt;=-50,C14&lt;=50),ISNUMBER(C14)=FALSE),C14,"")</f>
        <v>-2.671021430808465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6.8241469816272966</v>
      </c>
      <c r="C15" s="480">
        <f>'Tabelle 3.3'!J12</f>
        <v>6.7982456140350873</v>
      </c>
      <c r="D15" s="481">
        <f t="shared" ref="D15:E45" si="3">IF(OR(AND(B15&gt;=-50,B15&lt;=50),ISNUMBER(B15)=FALSE),B15,"")</f>
        <v>6.8241469816272966</v>
      </c>
      <c r="E15" s="481">
        <f t="shared" si="3"/>
        <v>6.7982456140350873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5.7563587684069608</v>
      </c>
      <c r="C16" s="480">
        <f>'Tabelle 3.3'!J13</f>
        <v>-1.2658227848101267</v>
      </c>
      <c r="D16" s="481">
        <f t="shared" si="3"/>
        <v>5.7563587684069608</v>
      </c>
      <c r="E16" s="481">
        <f t="shared" si="3"/>
        <v>-1.2658227848101267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0.71917441984814456</v>
      </c>
      <c r="C17" s="480">
        <f>'Tabelle 3.3'!J14</f>
        <v>-6.4</v>
      </c>
      <c r="D17" s="481">
        <f t="shared" si="3"/>
        <v>0.71917441984814456</v>
      </c>
      <c r="E17" s="481">
        <f t="shared" si="3"/>
        <v>-6.4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-0.4899559039686428</v>
      </c>
      <c r="C18" s="480">
        <f>'Tabelle 3.3'!J15</f>
        <v>1.6200294550810015</v>
      </c>
      <c r="D18" s="481">
        <f t="shared" si="3"/>
        <v>-0.4899559039686428</v>
      </c>
      <c r="E18" s="481">
        <f t="shared" si="3"/>
        <v>1.6200294550810015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0.70213019159823875</v>
      </c>
      <c r="C19" s="480">
        <f>'Tabelle 3.3'!J16</f>
        <v>-11.603843311160384</v>
      </c>
      <c r="D19" s="481">
        <f t="shared" si="3"/>
        <v>0.70213019159823875</v>
      </c>
      <c r="E19" s="481">
        <f t="shared" si="3"/>
        <v>-11.603843311160384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2.4557395773843518</v>
      </c>
      <c r="C20" s="480">
        <f>'Tabelle 3.3'!J17</f>
        <v>0.91743119266055051</v>
      </c>
      <c r="D20" s="481">
        <f t="shared" si="3"/>
        <v>2.4557395773843518</v>
      </c>
      <c r="E20" s="481">
        <f t="shared" si="3"/>
        <v>0.91743119266055051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2.5404157043879909</v>
      </c>
      <c r="C21" s="480">
        <f>'Tabelle 3.3'!J18</f>
        <v>2.9596412556053813</v>
      </c>
      <c r="D21" s="481">
        <f t="shared" si="3"/>
        <v>2.5404157043879909</v>
      </c>
      <c r="E21" s="481">
        <f t="shared" si="3"/>
        <v>2.9596412556053813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1.3450540139800891</v>
      </c>
      <c r="C22" s="480">
        <f>'Tabelle 3.3'!J19</f>
        <v>-1.8328242154956957</v>
      </c>
      <c r="D22" s="481">
        <f t="shared" si="3"/>
        <v>1.3450540139800891</v>
      </c>
      <c r="E22" s="481">
        <f t="shared" si="3"/>
        <v>-1.8328242154956957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-4.8658481127785356</v>
      </c>
      <c r="C23" s="480">
        <f>'Tabelle 3.3'!J20</f>
        <v>-10.645933014354068</v>
      </c>
      <c r="D23" s="481">
        <f t="shared" si="3"/>
        <v>-4.8658481127785356</v>
      </c>
      <c r="E23" s="481">
        <f t="shared" si="3"/>
        <v>-10.645933014354068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-2.4419439789322479</v>
      </c>
      <c r="C24" s="480">
        <f>'Tabelle 3.3'!J21</f>
        <v>-10.391978122151322</v>
      </c>
      <c r="D24" s="481">
        <f t="shared" si="3"/>
        <v>-2.4419439789322479</v>
      </c>
      <c r="E24" s="481">
        <f t="shared" si="3"/>
        <v>-10.391978122151322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-5.4288816503800215</v>
      </c>
      <c r="C25" s="480">
        <f>'Tabelle 3.3'!J22</f>
        <v>0.63291139240506333</v>
      </c>
      <c r="D25" s="481">
        <f t="shared" si="3"/>
        <v>-5.4288816503800215</v>
      </c>
      <c r="E25" s="481">
        <f t="shared" si="3"/>
        <v>0.63291139240506333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-0.31729243786356426</v>
      </c>
      <c r="C26" s="480">
        <f>'Tabelle 3.3'!J23</f>
        <v>0.59171597633136097</v>
      </c>
      <c r="D26" s="481">
        <f t="shared" si="3"/>
        <v>-0.31729243786356426</v>
      </c>
      <c r="E26" s="481">
        <f t="shared" si="3"/>
        <v>0.59171597633136097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3.2862644415917845</v>
      </c>
      <c r="C27" s="480">
        <f>'Tabelle 3.3'!J24</f>
        <v>-3.5116153430578065</v>
      </c>
      <c r="D27" s="481">
        <f t="shared" si="3"/>
        <v>3.2862644415917845</v>
      </c>
      <c r="E27" s="481">
        <f t="shared" si="3"/>
        <v>-3.5116153430578065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0.92378752886836024</v>
      </c>
      <c r="C28" s="480">
        <f>'Tabelle 3.3'!J25</f>
        <v>0.16</v>
      </c>
      <c r="D28" s="481">
        <f t="shared" si="3"/>
        <v>0.92378752886836024</v>
      </c>
      <c r="E28" s="481">
        <f t="shared" si="3"/>
        <v>0.16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-8.75</v>
      </c>
      <c r="C29" s="480">
        <f>'Tabelle 3.3'!J26</f>
        <v>-36</v>
      </c>
      <c r="D29" s="481">
        <f t="shared" si="3"/>
        <v>-8.75</v>
      </c>
      <c r="E29" s="481">
        <f t="shared" si="3"/>
        <v>-36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2.7592550011496897</v>
      </c>
      <c r="C30" s="480">
        <f>'Tabelle 3.3'!J27</f>
        <v>5.5306427503736924</v>
      </c>
      <c r="D30" s="481">
        <f t="shared" si="3"/>
        <v>2.7592550011496897</v>
      </c>
      <c r="E30" s="481">
        <f t="shared" si="3"/>
        <v>5.5306427503736924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3.2456994482310937E-2</v>
      </c>
      <c r="C31" s="480">
        <f>'Tabelle 3.3'!J28</f>
        <v>-0.29498525073746312</v>
      </c>
      <c r="D31" s="481">
        <f t="shared" si="3"/>
        <v>3.2456994482310937E-2</v>
      </c>
      <c r="E31" s="481">
        <f t="shared" si="3"/>
        <v>-0.29498525073746312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7.8505007153075823</v>
      </c>
      <c r="C32" s="480">
        <f>'Tabelle 3.3'!J29</f>
        <v>1.2508686587908269</v>
      </c>
      <c r="D32" s="481">
        <f t="shared" si="3"/>
        <v>7.8505007153075823</v>
      </c>
      <c r="E32" s="481">
        <f t="shared" si="3"/>
        <v>1.2508686587908269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1.6306004266991772</v>
      </c>
      <c r="C33" s="480">
        <f>'Tabelle 3.3'!J30</f>
        <v>2.8818443804034581</v>
      </c>
      <c r="D33" s="481">
        <f t="shared" si="3"/>
        <v>1.6306004266991772</v>
      </c>
      <c r="E33" s="481">
        <f t="shared" si="3"/>
        <v>2.8818443804034581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3.4036433365292424</v>
      </c>
      <c r="C34" s="480">
        <f>'Tabelle 3.3'!J31</f>
        <v>-1.0915197313182199</v>
      </c>
      <c r="D34" s="481">
        <f t="shared" si="3"/>
        <v>3.4036433365292424</v>
      </c>
      <c r="E34" s="481">
        <f t="shared" si="3"/>
        <v>-1.0915197313182199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6.8241469816272966</v>
      </c>
      <c r="C37" s="480">
        <f>'Tabelle 3.3'!J34</f>
        <v>6.7982456140350873</v>
      </c>
      <c r="D37" s="481">
        <f t="shared" si="3"/>
        <v>6.8241469816272966</v>
      </c>
      <c r="E37" s="481">
        <f t="shared" si="3"/>
        <v>6.7982456140350873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1.0089947336533531</v>
      </c>
      <c r="C38" s="480">
        <f>'Tabelle 3.3'!J35</f>
        <v>-3.2520325203252032</v>
      </c>
      <c r="D38" s="481">
        <f t="shared" si="3"/>
        <v>1.0089947336533531</v>
      </c>
      <c r="E38" s="481">
        <f t="shared" si="3"/>
        <v>-3.2520325203252032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1.1773035298877315</v>
      </c>
      <c r="C39" s="480">
        <f>'Tabelle 3.3'!J36</f>
        <v>-2.8020161508861308</v>
      </c>
      <c r="D39" s="481">
        <f t="shared" si="3"/>
        <v>1.1773035298877315</v>
      </c>
      <c r="E39" s="481">
        <f t="shared" si="3"/>
        <v>-2.8020161508861308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1.1773035298877315</v>
      </c>
      <c r="C45" s="480">
        <f>'Tabelle 3.3'!J36</f>
        <v>-2.8020161508861308</v>
      </c>
      <c r="D45" s="481">
        <f t="shared" si="3"/>
        <v>1.1773035298877315</v>
      </c>
      <c r="E45" s="481">
        <f t="shared" si="3"/>
        <v>-2.8020161508861308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84669</v>
      </c>
      <c r="C51" s="487">
        <v>13151</v>
      </c>
      <c r="D51" s="487">
        <v>8492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86400</v>
      </c>
      <c r="C52" s="487">
        <v>13679</v>
      </c>
      <c r="D52" s="487">
        <v>9027</v>
      </c>
      <c r="E52" s="488">
        <f t="shared" ref="E52:G70" si="11">IF($A$51=37802,IF(COUNTBLANK(B$51:B$70)&gt;0,#N/A,B52/B$51*100),IF(COUNTBLANK(B$51:B$75)&gt;0,#N/A,B52/B$51*100))</f>
        <v>102.04443184636645</v>
      </c>
      <c r="F52" s="488">
        <f t="shared" si="11"/>
        <v>104.01490380959623</v>
      </c>
      <c r="G52" s="488">
        <f t="shared" si="11"/>
        <v>106.3000471031559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87459</v>
      </c>
      <c r="C53" s="487">
        <v>13587</v>
      </c>
      <c r="D53" s="487">
        <v>9211</v>
      </c>
      <c r="E53" s="488">
        <f t="shared" si="11"/>
        <v>103.29518477837225</v>
      </c>
      <c r="F53" s="488">
        <f t="shared" si="11"/>
        <v>103.31533723671204</v>
      </c>
      <c r="G53" s="488">
        <f t="shared" si="11"/>
        <v>108.46679227508243</v>
      </c>
      <c r="H53" s="489">
        <f>IF(ISERROR(L53)=TRUE,IF(MONTH(A53)=MONTH(MAX(A$51:A$75)),A53,""),"")</f>
        <v>41883</v>
      </c>
      <c r="I53" s="488">
        <f t="shared" si="12"/>
        <v>103.29518477837225</v>
      </c>
      <c r="J53" s="488">
        <f t="shared" si="10"/>
        <v>103.31533723671204</v>
      </c>
      <c r="K53" s="488">
        <f t="shared" si="10"/>
        <v>108.46679227508243</v>
      </c>
      <c r="L53" s="488" t="e">
        <f t="shared" si="13"/>
        <v>#N/A</v>
      </c>
    </row>
    <row r="54" spans="1:14" ht="15" customHeight="1" x14ac:dyDescent="0.2">
      <c r="A54" s="490" t="s">
        <v>462</v>
      </c>
      <c r="B54" s="487">
        <v>84923</v>
      </c>
      <c r="C54" s="487">
        <v>13248</v>
      </c>
      <c r="D54" s="487">
        <v>8730</v>
      </c>
      <c r="E54" s="488">
        <f t="shared" si="11"/>
        <v>100.29999173251132</v>
      </c>
      <c r="F54" s="488">
        <f t="shared" si="11"/>
        <v>100.73758649532354</v>
      </c>
      <c r="G54" s="488">
        <f t="shared" si="11"/>
        <v>102.80263777673105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86060</v>
      </c>
      <c r="C55" s="487">
        <v>12931</v>
      </c>
      <c r="D55" s="487">
        <v>8654</v>
      </c>
      <c r="E55" s="488">
        <f t="shared" si="11"/>
        <v>101.64286810993397</v>
      </c>
      <c r="F55" s="488">
        <f t="shared" si="11"/>
        <v>98.327123412668243</v>
      </c>
      <c r="G55" s="488">
        <f t="shared" si="11"/>
        <v>101.90767781441356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87495</v>
      </c>
      <c r="C56" s="487">
        <v>13286</v>
      </c>
      <c r="D56" s="487">
        <v>9250</v>
      </c>
      <c r="E56" s="488">
        <f t="shared" si="11"/>
        <v>103.33770329164156</v>
      </c>
      <c r="F56" s="488">
        <f t="shared" si="11"/>
        <v>101.02653790586267</v>
      </c>
      <c r="G56" s="488">
        <f t="shared" si="11"/>
        <v>108.92604804521903</v>
      </c>
      <c r="H56" s="489" t="str">
        <f t="shared" si="14"/>
        <v/>
      </c>
      <c r="I56" s="488" t="str">
        <f t="shared" si="12"/>
        <v/>
      </c>
      <c r="J56" s="488" t="str">
        <f t="shared" si="10"/>
        <v/>
      </c>
      <c r="K56" s="488" t="str">
        <f t="shared" si="10"/>
        <v/>
      </c>
      <c r="L56" s="488" t="e">
        <f t="shared" si="13"/>
        <v>#N/A</v>
      </c>
    </row>
    <row r="57" spans="1:14" ht="15" customHeight="1" x14ac:dyDescent="0.2">
      <c r="A57" s="490">
        <v>42248</v>
      </c>
      <c r="B57" s="487">
        <v>88959</v>
      </c>
      <c r="C57" s="487">
        <v>13165</v>
      </c>
      <c r="D57" s="487">
        <v>9370</v>
      </c>
      <c r="E57" s="488">
        <f t="shared" si="11"/>
        <v>105.06678949792723</v>
      </c>
      <c r="F57" s="488">
        <f t="shared" si="11"/>
        <v>100.1064557828302</v>
      </c>
      <c r="G57" s="488">
        <f t="shared" si="11"/>
        <v>110.33914272256243</v>
      </c>
      <c r="H57" s="489">
        <f t="shared" si="14"/>
        <v>42248</v>
      </c>
      <c r="I57" s="488">
        <f t="shared" si="12"/>
        <v>105.06678949792723</v>
      </c>
      <c r="J57" s="488">
        <f t="shared" si="10"/>
        <v>100.1064557828302</v>
      </c>
      <c r="K57" s="488">
        <f t="shared" si="10"/>
        <v>110.33914272256243</v>
      </c>
      <c r="L57" s="488" t="e">
        <f t="shared" si="13"/>
        <v>#N/A</v>
      </c>
    </row>
    <row r="58" spans="1:14" ht="15" customHeight="1" x14ac:dyDescent="0.2">
      <c r="A58" s="490" t="s">
        <v>465</v>
      </c>
      <c r="B58" s="487">
        <v>86590</v>
      </c>
      <c r="C58" s="487">
        <v>12854</v>
      </c>
      <c r="D58" s="487">
        <v>8927</v>
      </c>
      <c r="E58" s="488">
        <f t="shared" si="11"/>
        <v>102.2688351108434</v>
      </c>
      <c r="F58" s="488">
        <f t="shared" si="11"/>
        <v>97.741616607102117</v>
      </c>
      <c r="G58" s="488">
        <f t="shared" si="11"/>
        <v>105.12246820536977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87512</v>
      </c>
      <c r="C59" s="487">
        <v>12873</v>
      </c>
      <c r="D59" s="487">
        <v>9027</v>
      </c>
      <c r="E59" s="488">
        <f t="shared" si="11"/>
        <v>103.3577814784632</v>
      </c>
      <c r="F59" s="488">
        <f t="shared" si="11"/>
        <v>97.886092312371687</v>
      </c>
      <c r="G59" s="488">
        <f t="shared" si="11"/>
        <v>106.3000471031559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88855</v>
      </c>
      <c r="C60" s="487">
        <v>13268</v>
      </c>
      <c r="D60" s="487">
        <v>9379</v>
      </c>
      <c r="E60" s="488">
        <f t="shared" si="11"/>
        <v>104.94395823737142</v>
      </c>
      <c r="F60" s="488">
        <f t="shared" si="11"/>
        <v>100.88966618508097</v>
      </c>
      <c r="G60" s="488">
        <f t="shared" si="11"/>
        <v>110.44512482336317</v>
      </c>
      <c r="H60" s="489" t="str">
        <f t="shared" si="14"/>
        <v/>
      </c>
      <c r="I60" s="488" t="str">
        <f t="shared" si="12"/>
        <v/>
      </c>
      <c r="J60" s="488" t="str">
        <f t="shared" si="10"/>
        <v/>
      </c>
      <c r="K60" s="488" t="str">
        <f t="shared" si="10"/>
        <v/>
      </c>
      <c r="L60" s="488" t="e">
        <f t="shared" si="13"/>
        <v>#N/A</v>
      </c>
    </row>
    <row r="61" spans="1:14" ht="15" customHeight="1" x14ac:dyDescent="0.2">
      <c r="A61" s="490">
        <v>42614</v>
      </c>
      <c r="B61" s="487">
        <v>90228</v>
      </c>
      <c r="C61" s="487">
        <v>13176</v>
      </c>
      <c r="D61" s="487">
        <v>9714</v>
      </c>
      <c r="E61" s="488">
        <f t="shared" si="11"/>
        <v>106.56556709067073</v>
      </c>
      <c r="F61" s="488">
        <f t="shared" si="11"/>
        <v>100.19009961219678</v>
      </c>
      <c r="G61" s="488">
        <f t="shared" si="11"/>
        <v>114.39001413094678</v>
      </c>
      <c r="H61" s="489">
        <f t="shared" si="14"/>
        <v>42614</v>
      </c>
      <c r="I61" s="488">
        <f t="shared" si="12"/>
        <v>106.56556709067073</v>
      </c>
      <c r="J61" s="488">
        <f t="shared" si="10"/>
        <v>100.19009961219678</v>
      </c>
      <c r="K61" s="488">
        <f t="shared" si="10"/>
        <v>114.39001413094678</v>
      </c>
      <c r="L61" s="488" t="e">
        <f t="shared" si="13"/>
        <v>#N/A</v>
      </c>
    </row>
    <row r="62" spans="1:14" ht="15" customHeight="1" x14ac:dyDescent="0.2">
      <c r="A62" s="490" t="s">
        <v>468</v>
      </c>
      <c r="B62" s="487">
        <v>87833</v>
      </c>
      <c r="C62" s="487">
        <v>12771</v>
      </c>
      <c r="D62" s="487">
        <v>9178</v>
      </c>
      <c r="E62" s="488">
        <f t="shared" si="11"/>
        <v>103.73690488844795</v>
      </c>
      <c r="F62" s="488">
        <f t="shared" si="11"/>
        <v>97.110485894608772</v>
      </c>
      <c r="G62" s="488">
        <f t="shared" si="11"/>
        <v>108.07819123881299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88767</v>
      </c>
      <c r="C63" s="487">
        <v>12732</v>
      </c>
      <c r="D63" s="487">
        <v>9216</v>
      </c>
      <c r="E63" s="488">
        <f t="shared" si="11"/>
        <v>104.84002409382418</v>
      </c>
      <c r="F63" s="488">
        <f t="shared" si="11"/>
        <v>96.813930499581772</v>
      </c>
      <c r="G63" s="488">
        <f t="shared" si="11"/>
        <v>108.52567121997174</v>
      </c>
      <c r="H63" s="489" t="str">
        <f t="shared" si="14"/>
        <v/>
      </c>
      <c r="I63" s="488" t="str">
        <f t="shared" si="12"/>
        <v/>
      </c>
      <c r="J63" s="488" t="str">
        <f t="shared" si="10"/>
        <v/>
      </c>
      <c r="K63" s="488" t="str">
        <f t="shared" si="10"/>
        <v/>
      </c>
      <c r="L63" s="488" t="e">
        <f t="shared" si="13"/>
        <v>#N/A</v>
      </c>
    </row>
    <row r="64" spans="1:14" ht="15" customHeight="1" x14ac:dyDescent="0.2">
      <c r="A64" s="490" t="s">
        <v>470</v>
      </c>
      <c r="B64" s="487">
        <v>90078</v>
      </c>
      <c r="C64" s="487">
        <v>13155</v>
      </c>
      <c r="D64" s="487">
        <v>9722</v>
      </c>
      <c r="E64" s="488">
        <f t="shared" si="11"/>
        <v>106.38840661871522</v>
      </c>
      <c r="F64" s="488">
        <f t="shared" si="11"/>
        <v>100.03041593795147</v>
      </c>
      <c r="G64" s="488">
        <f t="shared" si="11"/>
        <v>114.48422044276967</v>
      </c>
      <c r="H64" s="489" t="str">
        <f t="shared" si="14"/>
        <v/>
      </c>
      <c r="I64" s="488" t="str">
        <f t="shared" si="12"/>
        <v/>
      </c>
      <c r="J64" s="488" t="str">
        <f t="shared" si="10"/>
        <v/>
      </c>
      <c r="K64" s="488" t="str">
        <f t="shared" si="10"/>
        <v/>
      </c>
      <c r="L64" s="488" t="e">
        <f t="shared" si="13"/>
        <v>#N/A</v>
      </c>
    </row>
    <row r="65" spans="1:12" ht="15" customHeight="1" x14ac:dyDescent="0.2">
      <c r="A65" s="490">
        <v>42979</v>
      </c>
      <c r="B65" s="487">
        <v>91569</v>
      </c>
      <c r="C65" s="487">
        <v>12997</v>
      </c>
      <c r="D65" s="487">
        <v>9943</v>
      </c>
      <c r="E65" s="488">
        <f t="shared" si="11"/>
        <v>108.14938170995288</v>
      </c>
      <c r="F65" s="488">
        <f t="shared" si="11"/>
        <v>98.828986388867762</v>
      </c>
      <c r="G65" s="488">
        <f t="shared" si="11"/>
        <v>117.08666980687705</v>
      </c>
      <c r="H65" s="489">
        <f t="shared" si="14"/>
        <v>42979</v>
      </c>
      <c r="I65" s="488">
        <f t="shared" si="12"/>
        <v>108.14938170995288</v>
      </c>
      <c r="J65" s="488">
        <f t="shared" si="10"/>
        <v>98.828986388867762</v>
      </c>
      <c r="K65" s="488">
        <f t="shared" si="10"/>
        <v>117.08666980687705</v>
      </c>
      <c r="L65" s="488" t="e">
        <f t="shared" si="13"/>
        <v>#N/A</v>
      </c>
    </row>
    <row r="66" spans="1:12" ht="15" customHeight="1" x14ac:dyDescent="0.2">
      <c r="A66" s="490" t="s">
        <v>471</v>
      </c>
      <c r="B66" s="487">
        <v>89841</v>
      </c>
      <c r="C66" s="487">
        <v>12607</v>
      </c>
      <c r="D66" s="487">
        <v>9523</v>
      </c>
      <c r="E66" s="488">
        <f t="shared" si="11"/>
        <v>106.10849307302554</v>
      </c>
      <c r="F66" s="488">
        <f t="shared" si="11"/>
        <v>95.863432438597826</v>
      </c>
      <c r="G66" s="488">
        <f t="shared" si="11"/>
        <v>112.14083843617522</v>
      </c>
      <c r="H66" s="489" t="str">
        <f t="shared" si="14"/>
        <v/>
      </c>
      <c r="I66" s="488" t="str">
        <f t="shared" si="12"/>
        <v/>
      </c>
      <c r="J66" s="488" t="str">
        <f t="shared" si="10"/>
        <v/>
      </c>
      <c r="K66" s="488" t="str">
        <f t="shared" si="10"/>
        <v/>
      </c>
      <c r="L66" s="488" t="e">
        <f t="shared" si="13"/>
        <v>#N/A</v>
      </c>
    </row>
    <row r="67" spans="1:12" ht="15" customHeight="1" x14ac:dyDescent="0.2">
      <c r="A67" s="490" t="s">
        <v>472</v>
      </c>
      <c r="B67" s="487">
        <v>90916</v>
      </c>
      <c r="C67" s="487">
        <v>12611</v>
      </c>
      <c r="D67" s="487">
        <v>9606</v>
      </c>
      <c r="E67" s="488">
        <f t="shared" si="11"/>
        <v>107.37814312203994</v>
      </c>
      <c r="F67" s="488">
        <f t="shared" si="11"/>
        <v>95.8938483765493</v>
      </c>
      <c r="G67" s="488">
        <f t="shared" si="11"/>
        <v>113.11822892133773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92448</v>
      </c>
      <c r="C68" s="487">
        <v>12954</v>
      </c>
      <c r="D68" s="487">
        <v>10255</v>
      </c>
      <c r="E68" s="488">
        <f t="shared" si="11"/>
        <v>109.1875420756121</v>
      </c>
      <c r="F68" s="488">
        <f t="shared" si="11"/>
        <v>98.502015055889288</v>
      </c>
      <c r="G68" s="488">
        <f t="shared" si="11"/>
        <v>120.76071596796984</v>
      </c>
      <c r="H68" s="489" t="str">
        <f t="shared" si="14"/>
        <v/>
      </c>
      <c r="I68" s="488" t="str">
        <f t="shared" si="12"/>
        <v/>
      </c>
      <c r="J68" s="488" t="str">
        <f t="shared" si="12"/>
        <v/>
      </c>
      <c r="K68" s="488" t="str">
        <f t="shared" si="12"/>
        <v/>
      </c>
      <c r="L68" s="488" t="e">
        <f t="shared" si="13"/>
        <v>#N/A</v>
      </c>
    </row>
    <row r="69" spans="1:12" ht="15" customHeight="1" x14ac:dyDescent="0.2">
      <c r="A69" s="490">
        <v>43344</v>
      </c>
      <c r="B69" s="487">
        <v>94158</v>
      </c>
      <c r="C69" s="487">
        <v>12792</v>
      </c>
      <c r="D69" s="487">
        <v>10510</v>
      </c>
      <c r="E69" s="488">
        <f t="shared" si="11"/>
        <v>111.20717145590476</v>
      </c>
      <c r="F69" s="488">
        <f t="shared" si="11"/>
        <v>97.270169568854087</v>
      </c>
      <c r="G69" s="488">
        <f t="shared" si="11"/>
        <v>123.76354215732455</v>
      </c>
      <c r="H69" s="489">
        <f t="shared" si="14"/>
        <v>43344</v>
      </c>
      <c r="I69" s="488">
        <f t="shared" si="12"/>
        <v>111.20717145590476</v>
      </c>
      <c r="J69" s="488">
        <f t="shared" si="12"/>
        <v>97.270169568854087</v>
      </c>
      <c r="K69" s="488">
        <f t="shared" si="12"/>
        <v>123.76354215732455</v>
      </c>
      <c r="L69" s="488" t="e">
        <f t="shared" si="13"/>
        <v>#N/A</v>
      </c>
    </row>
    <row r="70" spans="1:12" ht="15" customHeight="1" x14ac:dyDescent="0.2">
      <c r="A70" s="490" t="s">
        <v>474</v>
      </c>
      <c r="B70" s="487">
        <v>92343</v>
      </c>
      <c r="C70" s="487">
        <v>12508</v>
      </c>
      <c r="D70" s="487">
        <v>10007</v>
      </c>
      <c r="E70" s="488">
        <f t="shared" si="11"/>
        <v>109.06352974524324</v>
      </c>
      <c r="F70" s="488">
        <f t="shared" si="11"/>
        <v>95.110637974298527</v>
      </c>
      <c r="G70" s="488">
        <f t="shared" si="11"/>
        <v>117.8403203014602</v>
      </c>
      <c r="H70" s="489" t="str">
        <f t="shared" si="14"/>
        <v/>
      </c>
      <c r="I70" s="488" t="str">
        <f t="shared" si="12"/>
        <v/>
      </c>
      <c r="J70" s="488" t="str">
        <f t="shared" si="12"/>
        <v/>
      </c>
      <c r="K70" s="488" t="str">
        <f t="shared" si="12"/>
        <v/>
      </c>
      <c r="L70" s="488" t="e">
        <f t="shared" si="13"/>
        <v>#N/A</v>
      </c>
    </row>
    <row r="71" spans="1:12" ht="15" customHeight="1" x14ac:dyDescent="0.2">
      <c r="A71" s="490" t="s">
        <v>475</v>
      </c>
      <c r="B71" s="487">
        <v>93111</v>
      </c>
      <c r="C71" s="487">
        <v>12402</v>
      </c>
      <c r="D71" s="487">
        <v>9949</v>
      </c>
      <c r="E71" s="491">
        <f t="shared" ref="E71:G75" si="15">IF($A$51=37802,IF(COUNTBLANK(B$51:B$70)&gt;0,#N/A,IF(ISBLANK(B71)=FALSE,B71/B$51*100,#N/A)),IF(COUNTBLANK(B$51:B$75)&gt;0,#N/A,B71/B$51*100))</f>
        <v>109.97059136165539</v>
      </c>
      <c r="F71" s="491">
        <f t="shared" si="15"/>
        <v>94.304615618584137</v>
      </c>
      <c r="G71" s="491">
        <f t="shared" si="15"/>
        <v>117.15732454074424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94904</v>
      </c>
      <c r="C72" s="487">
        <v>12931</v>
      </c>
      <c r="D72" s="487">
        <v>10626</v>
      </c>
      <c r="E72" s="491">
        <f t="shared" si="15"/>
        <v>112.08824953643011</v>
      </c>
      <c r="F72" s="491">
        <f t="shared" si="15"/>
        <v>98.327123412668243</v>
      </c>
      <c r="G72" s="491">
        <f t="shared" si="15"/>
        <v>125.12953367875647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96415</v>
      </c>
      <c r="C73" s="487">
        <v>12635</v>
      </c>
      <c r="D73" s="487">
        <v>10821</v>
      </c>
      <c r="E73" s="491">
        <f t="shared" si="15"/>
        <v>113.87284602392846</v>
      </c>
      <c r="F73" s="491">
        <f t="shared" si="15"/>
        <v>96.076344004258232</v>
      </c>
      <c r="G73" s="491">
        <f t="shared" si="15"/>
        <v>127.42581252943947</v>
      </c>
      <c r="H73" s="492">
        <f>IF(A$51=37802,IF(ISERROR(L73)=TRUE,IF(ISBLANK(A73)=FALSE,IF(MONTH(A73)=MONTH(MAX(A$51:A$75)),A73,""),""),""),IF(ISERROR(L73)=TRUE,IF(MONTH(A73)=MONTH(MAX(A$51:A$75)),A73,""),""))</f>
        <v>43709</v>
      </c>
      <c r="I73" s="488">
        <f t="shared" si="12"/>
        <v>113.87284602392846</v>
      </c>
      <c r="J73" s="488">
        <f t="shared" si="12"/>
        <v>96.076344004258232</v>
      </c>
      <c r="K73" s="488">
        <f t="shared" si="12"/>
        <v>127.42581252943947</v>
      </c>
      <c r="L73" s="488" t="e">
        <f t="shared" si="13"/>
        <v>#N/A</v>
      </c>
    </row>
    <row r="74" spans="1:12" ht="15" customHeight="1" x14ac:dyDescent="0.2">
      <c r="A74" s="490" t="s">
        <v>477</v>
      </c>
      <c r="B74" s="487">
        <v>93933</v>
      </c>
      <c r="C74" s="487">
        <v>12221</v>
      </c>
      <c r="D74" s="487">
        <v>10316</v>
      </c>
      <c r="E74" s="491">
        <f t="shared" si="15"/>
        <v>110.94143074797151</v>
      </c>
      <c r="F74" s="491">
        <f t="shared" si="15"/>
        <v>92.928294426279365</v>
      </c>
      <c r="G74" s="491">
        <f t="shared" si="15"/>
        <v>121.47903909561941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94178</v>
      </c>
      <c r="C75" s="493">
        <v>11807</v>
      </c>
      <c r="D75" s="493">
        <v>9947</v>
      </c>
      <c r="E75" s="491">
        <f t="shared" si="15"/>
        <v>111.23079285216548</v>
      </c>
      <c r="F75" s="491">
        <f t="shared" si="15"/>
        <v>89.780244848300512</v>
      </c>
      <c r="G75" s="491">
        <f t="shared" si="15"/>
        <v>117.13377296278851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113.87284602392846</v>
      </c>
      <c r="J77" s="488">
        <f>IF(J75&lt;&gt;"",J75,IF(J74&lt;&gt;"",J74,IF(J73&lt;&gt;"",J73,IF(J72&lt;&gt;"",J72,IF(J71&lt;&gt;"",J71,IF(J70&lt;&gt;"",J70,""))))))</f>
        <v>96.076344004258232</v>
      </c>
      <c r="K77" s="488">
        <f>IF(K75&lt;&gt;"",K75,IF(K74&lt;&gt;"",K74,IF(K73&lt;&gt;"",K73,IF(K72&lt;&gt;"",K72,IF(K71&lt;&gt;"",K71,IF(K70&lt;&gt;"",K70,""))))))</f>
        <v>127.42581252943947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+13,9%</v>
      </c>
      <c r="J79" s="488" t="str">
        <f>"GeB - ausschließlich: "&amp;IF(J77&gt;100,"+","")&amp;TEXT(J77-100,"0,0")&amp;"%"</f>
        <v>GeB - ausschließlich: -3,9%</v>
      </c>
      <c r="K79" s="488" t="str">
        <f>"GeB - im Nebenjob: "&amp;IF(K77&gt;100,"+","")&amp;TEXT(K77-100,"0,0")&amp;"%"</f>
        <v>GeB - im Nebenjob: +27,4%</v>
      </c>
    </row>
    <row r="81" spans="9:9" ht="15" customHeight="1" x14ac:dyDescent="0.2">
      <c r="I81" s="488" t="str">
        <f>IF(ISERROR(HLOOKUP(1,I$78:K$79,2,FALSE)),"",HLOOKUP(1,I$78:K$79,2,FALSE))</f>
        <v>GeB - im Nebenjob: +27,4%</v>
      </c>
    </row>
    <row r="82" spans="9:9" ht="15" customHeight="1" x14ac:dyDescent="0.2">
      <c r="I82" s="488" t="str">
        <f>IF(ISERROR(HLOOKUP(2,I$78:K$79,2,FALSE)),"",HLOOKUP(2,I$78:K$79,2,FALSE))</f>
        <v>SvB: +13,9%</v>
      </c>
    </row>
    <row r="83" spans="9:9" ht="15" customHeight="1" x14ac:dyDescent="0.2">
      <c r="I83" s="488" t="str">
        <f>IF(ISERROR(HLOOKUP(3,I$78:K$79,2,FALSE)),"",HLOOKUP(3,I$78:K$79,2,FALSE))</f>
        <v>GeB - ausschließlich: -3,9%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94178</v>
      </c>
      <c r="E12" s="114">
        <v>93933</v>
      </c>
      <c r="F12" s="114">
        <v>96415</v>
      </c>
      <c r="G12" s="114">
        <v>94904</v>
      </c>
      <c r="H12" s="114">
        <v>93111</v>
      </c>
      <c r="I12" s="115">
        <v>1067</v>
      </c>
      <c r="J12" s="116">
        <v>1.1459440882387688</v>
      </c>
      <c r="N12" s="117"/>
    </row>
    <row r="13" spans="1:15" s="110" customFormat="1" ht="13.5" customHeight="1" x14ac:dyDescent="0.2">
      <c r="A13" s="118" t="s">
        <v>105</v>
      </c>
      <c r="B13" s="119" t="s">
        <v>106</v>
      </c>
      <c r="C13" s="113">
        <v>56.498332943999664</v>
      </c>
      <c r="D13" s="114">
        <v>53209</v>
      </c>
      <c r="E13" s="114">
        <v>53249</v>
      </c>
      <c r="F13" s="114">
        <v>54648</v>
      </c>
      <c r="G13" s="114">
        <v>53771</v>
      </c>
      <c r="H13" s="114">
        <v>52864</v>
      </c>
      <c r="I13" s="115">
        <v>345</v>
      </c>
      <c r="J13" s="116">
        <v>0.65261803874092006</v>
      </c>
    </row>
    <row r="14" spans="1:15" s="110" customFormat="1" ht="13.5" customHeight="1" x14ac:dyDescent="0.2">
      <c r="A14" s="120"/>
      <c r="B14" s="119" t="s">
        <v>107</v>
      </c>
      <c r="C14" s="113">
        <v>43.501667056000336</v>
      </c>
      <c r="D14" s="114">
        <v>40969</v>
      </c>
      <c r="E14" s="114">
        <v>40684</v>
      </c>
      <c r="F14" s="114">
        <v>41767</v>
      </c>
      <c r="G14" s="114">
        <v>41133</v>
      </c>
      <c r="H14" s="114">
        <v>40247</v>
      </c>
      <c r="I14" s="115">
        <v>722</v>
      </c>
      <c r="J14" s="116">
        <v>1.7939225283872089</v>
      </c>
    </row>
    <row r="15" spans="1:15" s="110" customFormat="1" ht="13.5" customHeight="1" x14ac:dyDescent="0.2">
      <c r="A15" s="118" t="s">
        <v>105</v>
      </c>
      <c r="B15" s="121" t="s">
        <v>108</v>
      </c>
      <c r="C15" s="113">
        <v>9.9736668861092816</v>
      </c>
      <c r="D15" s="114">
        <v>9393</v>
      </c>
      <c r="E15" s="114">
        <v>9620</v>
      </c>
      <c r="F15" s="114">
        <v>10302</v>
      </c>
      <c r="G15" s="114">
        <v>9587</v>
      </c>
      <c r="H15" s="114">
        <v>9497</v>
      </c>
      <c r="I15" s="115">
        <v>-104</v>
      </c>
      <c r="J15" s="116">
        <v>-1.095082657681373</v>
      </c>
    </row>
    <row r="16" spans="1:15" s="110" customFormat="1" ht="13.5" customHeight="1" x14ac:dyDescent="0.2">
      <c r="A16" s="118"/>
      <c r="B16" s="121" t="s">
        <v>109</v>
      </c>
      <c r="C16" s="113">
        <v>68.150735840642184</v>
      </c>
      <c r="D16" s="114">
        <v>64183</v>
      </c>
      <c r="E16" s="114">
        <v>64008</v>
      </c>
      <c r="F16" s="114">
        <v>65641</v>
      </c>
      <c r="G16" s="114">
        <v>65196</v>
      </c>
      <c r="H16" s="114">
        <v>64009</v>
      </c>
      <c r="I16" s="115">
        <v>174</v>
      </c>
      <c r="J16" s="116">
        <v>0.27183677295380337</v>
      </c>
    </row>
    <row r="17" spans="1:10" s="110" customFormat="1" ht="13.5" customHeight="1" x14ac:dyDescent="0.2">
      <c r="A17" s="118"/>
      <c r="B17" s="121" t="s">
        <v>110</v>
      </c>
      <c r="C17" s="113">
        <v>20.461254220730957</v>
      </c>
      <c r="D17" s="114">
        <v>19270</v>
      </c>
      <c r="E17" s="114">
        <v>19017</v>
      </c>
      <c r="F17" s="114">
        <v>19165</v>
      </c>
      <c r="G17" s="114">
        <v>18897</v>
      </c>
      <c r="H17" s="114">
        <v>18438</v>
      </c>
      <c r="I17" s="115">
        <v>832</v>
      </c>
      <c r="J17" s="116">
        <v>4.5124200021694323</v>
      </c>
    </row>
    <row r="18" spans="1:10" s="110" customFormat="1" ht="13.5" customHeight="1" x14ac:dyDescent="0.2">
      <c r="A18" s="120"/>
      <c r="B18" s="121" t="s">
        <v>111</v>
      </c>
      <c r="C18" s="113">
        <v>1.4143430525175731</v>
      </c>
      <c r="D18" s="114">
        <v>1332</v>
      </c>
      <c r="E18" s="114">
        <v>1288</v>
      </c>
      <c r="F18" s="114">
        <v>1307</v>
      </c>
      <c r="G18" s="114">
        <v>1224</v>
      </c>
      <c r="H18" s="114">
        <v>1167</v>
      </c>
      <c r="I18" s="115">
        <v>165</v>
      </c>
      <c r="J18" s="116">
        <v>14.138817480719794</v>
      </c>
    </row>
    <row r="19" spans="1:10" s="110" customFormat="1" ht="13.5" customHeight="1" x14ac:dyDescent="0.2">
      <c r="A19" s="120"/>
      <c r="B19" s="121" t="s">
        <v>112</v>
      </c>
      <c r="C19" s="113">
        <v>0.4438403873516108</v>
      </c>
      <c r="D19" s="114">
        <v>418</v>
      </c>
      <c r="E19" s="114">
        <v>373</v>
      </c>
      <c r="F19" s="114">
        <v>369</v>
      </c>
      <c r="G19" s="114">
        <v>299</v>
      </c>
      <c r="H19" s="114">
        <v>300</v>
      </c>
      <c r="I19" s="115">
        <v>118</v>
      </c>
      <c r="J19" s="116">
        <v>39.333333333333336</v>
      </c>
    </row>
    <row r="20" spans="1:10" s="110" customFormat="1" ht="13.5" customHeight="1" x14ac:dyDescent="0.2">
      <c r="A20" s="118" t="s">
        <v>113</v>
      </c>
      <c r="B20" s="122" t="s">
        <v>114</v>
      </c>
      <c r="C20" s="113">
        <v>73.361082206035377</v>
      </c>
      <c r="D20" s="114">
        <v>69090</v>
      </c>
      <c r="E20" s="114">
        <v>69054</v>
      </c>
      <c r="F20" s="114">
        <v>71223</v>
      </c>
      <c r="G20" s="114">
        <v>70211</v>
      </c>
      <c r="H20" s="114">
        <v>69103</v>
      </c>
      <c r="I20" s="115">
        <v>-13</v>
      </c>
      <c r="J20" s="116">
        <v>-1.8812497286659045E-2</v>
      </c>
    </row>
    <row r="21" spans="1:10" s="110" customFormat="1" ht="13.5" customHeight="1" x14ac:dyDescent="0.2">
      <c r="A21" s="120"/>
      <c r="B21" s="122" t="s">
        <v>115</v>
      </c>
      <c r="C21" s="113">
        <v>26.63891779396462</v>
      </c>
      <c r="D21" s="114">
        <v>25088</v>
      </c>
      <c r="E21" s="114">
        <v>24879</v>
      </c>
      <c r="F21" s="114">
        <v>25192</v>
      </c>
      <c r="G21" s="114">
        <v>24693</v>
      </c>
      <c r="H21" s="114">
        <v>24008</v>
      </c>
      <c r="I21" s="115">
        <v>1080</v>
      </c>
      <c r="J21" s="116">
        <v>4.4985004998333888</v>
      </c>
    </row>
    <row r="22" spans="1:10" s="110" customFormat="1" ht="13.5" customHeight="1" x14ac:dyDescent="0.2">
      <c r="A22" s="118" t="s">
        <v>113</v>
      </c>
      <c r="B22" s="122" t="s">
        <v>116</v>
      </c>
      <c r="C22" s="113">
        <v>84.696001189237407</v>
      </c>
      <c r="D22" s="114">
        <v>79765</v>
      </c>
      <c r="E22" s="114">
        <v>80147</v>
      </c>
      <c r="F22" s="114">
        <v>81116</v>
      </c>
      <c r="G22" s="114">
        <v>80172</v>
      </c>
      <c r="H22" s="114">
        <v>79320</v>
      </c>
      <c r="I22" s="115">
        <v>445</v>
      </c>
      <c r="J22" s="116">
        <v>0.56101865859808375</v>
      </c>
    </row>
    <row r="23" spans="1:10" s="110" customFormat="1" ht="13.5" customHeight="1" x14ac:dyDescent="0.2">
      <c r="A23" s="123"/>
      <c r="B23" s="124" t="s">
        <v>117</v>
      </c>
      <c r="C23" s="125">
        <v>15.283824247701162</v>
      </c>
      <c r="D23" s="114">
        <v>14394</v>
      </c>
      <c r="E23" s="114">
        <v>13764</v>
      </c>
      <c r="F23" s="114">
        <v>15277</v>
      </c>
      <c r="G23" s="114">
        <v>14714</v>
      </c>
      <c r="H23" s="114">
        <v>13773</v>
      </c>
      <c r="I23" s="115">
        <v>621</v>
      </c>
      <c r="J23" s="116">
        <v>4.508821607492921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21754</v>
      </c>
      <c r="E26" s="114">
        <v>22537</v>
      </c>
      <c r="F26" s="114">
        <v>23456</v>
      </c>
      <c r="G26" s="114">
        <v>23557</v>
      </c>
      <c r="H26" s="140">
        <v>22351</v>
      </c>
      <c r="I26" s="115">
        <v>-597</v>
      </c>
      <c r="J26" s="116">
        <v>-2.671021430808465</v>
      </c>
    </row>
    <row r="27" spans="1:10" s="110" customFormat="1" ht="13.5" customHeight="1" x14ac:dyDescent="0.2">
      <c r="A27" s="118" t="s">
        <v>105</v>
      </c>
      <c r="B27" s="119" t="s">
        <v>106</v>
      </c>
      <c r="C27" s="113">
        <v>38.939965063896295</v>
      </c>
      <c r="D27" s="115">
        <v>8471</v>
      </c>
      <c r="E27" s="114">
        <v>8715</v>
      </c>
      <c r="F27" s="114">
        <v>8985</v>
      </c>
      <c r="G27" s="114">
        <v>8991</v>
      </c>
      <c r="H27" s="140">
        <v>8526</v>
      </c>
      <c r="I27" s="115">
        <v>-55</v>
      </c>
      <c r="J27" s="116">
        <v>-0.64508562045507856</v>
      </c>
    </row>
    <row r="28" spans="1:10" s="110" customFormat="1" ht="13.5" customHeight="1" x14ac:dyDescent="0.2">
      <c r="A28" s="120"/>
      <c r="B28" s="119" t="s">
        <v>107</v>
      </c>
      <c r="C28" s="113">
        <v>61.060034936103705</v>
      </c>
      <c r="D28" s="115">
        <v>13283</v>
      </c>
      <c r="E28" s="114">
        <v>13822</v>
      </c>
      <c r="F28" s="114">
        <v>14471</v>
      </c>
      <c r="G28" s="114">
        <v>14566</v>
      </c>
      <c r="H28" s="140">
        <v>13825</v>
      </c>
      <c r="I28" s="115">
        <v>-542</v>
      </c>
      <c r="J28" s="116">
        <v>-3.9204339963833634</v>
      </c>
    </row>
    <row r="29" spans="1:10" s="110" customFormat="1" ht="13.5" customHeight="1" x14ac:dyDescent="0.2">
      <c r="A29" s="118" t="s">
        <v>105</v>
      </c>
      <c r="B29" s="121" t="s">
        <v>108</v>
      </c>
      <c r="C29" s="113">
        <v>16.360209616622232</v>
      </c>
      <c r="D29" s="115">
        <v>3559</v>
      </c>
      <c r="E29" s="114">
        <v>3826</v>
      </c>
      <c r="F29" s="114">
        <v>4061</v>
      </c>
      <c r="G29" s="114">
        <v>4103</v>
      </c>
      <c r="H29" s="140">
        <v>3685</v>
      </c>
      <c r="I29" s="115">
        <v>-126</v>
      </c>
      <c r="J29" s="116">
        <v>-3.4192672998643148</v>
      </c>
    </row>
    <row r="30" spans="1:10" s="110" customFormat="1" ht="13.5" customHeight="1" x14ac:dyDescent="0.2">
      <c r="A30" s="118"/>
      <c r="B30" s="121" t="s">
        <v>109</v>
      </c>
      <c r="C30" s="113">
        <v>48.814011216328034</v>
      </c>
      <c r="D30" s="115">
        <v>10619</v>
      </c>
      <c r="E30" s="114">
        <v>10992</v>
      </c>
      <c r="F30" s="114">
        <v>11454</v>
      </c>
      <c r="G30" s="114">
        <v>11579</v>
      </c>
      <c r="H30" s="140">
        <v>11097</v>
      </c>
      <c r="I30" s="115">
        <v>-478</v>
      </c>
      <c r="J30" s="116">
        <v>-4.307470487519149</v>
      </c>
    </row>
    <row r="31" spans="1:10" s="110" customFormat="1" ht="13.5" customHeight="1" x14ac:dyDescent="0.2">
      <c r="A31" s="118"/>
      <c r="B31" s="121" t="s">
        <v>110</v>
      </c>
      <c r="C31" s="113">
        <v>18.028868254114187</v>
      </c>
      <c r="D31" s="115">
        <v>3922</v>
      </c>
      <c r="E31" s="114">
        <v>4024</v>
      </c>
      <c r="F31" s="114">
        <v>4093</v>
      </c>
      <c r="G31" s="114">
        <v>4054</v>
      </c>
      <c r="H31" s="140">
        <v>3908</v>
      </c>
      <c r="I31" s="115">
        <v>14</v>
      </c>
      <c r="J31" s="116">
        <v>0.35823950870010235</v>
      </c>
    </row>
    <row r="32" spans="1:10" s="110" customFormat="1" ht="13.5" customHeight="1" x14ac:dyDescent="0.2">
      <c r="A32" s="120"/>
      <c r="B32" s="121" t="s">
        <v>111</v>
      </c>
      <c r="C32" s="113">
        <v>16.796910912935552</v>
      </c>
      <c r="D32" s="115">
        <v>3654</v>
      </c>
      <c r="E32" s="114">
        <v>3695</v>
      </c>
      <c r="F32" s="114">
        <v>3848</v>
      </c>
      <c r="G32" s="114">
        <v>3821</v>
      </c>
      <c r="H32" s="140">
        <v>3661</v>
      </c>
      <c r="I32" s="115">
        <v>-7</v>
      </c>
      <c r="J32" s="116">
        <v>-0.19120458891013384</v>
      </c>
    </row>
    <row r="33" spans="1:10" s="110" customFormat="1" ht="13.5" customHeight="1" x14ac:dyDescent="0.2">
      <c r="A33" s="120"/>
      <c r="B33" s="121" t="s">
        <v>112</v>
      </c>
      <c r="C33" s="113">
        <v>1.3652661579479637</v>
      </c>
      <c r="D33" s="115">
        <v>297</v>
      </c>
      <c r="E33" s="114">
        <v>291</v>
      </c>
      <c r="F33" s="114">
        <v>327</v>
      </c>
      <c r="G33" s="114">
        <v>298</v>
      </c>
      <c r="H33" s="140">
        <v>269</v>
      </c>
      <c r="I33" s="115">
        <v>28</v>
      </c>
      <c r="J33" s="116">
        <v>10.408921933085502</v>
      </c>
    </row>
    <row r="34" spans="1:10" s="110" customFormat="1" ht="13.5" customHeight="1" x14ac:dyDescent="0.2">
      <c r="A34" s="118" t="s">
        <v>113</v>
      </c>
      <c r="B34" s="122" t="s">
        <v>116</v>
      </c>
      <c r="C34" s="113">
        <v>84.917716282063068</v>
      </c>
      <c r="D34" s="115">
        <v>18473</v>
      </c>
      <c r="E34" s="114">
        <v>19124</v>
      </c>
      <c r="F34" s="114">
        <v>19958</v>
      </c>
      <c r="G34" s="114">
        <v>19956</v>
      </c>
      <c r="H34" s="140">
        <v>19013</v>
      </c>
      <c r="I34" s="115">
        <v>-540</v>
      </c>
      <c r="J34" s="116">
        <v>-2.8401619944248671</v>
      </c>
    </row>
    <row r="35" spans="1:10" s="110" customFormat="1" ht="13.5" customHeight="1" x14ac:dyDescent="0.2">
      <c r="A35" s="118"/>
      <c r="B35" s="119" t="s">
        <v>117</v>
      </c>
      <c r="C35" s="113">
        <v>14.994943458674268</v>
      </c>
      <c r="D35" s="115">
        <v>3262</v>
      </c>
      <c r="E35" s="114">
        <v>3396</v>
      </c>
      <c r="F35" s="114">
        <v>3477</v>
      </c>
      <c r="G35" s="114">
        <v>3581</v>
      </c>
      <c r="H35" s="140">
        <v>3318</v>
      </c>
      <c r="I35" s="115">
        <v>-56</v>
      </c>
      <c r="J35" s="116">
        <v>-1.6877637130801688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11807</v>
      </c>
      <c r="E37" s="114">
        <v>12221</v>
      </c>
      <c r="F37" s="114">
        <v>12635</v>
      </c>
      <c r="G37" s="114">
        <v>12931</v>
      </c>
      <c r="H37" s="140">
        <v>12402</v>
      </c>
      <c r="I37" s="115">
        <v>-595</v>
      </c>
      <c r="J37" s="116">
        <v>-4.7976132881793259</v>
      </c>
    </row>
    <row r="38" spans="1:10" s="110" customFormat="1" ht="13.5" customHeight="1" x14ac:dyDescent="0.2">
      <c r="A38" s="118" t="s">
        <v>105</v>
      </c>
      <c r="B38" s="119" t="s">
        <v>106</v>
      </c>
      <c r="C38" s="113">
        <v>34.903023630049972</v>
      </c>
      <c r="D38" s="115">
        <v>4121</v>
      </c>
      <c r="E38" s="114">
        <v>4210</v>
      </c>
      <c r="F38" s="114">
        <v>4304</v>
      </c>
      <c r="G38" s="114">
        <v>4440</v>
      </c>
      <c r="H38" s="140">
        <v>4240</v>
      </c>
      <c r="I38" s="115">
        <v>-119</v>
      </c>
      <c r="J38" s="116">
        <v>-2.8066037735849059</v>
      </c>
    </row>
    <row r="39" spans="1:10" s="110" customFormat="1" ht="13.5" customHeight="1" x14ac:dyDescent="0.2">
      <c r="A39" s="120"/>
      <c r="B39" s="119" t="s">
        <v>107</v>
      </c>
      <c r="C39" s="113">
        <v>65.096976369950028</v>
      </c>
      <c r="D39" s="115">
        <v>7686</v>
      </c>
      <c r="E39" s="114">
        <v>8011</v>
      </c>
      <c r="F39" s="114">
        <v>8331</v>
      </c>
      <c r="G39" s="114">
        <v>8491</v>
      </c>
      <c r="H39" s="140">
        <v>8162</v>
      </c>
      <c r="I39" s="115">
        <v>-476</v>
      </c>
      <c r="J39" s="116">
        <v>-5.8319039451114927</v>
      </c>
    </row>
    <row r="40" spans="1:10" s="110" customFormat="1" ht="13.5" customHeight="1" x14ac:dyDescent="0.2">
      <c r="A40" s="118" t="s">
        <v>105</v>
      </c>
      <c r="B40" s="121" t="s">
        <v>108</v>
      </c>
      <c r="C40" s="113">
        <v>20.521724400779199</v>
      </c>
      <c r="D40" s="115">
        <v>2423</v>
      </c>
      <c r="E40" s="114">
        <v>2560</v>
      </c>
      <c r="F40" s="114">
        <v>2679</v>
      </c>
      <c r="G40" s="114">
        <v>2869</v>
      </c>
      <c r="H40" s="140">
        <v>2540</v>
      </c>
      <c r="I40" s="115">
        <v>-117</v>
      </c>
      <c r="J40" s="116">
        <v>-4.606299212598425</v>
      </c>
    </row>
    <row r="41" spans="1:10" s="110" customFormat="1" ht="13.5" customHeight="1" x14ac:dyDescent="0.2">
      <c r="A41" s="118"/>
      <c r="B41" s="121" t="s">
        <v>109</v>
      </c>
      <c r="C41" s="113">
        <v>31.557550605572967</v>
      </c>
      <c r="D41" s="115">
        <v>3726</v>
      </c>
      <c r="E41" s="114">
        <v>3907</v>
      </c>
      <c r="F41" s="114">
        <v>4006</v>
      </c>
      <c r="G41" s="114">
        <v>4136</v>
      </c>
      <c r="H41" s="140">
        <v>4102</v>
      </c>
      <c r="I41" s="115">
        <v>-376</v>
      </c>
      <c r="J41" s="116">
        <v>-9.16626036079961</v>
      </c>
    </row>
    <row r="42" spans="1:10" s="110" customFormat="1" ht="13.5" customHeight="1" x14ac:dyDescent="0.2">
      <c r="A42" s="118"/>
      <c r="B42" s="121" t="s">
        <v>110</v>
      </c>
      <c r="C42" s="113">
        <v>18.040145676293726</v>
      </c>
      <c r="D42" s="115">
        <v>2130</v>
      </c>
      <c r="E42" s="114">
        <v>2179</v>
      </c>
      <c r="F42" s="114">
        <v>2224</v>
      </c>
      <c r="G42" s="114">
        <v>2224</v>
      </c>
      <c r="H42" s="140">
        <v>2210</v>
      </c>
      <c r="I42" s="115">
        <v>-80</v>
      </c>
      <c r="J42" s="116">
        <v>-3.6199095022624435</v>
      </c>
    </row>
    <row r="43" spans="1:10" s="110" customFormat="1" ht="13.5" customHeight="1" x14ac:dyDescent="0.2">
      <c r="A43" s="120"/>
      <c r="B43" s="121" t="s">
        <v>111</v>
      </c>
      <c r="C43" s="113">
        <v>29.880579317354112</v>
      </c>
      <c r="D43" s="115">
        <v>3528</v>
      </c>
      <c r="E43" s="114">
        <v>3575</v>
      </c>
      <c r="F43" s="114">
        <v>3726</v>
      </c>
      <c r="G43" s="114">
        <v>3702</v>
      </c>
      <c r="H43" s="140">
        <v>3550</v>
      </c>
      <c r="I43" s="115">
        <v>-22</v>
      </c>
      <c r="J43" s="116">
        <v>-0.61971830985915488</v>
      </c>
    </row>
    <row r="44" spans="1:10" s="110" customFormat="1" ht="13.5" customHeight="1" x14ac:dyDescent="0.2">
      <c r="A44" s="120"/>
      <c r="B44" s="121" t="s">
        <v>112</v>
      </c>
      <c r="C44" s="113">
        <v>2.2105530617430338</v>
      </c>
      <c r="D44" s="115">
        <v>261</v>
      </c>
      <c r="E44" s="114">
        <v>262</v>
      </c>
      <c r="F44" s="114">
        <v>295</v>
      </c>
      <c r="G44" s="114">
        <v>271</v>
      </c>
      <c r="H44" s="140">
        <v>244</v>
      </c>
      <c r="I44" s="115">
        <v>17</v>
      </c>
      <c r="J44" s="116">
        <v>6.9672131147540988</v>
      </c>
    </row>
    <row r="45" spans="1:10" s="110" customFormat="1" ht="13.5" customHeight="1" x14ac:dyDescent="0.2">
      <c r="A45" s="118" t="s">
        <v>113</v>
      </c>
      <c r="B45" s="122" t="s">
        <v>116</v>
      </c>
      <c r="C45" s="113">
        <v>86.956889980520032</v>
      </c>
      <c r="D45" s="115">
        <v>10267</v>
      </c>
      <c r="E45" s="114">
        <v>10586</v>
      </c>
      <c r="F45" s="114">
        <v>10997</v>
      </c>
      <c r="G45" s="114">
        <v>11209</v>
      </c>
      <c r="H45" s="140">
        <v>10726</v>
      </c>
      <c r="I45" s="115">
        <v>-459</v>
      </c>
      <c r="J45" s="116">
        <v>-4.2793212754055565</v>
      </c>
    </row>
    <row r="46" spans="1:10" s="110" customFormat="1" ht="13.5" customHeight="1" x14ac:dyDescent="0.2">
      <c r="A46" s="118"/>
      <c r="B46" s="119" t="s">
        <v>117</v>
      </c>
      <c r="C46" s="113">
        <v>12.882188532226646</v>
      </c>
      <c r="D46" s="115">
        <v>1521</v>
      </c>
      <c r="E46" s="114">
        <v>1618</v>
      </c>
      <c r="F46" s="114">
        <v>1618</v>
      </c>
      <c r="G46" s="114">
        <v>1702</v>
      </c>
      <c r="H46" s="140">
        <v>1656</v>
      </c>
      <c r="I46" s="115">
        <v>-135</v>
      </c>
      <c r="J46" s="116">
        <v>-8.1521739130434785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9947</v>
      </c>
      <c r="E48" s="114">
        <v>10316</v>
      </c>
      <c r="F48" s="114">
        <v>10821</v>
      </c>
      <c r="G48" s="114">
        <v>10626</v>
      </c>
      <c r="H48" s="140">
        <v>9949</v>
      </c>
      <c r="I48" s="115">
        <v>-2</v>
      </c>
      <c r="J48" s="116">
        <v>-2.010252286661976E-2</v>
      </c>
    </row>
    <row r="49" spans="1:12" s="110" customFormat="1" ht="13.5" customHeight="1" x14ac:dyDescent="0.2">
      <c r="A49" s="118" t="s">
        <v>105</v>
      </c>
      <c r="B49" s="119" t="s">
        <v>106</v>
      </c>
      <c r="C49" s="113">
        <v>43.731778425655975</v>
      </c>
      <c r="D49" s="115">
        <v>4350</v>
      </c>
      <c r="E49" s="114">
        <v>4505</v>
      </c>
      <c r="F49" s="114">
        <v>4681</v>
      </c>
      <c r="G49" s="114">
        <v>4551</v>
      </c>
      <c r="H49" s="140">
        <v>4286</v>
      </c>
      <c r="I49" s="115">
        <v>64</v>
      </c>
      <c r="J49" s="116">
        <v>1.4932337844143724</v>
      </c>
    </row>
    <row r="50" spans="1:12" s="110" customFormat="1" ht="13.5" customHeight="1" x14ac:dyDescent="0.2">
      <c r="A50" s="120"/>
      <c r="B50" s="119" t="s">
        <v>107</v>
      </c>
      <c r="C50" s="113">
        <v>56.268221574344025</v>
      </c>
      <c r="D50" s="115">
        <v>5597</v>
      </c>
      <c r="E50" s="114">
        <v>5811</v>
      </c>
      <c r="F50" s="114">
        <v>6140</v>
      </c>
      <c r="G50" s="114">
        <v>6075</v>
      </c>
      <c r="H50" s="140">
        <v>5663</v>
      </c>
      <c r="I50" s="115">
        <v>-66</v>
      </c>
      <c r="J50" s="116">
        <v>-1.1654600035316969</v>
      </c>
    </row>
    <row r="51" spans="1:12" s="110" customFormat="1" ht="13.5" customHeight="1" x14ac:dyDescent="0.2">
      <c r="A51" s="118" t="s">
        <v>105</v>
      </c>
      <c r="B51" s="121" t="s">
        <v>108</v>
      </c>
      <c r="C51" s="113">
        <v>11.420528802654067</v>
      </c>
      <c r="D51" s="115">
        <v>1136</v>
      </c>
      <c r="E51" s="114">
        <v>1266</v>
      </c>
      <c r="F51" s="114">
        <v>1382</v>
      </c>
      <c r="G51" s="114">
        <v>1234</v>
      </c>
      <c r="H51" s="140">
        <v>1145</v>
      </c>
      <c r="I51" s="115">
        <v>-9</v>
      </c>
      <c r="J51" s="116">
        <v>-0.78602620087336239</v>
      </c>
    </row>
    <row r="52" spans="1:12" s="110" customFormat="1" ht="13.5" customHeight="1" x14ac:dyDescent="0.2">
      <c r="A52" s="118"/>
      <c r="B52" s="121" t="s">
        <v>109</v>
      </c>
      <c r="C52" s="113">
        <v>69.297275560470496</v>
      </c>
      <c r="D52" s="115">
        <v>6893</v>
      </c>
      <c r="E52" s="114">
        <v>7085</v>
      </c>
      <c r="F52" s="114">
        <v>7448</v>
      </c>
      <c r="G52" s="114">
        <v>7443</v>
      </c>
      <c r="H52" s="140">
        <v>6995</v>
      </c>
      <c r="I52" s="115">
        <v>-102</v>
      </c>
      <c r="J52" s="116">
        <v>-1.4581844174410292</v>
      </c>
    </row>
    <row r="53" spans="1:12" s="110" customFormat="1" ht="13.5" customHeight="1" x14ac:dyDescent="0.2">
      <c r="A53" s="118"/>
      <c r="B53" s="121" t="s">
        <v>110</v>
      </c>
      <c r="C53" s="113">
        <v>18.015482054890921</v>
      </c>
      <c r="D53" s="115">
        <v>1792</v>
      </c>
      <c r="E53" s="114">
        <v>1845</v>
      </c>
      <c r="F53" s="114">
        <v>1869</v>
      </c>
      <c r="G53" s="114">
        <v>1830</v>
      </c>
      <c r="H53" s="140">
        <v>1698</v>
      </c>
      <c r="I53" s="115">
        <v>94</v>
      </c>
      <c r="J53" s="116">
        <v>5.5359246171967023</v>
      </c>
    </row>
    <row r="54" spans="1:12" s="110" customFormat="1" ht="13.5" customHeight="1" x14ac:dyDescent="0.2">
      <c r="A54" s="120"/>
      <c r="B54" s="121" t="s">
        <v>111</v>
      </c>
      <c r="C54" s="113">
        <v>1.2667135819845179</v>
      </c>
      <c r="D54" s="115">
        <v>126</v>
      </c>
      <c r="E54" s="114">
        <v>120</v>
      </c>
      <c r="F54" s="114">
        <v>122</v>
      </c>
      <c r="G54" s="114">
        <v>119</v>
      </c>
      <c r="H54" s="140">
        <v>111</v>
      </c>
      <c r="I54" s="115">
        <v>15</v>
      </c>
      <c r="J54" s="116">
        <v>13.513513513513514</v>
      </c>
    </row>
    <row r="55" spans="1:12" s="110" customFormat="1" ht="13.5" customHeight="1" x14ac:dyDescent="0.2">
      <c r="A55" s="120"/>
      <c r="B55" s="121" t="s">
        <v>112</v>
      </c>
      <c r="C55" s="113">
        <v>0.36191816628129087</v>
      </c>
      <c r="D55" s="115">
        <v>36</v>
      </c>
      <c r="E55" s="114">
        <v>29</v>
      </c>
      <c r="F55" s="114">
        <v>32</v>
      </c>
      <c r="G55" s="114">
        <v>27</v>
      </c>
      <c r="H55" s="140">
        <v>25</v>
      </c>
      <c r="I55" s="115">
        <v>11</v>
      </c>
      <c r="J55" s="116">
        <v>44</v>
      </c>
    </row>
    <row r="56" spans="1:12" s="110" customFormat="1" ht="13.5" customHeight="1" x14ac:dyDescent="0.2">
      <c r="A56" s="118" t="s">
        <v>113</v>
      </c>
      <c r="B56" s="122" t="s">
        <v>116</v>
      </c>
      <c r="C56" s="113">
        <v>82.497235347340904</v>
      </c>
      <c r="D56" s="115">
        <v>8206</v>
      </c>
      <c r="E56" s="114">
        <v>8538</v>
      </c>
      <c r="F56" s="114">
        <v>8961</v>
      </c>
      <c r="G56" s="114">
        <v>8747</v>
      </c>
      <c r="H56" s="140">
        <v>8287</v>
      </c>
      <c r="I56" s="115">
        <v>-81</v>
      </c>
      <c r="J56" s="116">
        <v>-0.97743453602027275</v>
      </c>
    </row>
    <row r="57" spans="1:12" s="110" customFormat="1" ht="13.5" customHeight="1" x14ac:dyDescent="0.2">
      <c r="A57" s="142"/>
      <c r="B57" s="124" t="s">
        <v>117</v>
      </c>
      <c r="C57" s="125">
        <v>17.502764652659092</v>
      </c>
      <c r="D57" s="143">
        <v>1741</v>
      </c>
      <c r="E57" s="144">
        <v>1778</v>
      </c>
      <c r="F57" s="144">
        <v>1859</v>
      </c>
      <c r="G57" s="144">
        <v>1879</v>
      </c>
      <c r="H57" s="145">
        <v>1662</v>
      </c>
      <c r="I57" s="143">
        <v>79</v>
      </c>
      <c r="J57" s="146">
        <v>4.7533092659446448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94178</v>
      </c>
      <c r="E12" s="236">
        <v>93933</v>
      </c>
      <c r="F12" s="114">
        <v>96415</v>
      </c>
      <c r="G12" s="114">
        <v>94904</v>
      </c>
      <c r="H12" s="140">
        <v>93111</v>
      </c>
      <c r="I12" s="115">
        <v>1067</v>
      </c>
      <c r="J12" s="116">
        <v>1.1459440882387688</v>
      </c>
    </row>
    <row r="13" spans="1:15" s="110" customFormat="1" ht="12" customHeight="1" x14ac:dyDescent="0.2">
      <c r="A13" s="118" t="s">
        <v>105</v>
      </c>
      <c r="B13" s="119" t="s">
        <v>106</v>
      </c>
      <c r="C13" s="113">
        <v>56.498332943999664</v>
      </c>
      <c r="D13" s="115">
        <v>53209</v>
      </c>
      <c r="E13" s="114">
        <v>53249</v>
      </c>
      <c r="F13" s="114">
        <v>54648</v>
      </c>
      <c r="G13" s="114">
        <v>53771</v>
      </c>
      <c r="H13" s="140">
        <v>52864</v>
      </c>
      <c r="I13" s="115">
        <v>345</v>
      </c>
      <c r="J13" s="116">
        <v>0.65261803874092006</v>
      </c>
    </row>
    <row r="14" spans="1:15" s="110" customFormat="1" ht="12" customHeight="1" x14ac:dyDescent="0.2">
      <c r="A14" s="118"/>
      <c r="B14" s="119" t="s">
        <v>107</v>
      </c>
      <c r="C14" s="113">
        <v>43.501667056000336</v>
      </c>
      <c r="D14" s="115">
        <v>40969</v>
      </c>
      <c r="E14" s="114">
        <v>40684</v>
      </c>
      <c r="F14" s="114">
        <v>41767</v>
      </c>
      <c r="G14" s="114">
        <v>41133</v>
      </c>
      <c r="H14" s="140">
        <v>40247</v>
      </c>
      <c r="I14" s="115">
        <v>722</v>
      </c>
      <c r="J14" s="116">
        <v>1.7939225283872089</v>
      </c>
    </row>
    <row r="15" spans="1:15" s="110" customFormat="1" ht="12" customHeight="1" x14ac:dyDescent="0.2">
      <c r="A15" s="118" t="s">
        <v>105</v>
      </c>
      <c r="B15" s="121" t="s">
        <v>108</v>
      </c>
      <c r="C15" s="113">
        <v>9.9736668861092816</v>
      </c>
      <c r="D15" s="115">
        <v>9393</v>
      </c>
      <c r="E15" s="114">
        <v>9620</v>
      </c>
      <c r="F15" s="114">
        <v>10302</v>
      </c>
      <c r="G15" s="114">
        <v>9587</v>
      </c>
      <c r="H15" s="140">
        <v>9497</v>
      </c>
      <c r="I15" s="115">
        <v>-104</v>
      </c>
      <c r="J15" s="116">
        <v>-1.095082657681373</v>
      </c>
    </row>
    <row r="16" spans="1:15" s="110" customFormat="1" ht="12" customHeight="1" x14ac:dyDescent="0.2">
      <c r="A16" s="118"/>
      <c r="B16" s="121" t="s">
        <v>109</v>
      </c>
      <c r="C16" s="113">
        <v>68.150735840642184</v>
      </c>
      <c r="D16" s="115">
        <v>64183</v>
      </c>
      <c r="E16" s="114">
        <v>64008</v>
      </c>
      <c r="F16" s="114">
        <v>65641</v>
      </c>
      <c r="G16" s="114">
        <v>65196</v>
      </c>
      <c r="H16" s="140">
        <v>64009</v>
      </c>
      <c r="I16" s="115">
        <v>174</v>
      </c>
      <c r="J16" s="116">
        <v>0.27183677295380337</v>
      </c>
    </row>
    <row r="17" spans="1:10" s="110" customFormat="1" ht="12" customHeight="1" x14ac:dyDescent="0.2">
      <c r="A17" s="118"/>
      <c r="B17" s="121" t="s">
        <v>110</v>
      </c>
      <c r="C17" s="113">
        <v>20.461254220730957</v>
      </c>
      <c r="D17" s="115">
        <v>19270</v>
      </c>
      <c r="E17" s="114">
        <v>19017</v>
      </c>
      <c r="F17" s="114">
        <v>19165</v>
      </c>
      <c r="G17" s="114">
        <v>18897</v>
      </c>
      <c r="H17" s="140">
        <v>18438</v>
      </c>
      <c r="I17" s="115">
        <v>832</v>
      </c>
      <c r="J17" s="116">
        <v>4.5124200021694323</v>
      </c>
    </row>
    <row r="18" spans="1:10" s="110" customFormat="1" ht="12" customHeight="1" x14ac:dyDescent="0.2">
      <c r="A18" s="120"/>
      <c r="B18" s="121" t="s">
        <v>111</v>
      </c>
      <c r="C18" s="113">
        <v>1.4143430525175731</v>
      </c>
      <c r="D18" s="115">
        <v>1332</v>
      </c>
      <c r="E18" s="114">
        <v>1288</v>
      </c>
      <c r="F18" s="114">
        <v>1307</v>
      </c>
      <c r="G18" s="114">
        <v>1224</v>
      </c>
      <c r="H18" s="140">
        <v>1167</v>
      </c>
      <c r="I18" s="115">
        <v>165</v>
      </c>
      <c r="J18" s="116">
        <v>14.138817480719794</v>
      </c>
    </row>
    <row r="19" spans="1:10" s="110" customFormat="1" ht="12" customHeight="1" x14ac:dyDescent="0.2">
      <c r="A19" s="120"/>
      <c r="B19" s="121" t="s">
        <v>112</v>
      </c>
      <c r="C19" s="113">
        <v>0.4438403873516108</v>
      </c>
      <c r="D19" s="115">
        <v>418</v>
      </c>
      <c r="E19" s="114">
        <v>373</v>
      </c>
      <c r="F19" s="114">
        <v>369</v>
      </c>
      <c r="G19" s="114">
        <v>299</v>
      </c>
      <c r="H19" s="140">
        <v>300</v>
      </c>
      <c r="I19" s="115">
        <v>118</v>
      </c>
      <c r="J19" s="116">
        <v>39.333333333333336</v>
      </c>
    </row>
    <row r="20" spans="1:10" s="110" customFormat="1" ht="12" customHeight="1" x14ac:dyDescent="0.2">
      <c r="A20" s="118" t="s">
        <v>113</v>
      </c>
      <c r="B20" s="119" t="s">
        <v>181</v>
      </c>
      <c r="C20" s="113">
        <v>73.361082206035377</v>
      </c>
      <c r="D20" s="115">
        <v>69090</v>
      </c>
      <c r="E20" s="114">
        <v>69054</v>
      </c>
      <c r="F20" s="114">
        <v>71223</v>
      </c>
      <c r="G20" s="114">
        <v>70211</v>
      </c>
      <c r="H20" s="140">
        <v>69103</v>
      </c>
      <c r="I20" s="115">
        <v>-13</v>
      </c>
      <c r="J20" s="116">
        <v>-1.8812497286659045E-2</v>
      </c>
    </row>
    <row r="21" spans="1:10" s="110" customFormat="1" ht="12" customHeight="1" x14ac:dyDescent="0.2">
      <c r="A21" s="118"/>
      <c r="B21" s="119" t="s">
        <v>182</v>
      </c>
      <c r="C21" s="113">
        <v>26.63891779396462</v>
      </c>
      <c r="D21" s="115">
        <v>25088</v>
      </c>
      <c r="E21" s="114">
        <v>24879</v>
      </c>
      <c r="F21" s="114">
        <v>25192</v>
      </c>
      <c r="G21" s="114">
        <v>24693</v>
      </c>
      <c r="H21" s="140">
        <v>24008</v>
      </c>
      <c r="I21" s="115">
        <v>1080</v>
      </c>
      <c r="J21" s="116">
        <v>4.4985004998333888</v>
      </c>
    </row>
    <row r="22" spans="1:10" s="110" customFormat="1" ht="12" customHeight="1" x14ac:dyDescent="0.2">
      <c r="A22" s="118" t="s">
        <v>113</v>
      </c>
      <c r="B22" s="119" t="s">
        <v>116</v>
      </c>
      <c r="C22" s="113">
        <v>84.696001189237407</v>
      </c>
      <c r="D22" s="115">
        <v>79765</v>
      </c>
      <c r="E22" s="114">
        <v>80147</v>
      </c>
      <c r="F22" s="114">
        <v>81116</v>
      </c>
      <c r="G22" s="114">
        <v>80172</v>
      </c>
      <c r="H22" s="140">
        <v>79320</v>
      </c>
      <c r="I22" s="115">
        <v>445</v>
      </c>
      <c r="J22" s="116">
        <v>0.56101865859808375</v>
      </c>
    </row>
    <row r="23" spans="1:10" s="110" customFormat="1" ht="12" customHeight="1" x14ac:dyDescent="0.2">
      <c r="A23" s="118"/>
      <c r="B23" s="119" t="s">
        <v>117</v>
      </c>
      <c r="C23" s="113">
        <v>15.283824247701162</v>
      </c>
      <c r="D23" s="115">
        <v>14394</v>
      </c>
      <c r="E23" s="114">
        <v>13764</v>
      </c>
      <c r="F23" s="114">
        <v>15277</v>
      </c>
      <c r="G23" s="114">
        <v>14714</v>
      </c>
      <c r="H23" s="140">
        <v>13773</v>
      </c>
      <c r="I23" s="115">
        <v>621</v>
      </c>
      <c r="J23" s="116">
        <v>4.508821607492921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91258</v>
      </c>
      <c r="E64" s="236">
        <v>90990</v>
      </c>
      <c r="F64" s="236">
        <v>93189</v>
      </c>
      <c r="G64" s="236">
        <v>91767</v>
      </c>
      <c r="H64" s="140">
        <v>90491</v>
      </c>
      <c r="I64" s="115">
        <v>767</v>
      </c>
      <c r="J64" s="116">
        <v>0.84759810367881894</v>
      </c>
    </row>
    <row r="65" spans="1:12" s="110" customFormat="1" ht="12" customHeight="1" x14ac:dyDescent="0.2">
      <c r="A65" s="118" t="s">
        <v>105</v>
      </c>
      <c r="B65" s="119" t="s">
        <v>106</v>
      </c>
      <c r="C65" s="113">
        <v>54.265927370751058</v>
      </c>
      <c r="D65" s="235">
        <v>49522</v>
      </c>
      <c r="E65" s="236">
        <v>49455</v>
      </c>
      <c r="F65" s="236">
        <v>50742</v>
      </c>
      <c r="G65" s="236">
        <v>49889</v>
      </c>
      <c r="H65" s="140">
        <v>49247</v>
      </c>
      <c r="I65" s="115">
        <v>275</v>
      </c>
      <c r="J65" s="116">
        <v>0.55840964931874026</v>
      </c>
    </row>
    <row r="66" spans="1:12" s="110" customFormat="1" ht="12" customHeight="1" x14ac:dyDescent="0.2">
      <c r="A66" s="118"/>
      <c r="B66" s="119" t="s">
        <v>107</v>
      </c>
      <c r="C66" s="113">
        <v>45.734072629248942</v>
      </c>
      <c r="D66" s="235">
        <v>41736</v>
      </c>
      <c r="E66" s="236">
        <v>41535</v>
      </c>
      <c r="F66" s="236">
        <v>42447</v>
      </c>
      <c r="G66" s="236">
        <v>41878</v>
      </c>
      <c r="H66" s="140">
        <v>41244</v>
      </c>
      <c r="I66" s="115">
        <v>492</v>
      </c>
      <c r="J66" s="116">
        <v>1.1929007855688101</v>
      </c>
    </row>
    <row r="67" spans="1:12" s="110" customFormat="1" ht="12" customHeight="1" x14ac:dyDescent="0.2">
      <c r="A67" s="118" t="s">
        <v>105</v>
      </c>
      <c r="B67" s="121" t="s">
        <v>108</v>
      </c>
      <c r="C67" s="113">
        <v>10.22924017620373</v>
      </c>
      <c r="D67" s="235">
        <v>9335</v>
      </c>
      <c r="E67" s="236">
        <v>9588</v>
      </c>
      <c r="F67" s="236">
        <v>10180</v>
      </c>
      <c r="G67" s="236">
        <v>9467</v>
      </c>
      <c r="H67" s="140">
        <v>9490</v>
      </c>
      <c r="I67" s="115">
        <v>-155</v>
      </c>
      <c r="J67" s="116">
        <v>-1.6332982086406744</v>
      </c>
    </row>
    <row r="68" spans="1:12" s="110" customFormat="1" ht="12" customHeight="1" x14ac:dyDescent="0.2">
      <c r="A68" s="118"/>
      <c r="B68" s="121" t="s">
        <v>109</v>
      </c>
      <c r="C68" s="113">
        <v>67.39354357974095</v>
      </c>
      <c r="D68" s="235">
        <v>61502</v>
      </c>
      <c r="E68" s="236">
        <v>61265</v>
      </c>
      <c r="F68" s="236">
        <v>62785</v>
      </c>
      <c r="G68" s="236">
        <v>62374</v>
      </c>
      <c r="H68" s="140">
        <v>61595</v>
      </c>
      <c r="I68" s="115">
        <v>-93</v>
      </c>
      <c r="J68" s="116">
        <v>-0.15098628135400602</v>
      </c>
    </row>
    <row r="69" spans="1:12" s="110" customFormat="1" ht="12" customHeight="1" x14ac:dyDescent="0.2">
      <c r="A69" s="118"/>
      <c r="B69" s="121" t="s">
        <v>110</v>
      </c>
      <c r="C69" s="113">
        <v>20.870499024743037</v>
      </c>
      <c r="D69" s="235">
        <v>19046</v>
      </c>
      <c r="E69" s="236">
        <v>18802</v>
      </c>
      <c r="F69" s="236">
        <v>18891</v>
      </c>
      <c r="G69" s="236">
        <v>18642</v>
      </c>
      <c r="H69" s="140">
        <v>18171</v>
      </c>
      <c r="I69" s="115">
        <v>875</v>
      </c>
      <c r="J69" s="116">
        <v>4.8153651422596448</v>
      </c>
    </row>
    <row r="70" spans="1:12" s="110" customFormat="1" ht="12" customHeight="1" x14ac:dyDescent="0.2">
      <c r="A70" s="120"/>
      <c r="B70" s="121" t="s">
        <v>111</v>
      </c>
      <c r="C70" s="113">
        <v>1.5067172193122795</v>
      </c>
      <c r="D70" s="235">
        <v>1375</v>
      </c>
      <c r="E70" s="236">
        <v>1335</v>
      </c>
      <c r="F70" s="236">
        <v>1333</v>
      </c>
      <c r="G70" s="236">
        <v>1284</v>
      </c>
      <c r="H70" s="140">
        <v>1235</v>
      </c>
      <c r="I70" s="115">
        <v>140</v>
      </c>
      <c r="J70" s="116">
        <v>11.336032388663968</v>
      </c>
    </row>
    <row r="71" spans="1:12" s="110" customFormat="1" ht="12" customHeight="1" x14ac:dyDescent="0.2">
      <c r="A71" s="120"/>
      <c r="B71" s="121" t="s">
        <v>112</v>
      </c>
      <c r="C71" s="113">
        <v>0.43722194218589056</v>
      </c>
      <c r="D71" s="235">
        <v>399</v>
      </c>
      <c r="E71" s="236">
        <v>356</v>
      </c>
      <c r="F71" s="236">
        <v>351</v>
      </c>
      <c r="G71" s="236">
        <v>295</v>
      </c>
      <c r="H71" s="140">
        <v>305</v>
      </c>
      <c r="I71" s="115">
        <v>94</v>
      </c>
      <c r="J71" s="116">
        <v>30.819672131147541</v>
      </c>
    </row>
    <row r="72" spans="1:12" s="110" customFormat="1" ht="12" customHeight="1" x14ac:dyDescent="0.2">
      <c r="A72" s="118" t="s">
        <v>113</v>
      </c>
      <c r="B72" s="119" t="s">
        <v>181</v>
      </c>
      <c r="C72" s="113">
        <v>72.766223235223208</v>
      </c>
      <c r="D72" s="235">
        <v>66405</v>
      </c>
      <c r="E72" s="236">
        <v>66281</v>
      </c>
      <c r="F72" s="236">
        <v>68179</v>
      </c>
      <c r="G72" s="236">
        <v>67136</v>
      </c>
      <c r="H72" s="140">
        <v>66425</v>
      </c>
      <c r="I72" s="115">
        <v>-20</v>
      </c>
      <c r="J72" s="116">
        <v>-3.0109145652992095E-2</v>
      </c>
    </row>
    <row r="73" spans="1:12" s="110" customFormat="1" ht="12" customHeight="1" x14ac:dyDescent="0.2">
      <c r="A73" s="118"/>
      <c r="B73" s="119" t="s">
        <v>182</v>
      </c>
      <c r="C73" s="113">
        <v>27.233776764776788</v>
      </c>
      <c r="D73" s="115">
        <v>24853</v>
      </c>
      <c r="E73" s="114">
        <v>24709</v>
      </c>
      <c r="F73" s="114">
        <v>25010</v>
      </c>
      <c r="G73" s="114">
        <v>24631</v>
      </c>
      <c r="H73" s="140">
        <v>24066</v>
      </c>
      <c r="I73" s="115">
        <v>787</v>
      </c>
      <c r="J73" s="116">
        <v>3.2701736890218567</v>
      </c>
    </row>
    <row r="74" spans="1:12" s="110" customFormat="1" ht="12" customHeight="1" x14ac:dyDescent="0.2">
      <c r="A74" s="118" t="s">
        <v>113</v>
      </c>
      <c r="B74" s="119" t="s">
        <v>116</v>
      </c>
      <c r="C74" s="113">
        <v>83.811830195708865</v>
      </c>
      <c r="D74" s="115">
        <v>76485</v>
      </c>
      <c r="E74" s="114">
        <v>76858</v>
      </c>
      <c r="F74" s="114">
        <v>77701</v>
      </c>
      <c r="G74" s="114">
        <v>76754</v>
      </c>
      <c r="H74" s="140">
        <v>76263</v>
      </c>
      <c r="I74" s="115">
        <v>222</v>
      </c>
      <c r="J74" s="116">
        <v>0.29109791117579953</v>
      </c>
    </row>
    <row r="75" spans="1:12" s="110" customFormat="1" ht="12" customHeight="1" x14ac:dyDescent="0.2">
      <c r="A75" s="142"/>
      <c r="B75" s="124" t="s">
        <v>117</v>
      </c>
      <c r="C75" s="125">
        <v>16.162966534440816</v>
      </c>
      <c r="D75" s="143">
        <v>14750</v>
      </c>
      <c r="E75" s="144">
        <v>14105</v>
      </c>
      <c r="F75" s="144">
        <v>15461</v>
      </c>
      <c r="G75" s="144">
        <v>14989</v>
      </c>
      <c r="H75" s="145">
        <v>14205</v>
      </c>
      <c r="I75" s="143">
        <v>545</v>
      </c>
      <c r="J75" s="146">
        <v>3.8366772263287574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94178</v>
      </c>
      <c r="G11" s="114">
        <v>93933</v>
      </c>
      <c r="H11" s="114">
        <v>96415</v>
      </c>
      <c r="I11" s="114">
        <v>94904</v>
      </c>
      <c r="J11" s="140">
        <v>93111</v>
      </c>
      <c r="K11" s="114">
        <v>1067</v>
      </c>
      <c r="L11" s="116">
        <v>1.1459440882387688</v>
      </c>
    </row>
    <row r="12" spans="1:17" s="110" customFormat="1" ht="24.95" customHeight="1" x14ac:dyDescent="0.2">
      <c r="A12" s="604" t="s">
        <v>185</v>
      </c>
      <c r="B12" s="605"/>
      <c r="C12" s="605"/>
      <c r="D12" s="606"/>
      <c r="E12" s="113">
        <v>56.498332943999664</v>
      </c>
      <c r="F12" s="115">
        <v>53209</v>
      </c>
      <c r="G12" s="114">
        <v>53249</v>
      </c>
      <c r="H12" s="114">
        <v>54648</v>
      </c>
      <c r="I12" s="114">
        <v>53771</v>
      </c>
      <c r="J12" s="140">
        <v>52864</v>
      </c>
      <c r="K12" s="114">
        <v>345</v>
      </c>
      <c r="L12" s="116">
        <v>0.65261803874092006</v>
      </c>
    </row>
    <row r="13" spans="1:17" s="110" customFormat="1" ht="15" customHeight="1" x14ac:dyDescent="0.2">
      <c r="A13" s="120"/>
      <c r="B13" s="612" t="s">
        <v>107</v>
      </c>
      <c r="C13" s="612"/>
      <c r="E13" s="113">
        <v>43.501667056000336</v>
      </c>
      <c r="F13" s="115">
        <v>40969</v>
      </c>
      <c r="G13" s="114">
        <v>40684</v>
      </c>
      <c r="H13" s="114">
        <v>41767</v>
      </c>
      <c r="I13" s="114">
        <v>41133</v>
      </c>
      <c r="J13" s="140">
        <v>40247</v>
      </c>
      <c r="K13" s="114">
        <v>722</v>
      </c>
      <c r="L13" s="116">
        <v>1.7939225283872089</v>
      </c>
    </row>
    <row r="14" spans="1:17" s="110" customFormat="1" ht="24.95" customHeight="1" x14ac:dyDescent="0.2">
      <c r="A14" s="604" t="s">
        <v>186</v>
      </c>
      <c r="B14" s="605"/>
      <c r="C14" s="605"/>
      <c r="D14" s="606"/>
      <c r="E14" s="113">
        <v>9.9736668861092816</v>
      </c>
      <c r="F14" s="115">
        <v>9393</v>
      </c>
      <c r="G14" s="114">
        <v>9620</v>
      </c>
      <c r="H14" s="114">
        <v>10302</v>
      </c>
      <c r="I14" s="114">
        <v>9587</v>
      </c>
      <c r="J14" s="140">
        <v>9497</v>
      </c>
      <c r="K14" s="114">
        <v>-104</v>
      </c>
      <c r="L14" s="116">
        <v>-1.095082657681373</v>
      </c>
    </row>
    <row r="15" spans="1:17" s="110" customFormat="1" ht="15" customHeight="1" x14ac:dyDescent="0.2">
      <c r="A15" s="120"/>
      <c r="B15" s="119"/>
      <c r="C15" s="258" t="s">
        <v>106</v>
      </c>
      <c r="E15" s="113">
        <v>57.212818055999151</v>
      </c>
      <c r="F15" s="115">
        <v>5374</v>
      </c>
      <c r="G15" s="114">
        <v>5491</v>
      </c>
      <c r="H15" s="114">
        <v>5892</v>
      </c>
      <c r="I15" s="114">
        <v>5450</v>
      </c>
      <c r="J15" s="140">
        <v>5419</v>
      </c>
      <c r="K15" s="114">
        <v>-45</v>
      </c>
      <c r="L15" s="116">
        <v>-0.83041151503967525</v>
      </c>
    </row>
    <row r="16" spans="1:17" s="110" customFormat="1" ht="15" customHeight="1" x14ac:dyDescent="0.2">
      <c r="A16" s="120"/>
      <c r="B16" s="119"/>
      <c r="C16" s="258" t="s">
        <v>107</v>
      </c>
      <c r="E16" s="113">
        <v>42.787181944000849</v>
      </c>
      <c r="F16" s="115">
        <v>4019</v>
      </c>
      <c r="G16" s="114">
        <v>4129</v>
      </c>
      <c r="H16" s="114">
        <v>4410</v>
      </c>
      <c r="I16" s="114">
        <v>4137</v>
      </c>
      <c r="J16" s="140">
        <v>4078</v>
      </c>
      <c r="K16" s="114">
        <v>-59</v>
      </c>
      <c r="L16" s="116">
        <v>-1.4467876410004905</v>
      </c>
    </row>
    <row r="17" spans="1:12" s="110" customFormat="1" ht="15" customHeight="1" x14ac:dyDescent="0.2">
      <c r="A17" s="120"/>
      <c r="B17" s="121" t="s">
        <v>109</v>
      </c>
      <c r="C17" s="258"/>
      <c r="E17" s="113">
        <v>68.150735840642184</v>
      </c>
      <c r="F17" s="115">
        <v>64183</v>
      </c>
      <c r="G17" s="114">
        <v>64008</v>
      </c>
      <c r="H17" s="114">
        <v>65641</v>
      </c>
      <c r="I17" s="114">
        <v>65196</v>
      </c>
      <c r="J17" s="140">
        <v>64009</v>
      </c>
      <c r="K17" s="114">
        <v>174</v>
      </c>
      <c r="L17" s="116">
        <v>0.27183677295380337</v>
      </c>
    </row>
    <row r="18" spans="1:12" s="110" customFormat="1" ht="15" customHeight="1" x14ac:dyDescent="0.2">
      <c r="A18" s="120"/>
      <c r="B18" s="119"/>
      <c r="C18" s="258" t="s">
        <v>106</v>
      </c>
      <c r="E18" s="113">
        <v>57.121044513344657</v>
      </c>
      <c r="F18" s="115">
        <v>36662</v>
      </c>
      <c r="G18" s="114">
        <v>36671</v>
      </c>
      <c r="H18" s="114">
        <v>37596</v>
      </c>
      <c r="I18" s="114">
        <v>37332</v>
      </c>
      <c r="J18" s="140">
        <v>36685</v>
      </c>
      <c r="K18" s="114">
        <v>-23</v>
      </c>
      <c r="L18" s="116">
        <v>-6.2695924764890276E-2</v>
      </c>
    </row>
    <row r="19" spans="1:12" s="110" customFormat="1" ht="15" customHeight="1" x14ac:dyDescent="0.2">
      <c r="A19" s="120"/>
      <c r="B19" s="119"/>
      <c r="C19" s="258" t="s">
        <v>107</v>
      </c>
      <c r="E19" s="113">
        <v>42.878955486655343</v>
      </c>
      <c r="F19" s="115">
        <v>27521</v>
      </c>
      <c r="G19" s="114">
        <v>27337</v>
      </c>
      <c r="H19" s="114">
        <v>28045</v>
      </c>
      <c r="I19" s="114">
        <v>27864</v>
      </c>
      <c r="J19" s="140">
        <v>27324</v>
      </c>
      <c r="K19" s="114">
        <v>197</v>
      </c>
      <c r="L19" s="116">
        <v>0.72097789489093833</v>
      </c>
    </row>
    <row r="20" spans="1:12" s="110" customFormat="1" ht="15" customHeight="1" x14ac:dyDescent="0.2">
      <c r="A20" s="120"/>
      <c r="B20" s="121" t="s">
        <v>110</v>
      </c>
      <c r="C20" s="258"/>
      <c r="E20" s="113">
        <v>20.461254220730957</v>
      </c>
      <c r="F20" s="115">
        <v>19270</v>
      </c>
      <c r="G20" s="114">
        <v>19017</v>
      </c>
      <c r="H20" s="114">
        <v>19165</v>
      </c>
      <c r="I20" s="114">
        <v>18897</v>
      </c>
      <c r="J20" s="140">
        <v>18438</v>
      </c>
      <c r="K20" s="114">
        <v>832</v>
      </c>
      <c r="L20" s="116">
        <v>4.5124200021694323</v>
      </c>
    </row>
    <row r="21" spans="1:12" s="110" customFormat="1" ht="15" customHeight="1" x14ac:dyDescent="0.2">
      <c r="A21" s="120"/>
      <c r="B21" s="119"/>
      <c r="C21" s="258" t="s">
        <v>106</v>
      </c>
      <c r="E21" s="113">
        <v>54.08406850025947</v>
      </c>
      <c r="F21" s="115">
        <v>10422</v>
      </c>
      <c r="G21" s="114">
        <v>10352</v>
      </c>
      <c r="H21" s="114">
        <v>10410</v>
      </c>
      <c r="I21" s="114">
        <v>10277</v>
      </c>
      <c r="J21" s="140">
        <v>10077</v>
      </c>
      <c r="K21" s="114">
        <v>345</v>
      </c>
      <c r="L21" s="116">
        <v>3.4236379874962788</v>
      </c>
    </row>
    <row r="22" spans="1:12" s="110" customFormat="1" ht="15" customHeight="1" x14ac:dyDescent="0.2">
      <c r="A22" s="120"/>
      <c r="B22" s="119"/>
      <c r="C22" s="258" t="s">
        <v>107</v>
      </c>
      <c r="E22" s="113">
        <v>45.91593149974053</v>
      </c>
      <c r="F22" s="115">
        <v>8848</v>
      </c>
      <c r="G22" s="114">
        <v>8665</v>
      </c>
      <c r="H22" s="114">
        <v>8755</v>
      </c>
      <c r="I22" s="114">
        <v>8620</v>
      </c>
      <c r="J22" s="140">
        <v>8361</v>
      </c>
      <c r="K22" s="114">
        <v>487</v>
      </c>
      <c r="L22" s="116">
        <v>5.8246621217557708</v>
      </c>
    </row>
    <row r="23" spans="1:12" s="110" customFormat="1" ht="15" customHeight="1" x14ac:dyDescent="0.2">
      <c r="A23" s="120"/>
      <c r="B23" s="121" t="s">
        <v>111</v>
      </c>
      <c r="C23" s="258"/>
      <c r="E23" s="113">
        <v>1.4143430525175731</v>
      </c>
      <c r="F23" s="115">
        <v>1332</v>
      </c>
      <c r="G23" s="114">
        <v>1288</v>
      </c>
      <c r="H23" s="114">
        <v>1307</v>
      </c>
      <c r="I23" s="114">
        <v>1224</v>
      </c>
      <c r="J23" s="140">
        <v>1167</v>
      </c>
      <c r="K23" s="114">
        <v>165</v>
      </c>
      <c r="L23" s="116">
        <v>14.138817480719794</v>
      </c>
    </row>
    <row r="24" spans="1:12" s="110" customFormat="1" ht="15" customHeight="1" x14ac:dyDescent="0.2">
      <c r="A24" s="120"/>
      <c r="B24" s="119"/>
      <c r="C24" s="258" t="s">
        <v>106</v>
      </c>
      <c r="E24" s="113">
        <v>56.381381381381381</v>
      </c>
      <c r="F24" s="115">
        <v>751</v>
      </c>
      <c r="G24" s="114">
        <v>735</v>
      </c>
      <c r="H24" s="114">
        <v>750</v>
      </c>
      <c r="I24" s="114">
        <v>712</v>
      </c>
      <c r="J24" s="140">
        <v>683</v>
      </c>
      <c r="K24" s="114">
        <v>68</v>
      </c>
      <c r="L24" s="116">
        <v>9.9560761346998543</v>
      </c>
    </row>
    <row r="25" spans="1:12" s="110" customFormat="1" ht="15" customHeight="1" x14ac:dyDescent="0.2">
      <c r="A25" s="120"/>
      <c r="B25" s="119"/>
      <c r="C25" s="258" t="s">
        <v>107</v>
      </c>
      <c r="E25" s="113">
        <v>43.618618618618619</v>
      </c>
      <c r="F25" s="115">
        <v>581</v>
      </c>
      <c r="G25" s="114">
        <v>553</v>
      </c>
      <c r="H25" s="114">
        <v>557</v>
      </c>
      <c r="I25" s="114">
        <v>512</v>
      </c>
      <c r="J25" s="140">
        <v>484</v>
      </c>
      <c r="K25" s="114">
        <v>97</v>
      </c>
      <c r="L25" s="116">
        <v>20.041322314049587</v>
      </c>
    </row>
    <row r="26" spans="1:12" s="110" customFormat="1" ht="15" customHeight="1" x14ac:dyDescent="0.2">
      <c r="A26" s="120"/>
      <c r="C26" s="121" t="s">
        <v>187</v>
      </c>
      <c r="D26" s="110" t="s">
        <v>188</v>
      </c>
      <c r="E26" s="113">
        <v>0.4438403873516108</v>
      </c>
      <c r="F26" s="115">
        <v>418</v>
      </c>
      <c r="G26" s="114">
        <v>373</v>
      </c>
      <c r="H26" s="114">
        <v>369</v>
      </c>
      <c r="I26" s="114">
        <v>299</v>
      </c>
      <c r="J26" s="140">
        <v>300</v>
      </c>
      <c r="K26" s="114">
        <v>118</v>
      </c>
      <c r="L26" s="116">
        <v>39.333333333333336</v>
      </c>
    </row>
    <row r="27" spans="1:12" s="110" customFormat="1" ht="15" customHeight="1" x14ac:dyDescent="0.2">
      <c r="A27" s="120"/>
      <c r="B27" s="119"/>
      <c r="D27" s="259" t="s">
        <v>106</v>
      </c>
      <c r="E27" s="113">
        <v>52.631578947368418</v>
      </c>
      <c r="F27" s="115">
        <v>220</v>
      </c>
      <c r="G27" s="114">
        <v>194</v>
      </c>
      <c r="H27" s="114">
        <v>197</v>
      </c>
      <c r="I27" s="114">
        <v>171</v>
      </c>
      <c r="J27" s="140">
        <v>166</v>
      </c>
      <c r="K27" s="114">
        <v>54</v>
      </c>
      <c r="L27" s="116">
        <v>32.53012048192771</v>
      </c>
    </row>
    <row r="28" spans="1:12" s="110" customFormat="1" ht="15" customHeight="1" x14ac:dyDescent="0.2">
      <c r="A28" s="120"/>
      <c r="B28" s="119"/>
      <c r="D28" s="259" t="s">
        <v>107</v>
      </c>
      <c r="E28" s="113">
        <v>47.368421052631582</v>
      </c>
      <c r="F28" s="115">
        <v>198</v>
      </c>
      <c r="G28" s="114">
        <v>179</v>
      </c>
      <c r="H28" s="114">
        <v>172</v>
      </c>
      <c r="I28" s="114">
        <v>128</v>
      </c>
      <c r="J28" s="140">
        <v>134</v>
      </c>
      <c r="K28" s="114">
        <v>64</v>
      </c>
      <c r="L28" s="116">
        <v>47.761194029850749</v>
      </c>
    </row>
    <row r="29" spans="1:12" s="110" customFormat="1" ht="24.95" customHeight="1" x14ac:dyDescent="0.2">
      <c r="A29" s="604" t="s">
        <v>189</v>
      </c>
      <c r="B29" s="605"/>
      <c r="C29" s="605"/>
      <c r="D29" s="606"/>
      <c r="E29" s="113">
        <v>84.696001189237407</v>
      </c>
      <c r="F29" s="115">
        <v>79765</v>
      </c>
      <c r="G29" s="114">
        <v>80147</v>
      </c>
      <c r="H29" s="114">
        <v>81116</v>
      </c>
      <c r="I29" s="114">
        <v>80172</v>
      </c>
      <c r="J29" s="140">
        <v>79320</v>
      </c>
      <c r="K29" s="114">
        <v>445</v>
      </c>
      <c r="L29" s="116">
        <v>0.56101865859808375</v>
      </c>
    </row>
    <row r="30" spans="1:12" s="110" customFormat="1" ht="15" customHeight="1" x14ac:dyDescent="0.2">
      <c r="A30" s="120"/>
      <c r="B30" s="119"/>
      <c r="C30" s="258" t="s">
        <v>106</v>
      </c>
      <c r="E30" s="113">
        <v>55.493010718987023</v>
      </c>
      <c r="F30" s="115">
        <v>44264</v>
      </c>
      <c r="G30" s="114">
        <v>44635</v>
      </c>
      <c r="H30" s="114">
        <v>45150</v>
      </c>
      <c r="I30" s="114">
        <v>44654</v>
      </c>
      <c r="J30" s="140">
        <v>44206</v>
      </c>
      <c r="K30" s="114">
        <v>58</v>
      </c>
      <c r="L30" s="116">
        <v>0.13120390897163281</v>
      </c>
    </row>
    <row r="31" spans="1:12" s="110" customFormat="1" ht="15" customHeight="1" x14ac:dyDescent="0.2">
      <c r="A31" s="120"/>
      <c r="B31" s="119"/>
      <c r="C31" s="258" t="s">
        <v>107</v>
      </c>
      <c r="E31" s="113">
        <v>44.506989281012977</v>
      </c>
      <c r="F31" s="115">
        <v>35501</v>
      </c>
      <c r="G31" s="114">
        <v>35512</v>
      </c>
      <c r="H31" s="114">
        <v>35966</v>
      </c>
      <c r="I31" s="114">
        <v>35518</v>
      </c>
      <c r="J31" s="140">
        <v>35114</v>
      </c>
      <c r="K31" s="114">
        <v>387</v>
      </c>
      <c r="L31" s="116">
        <v>1.1021245087429514</v>
      </c>
    </row>
    <row r="32" spans="1:12" s="110" customFormat="1" ht="15" customHeight="1" x14ac:dyDescent="0.2">
      <c r="A32" s="120"/>
      <c r="B32" s="119" t="s">
        <v>117</v>
      </c>
      <c r="C32" s="258"/>
      <c r="E32" s="113">
        <v>15.283824247701162</v>
      </c>
      <c r="F32" s="115">
        <v>14394</v>
      </c>
      <c r="G32" s="114">
        <v>13764</v>
      </c>
      <c r="H32" s="114">
        <v>15277</v>
      </c>
      <c r="I32" s="114">
        <v>14714</v>
      </c>
      <c r="J32" s="140">
        <v>13773</v>
      </c>
      <c r="K32" s="114">
        <v>621</v>
      </c>
      <c r="L32" s="116">
        <v>4.508821607492921</v>
      </c>
    </row>
    <row r="33" spans="1:12" s="110" customFormat="1" ht="15" customHeight="1" x14ac:dyDescent="0.2">
      <c r="A33" s="120"/>
      <c r="B33" s="119"/>
      <c r="C33" s="258" t="s">
        <v>106</v>
      </c>
      <c r="E33" s="113">
        <v>62.046686119216339</v>
      </c>
      <c r="F33" s="115">
        <v>8931</v>
      </c>
      <c r="G33" s="114">
        <v>8598</v>
      </c>
      <c r="H33" s="114">
        <v>9481</v>
      </c>
      <c r="I33" s="114">
        <v>9102</v>
      </c>
      <c r="J33" s="140">
        <v>8643</v>
      </c>
      <c r="K33" s="114">
        <v>288</v>
      </c>
      <c r="L33" s="116">
        <v>3.3321763276640057</v>
      </c>
    </row>
    <row r="34" spans="1:12" s="110" customFormat="1" ht="15" customHeight="1" x14ac:dyDescent="0.2">
      <c r="A34" s="120"/>
      <c r="B34" s="119"/>
      <c r="C34" s="258" t="s">
        <v>107</v>
      </c>
      <c r="E34" s="113">
        <v>37.953313880783661</v>
      </c>
      <c r="F34" s="115">
        <v>5463</v>
      </c>
      <c r="G34" s="114">
        <v>5166</v>
      </c>
      <c r="H34" s="114">
        <v>5796</v>
      </c>
      <c r="I34" s="114">
        <v>5612</v>
      </c>
      <c r="J34" s="140">
        <v>5130</v>
      </c>
      <c r="K34" s="114">
        <v>333</v>
      </c>
      <c r="L34" s="116">
        <v>6.4912280701754383</v>
      </c>
    </row>
    <row r="35" spans="1:12" s="110" customFormat="1" ht="24.95" customHeight="1" x14ac:dyDescent="0.2">
      <c r="A35" s="604" t="s">
        <v>190</v>
      </c>
      <c r="B35" s="605"/>
      <c r="C35" s="605"/>
      <c r="D35" s="606"/>
      <c r="E35" s="113">
        <v>73.361082206035377</v>
      </c>
      <c r="F35" s="115">
        <v>69090</v>
      </c>
      <c r="G35" s="114">
        <v>69054</v>
      </c>
      <c r="H35" s="114">
        <v>71223</v>
      </c>
      <c r="I35" s="114">
        <v>70211</v>
      </c>
      <c r="J35" s="140">
        <v>69103</v>
      </c>
      <c r="K35" s="114">
        <v>-13</v>
      </c>
      <c r="L35" s="116">
        <v>-1.8812497286659045E-2</v>
      </c>
    </row>
    <row r="36" spans="1:12" s="110" customFormat="1" ht="15" customHeight="1" x14ac:dyDescent="0.2">
      <c r="A36" s="120"/>
      <c r="B36" s="119"/>
      <c r="C36" s="258" t="s">
        <v>106</v>
      </c>
      <c r="E36" s="113">
        <v>69.894340715009406</v>
      </c>
      <c r="F36" s="115">
        <v>48290</v>
      </c>
      <c r="G36" s="114">
        <v>48378</v>
      </c>
      <c r="H36" s="114">
        <v>49682</v>
      </c>
      <c r="I36" s="114">
        <v>49008</v>
      </c>
      <c r="J36" s="140">
        <v>48328</v>
      </c>
      <c r="K36" s="114">
        <v>-38</v>
      </c>
      <c r="L36" s="116">
        <v>-7.8629365999006787E-2</v>
      </c>
    </row>
    <row r="37" spans="1:12" s="110" customFormat="1" ht="15" customHeight="1" x14ac:dyDescent="0.2">
      <c r="A37" s="120"/>
      <c r="B37" s="119"/>
      <c r="C37" s="258" t="s">
        <v>107</v>
      </c>
      <c r="E37" s="113">
        <v>30.10565928499059</v>
      </c>
      <c r="F37" s="115">
        <v>20800</v>
      </c>
      <c r="G37" s="114">
        <v>20676</v>
      </c>
      <c r="H37" s="114">
        <v>21541</v>
      </c>
      <c r="I37" s="114">
        <v>21203</v>
      </c>
      <c r="J37" s="140">
        <v>20775</v>
      </c>
      <c r="K37" s="114">
        <v>25</v>
      </c>
      <c r="L37" s="116">
        <v>0.12033694344163658</v>
      </c>
    </row>
    <row r="38" spans="1:12" s="110" customFormat="1" ht="15" customHeight="1" x14ac:dyDescent="0.2">
      <c r="A38" s="120"/>
      <c r="B38" s="119" t="s">
        <v>182</v>
      </c>
      <c r="C38" s="258"/>
      <c r="E38" s="113">
        <v>26.63891779396462</v>
      </c>
      <c r="F38" s="115">
        <v>25088</v>
      </c>
      <c r="G38" s="114">
        <v>24879</v>
      </c>
      <c r="H38" s="114">
        <v>25192</v>
      </c>
      <c r="I38" s="114">
        <v>24693</v>
      </c>
      <c r="J38" s="140">
        <v>24008</v>
      </c>
      <c r="K38" s="114">
        <v>1080</v>
      </c>
      <c r="L38" s="116">
        <v>4.4985004998333888</v>
      </c>
    </row>
    <row r="39" spans="1:12" s="110" customFormat="1" ht="15" customHeight="1" x14ac:dyDescent="0.2">
      <c r="A39" s="120"/>
      <c r="B39" s="119"/>
      <c r="C39" s="258" t="s">
        <v>106</v>
      </c>
      <c r="E39" s="113">
        <v>19.606983418367346</v>
      </c>
      <c r="F39" s="115">
        <v>4919</v>
      </c>
      <c r="G39" s="114">
        <v>4871</v>
      </c>
      <c r="H39" s="114">
        <v>4966</v>
      </c>
      <c r="I39" s="114">
        <v>4763</v>
      </c>
      <c r="J39" s="140">
        <v>4536</v>
      </c>
      <c r="K39" s="114">
        <v>383</v>
      </c>
      <c r="L39" s="116">
        <v>8.4435626102292769</v>
      </c>
    </row>
    <row r="40" spans="1:12" s="110" customFormat="1" ht="15" customHeight="1" x14ac:dyDescent="0.2">
      <c r="A40" s="120"/>
      <c r="B40" s="119"/>
      <c r="C40" s="258" t="s">
        <v>107</v>
      </c>
      <c r="E40" s="113">
        <v>80.393016581632651</v>
      </c>
      <c r="F40" s="115">
        <v>20169</v>
      </c>
      <c r="G40" s="114">
        <v>20008</v>
      </c>
      <c r="H40" s="114">
        <v>20226</v>
      </c>
      <c r="I40" s="114">
        <v>19930</v>
      </c>
      <c r="J40" s="140">
        <v>19472</v>
      </c>
      <c r="K40" s="114">
        <v>697</v>
      </c>
      <c r="L40" s="116">
        <v>3.5794987674609695</v>
      </c>
    </row>
    <row r="41" spans="1:12" s="110" customFormat="1" ht="24.75" customHeight="1" x14ac:dyDescent="0.2">
      <c r="A41" s="604" t="s">
        <v>518</v>
      </c>
      <c r="B41" s="605"/>
      <c r="C41" s="605"/>
      <c r="D41" s="606"/>
      <c r="E41" s="113">
        <v>4.5828112722716554</v>
      </c>
      <c r="F41" s="115">
        <v>4316</v>
      </c>
      <c r="G41" s="114">
        <v>4708</v>
      </c>
      <c r="H41" s="114">
        <v>4823</v>
      </c>
      <c r="I41" s="114">
        <v>4173</v>
      </c>
      <c r="J41" s="140">
        <v>4327</v>
      </c>
      <c r="K41" s="114">
        <v>-11</v>
      </c>
      <c r="L41" s="116">
        <v>-0.25421770279639472</v>
      </c>
    </row>
    <row r="42" spans="1:12" s="110" customFormat="1" ht="15" customHeight="1" x14ac:dyDescent="0.2">
      <c r="A42" s="120"/>
      <c r="B42" s="119"/>
      <c r="C42" s="258" t="s">
        <v>106</v>
      </c>
      <c r="E42" s="113">
        <v>55.398517145505096</v>
      </c>
      <c r="F42" s="115">
        <v>2391</v>
      </c>
      <c r="G42" s="114">
        <v>2649</v>
      </c>
      <c r="H42" s="114">
        <v>2726</v>
      </c>
      <c r="I42" s="114">
        <v>2345</v>
      </c>
      <c r="J42" s="140">
        <v>2437</v>
      </c>
      <c r="K42" s="114">
        <v>-46</v>
      </c>
      <c r="L42" s="116">
        <v>-1.887566680344686</v>
      </c>
    </row>
    <row r="43" spans="1:12" s="110" customFormat="1" ht="15" customHeight="1" x14ac:dyDescent="0.2">
      <c r="A43" s="123"/>
      <c r="B43" s="124"/>
      <c r="C43" s="260" t="s">
        <v>107</v>
      </c>
      <c r="D43" s="261"/>
      <c r="E43" s="125">
        <v>44.601482854494904</v>
      </c>
      <c r="F43" s="143">
        <v>1925</v>
      </c>
      <c r="G43" s="144">
        <v>2059</v>
      </c>
      <c r="H43" s="144">
        <v>2097</v>
      </c>
      <c r="I43" s="144">
        <v>1828</v>
      </c>
      <c r="J43" s="145">
        <v>1890</v>
      </c>
      <c r="K43" s="144">
        <v>35</v>
      </c>
      <c r="L43" s="146">
        <v>1.8518518518518519</v>
      </c>
    </row>
    <row r="44" spans="1:12" s="110" customFormat="1" ht="45.75" customHeight="1" x14ac:dyDescent="0.2">
      <c r="A44" s="604" t="s">
        <v>191</v>
      </c>
      <c r="B44" s="605"/>
      <c r="C44" s="605"/>
      <c r="D44" s="606"/>
      <c r="E44" s="113">
        <v>1.5513177175136443</v>
      </c>
      <c r="F44" s="115">
        <v>1461</v>
      </c>
      <c r="G44" s="114">
        <v>1466</v>
      </c>
      <c r="H44" s="114">
        <v>1465</v>
      </c>
      <c r="I44" s="114">
        <v>1440</v>
      </c>
      <c r="J44" s="140">
        <v>1437</v>
      </c>
      <c r="K44" s="114">
        <v>24</v>
      </c>
      <c r="L44" s="116">
        <v>1.6701461377870563</v>
      </c>
    </row>
    <row r="45" spans="1:12" s="110" customFormat="1" ht="15" customHeight="1" x14ac:dyDescent="0.2">
      <c r="A45" s="120"/>
      <c r="B45" s="119"/>
      <c r="C45" s="258" t="s">
        <v>106</v>
      </c>
      <c r="E45" s="113">
        <v>56.947296372347708</v>
      </c>
      <c r="F45" s="115">
        <v>832</v>
      </c>
      <c r="G45" s="114">
        <v>833</v>
      </c>
      <c r="H45" s="114">
        <v>832</v>
      </c>
      <c r="I45" s="114">
        <v>806</v>
      </c>
      <c r="J45" s="140">
        <v>801</v>
      </c>
      <c r="K45" s="114">
        <v>31</v>
      </c>
      <c r="L45" s="116">
        <v>3.8701622971285894</v>
      </c>
    </row>
    <row r="46" spans="1:12" s="110" customFormat="1" ht="15" customHeight="1" x14ac:dyDescent="0.2">
      <c r="A46" s="123"/>
      <c r="B46" s="124"/>
      <c r="C46" s="260" t="s">
        <v>107</v>
      </c>
      <c r="D46" s="261"/>
      <c r="E46" s="125">
        <v>43.052703627652292</v>
      </c>
      <c r="F46" s="143">
        <v>629</v>
      </c>
      <c r="G46" s="144">
        <v>633</v>
      </c>
      <c r="H46" s="144">
        <v>633</v>
      </c>
      <c r="I46" s="144">
        <v>634</v>
      </c>
      <c r="J46" s="145">
        <v>636</v>
      </c>
      <c r="K46" s="144">
        <v>-7</v>
      </c>
      <c r="L46" s="146">
        <v>-1.10062893081761</v>
      </c>
    </row>
    <row r="47" spans="1:12" s="110" customFormat="1" ht="39" customHeight="1" x14ac:dyDescent="0.2">
      <c r="A47" s="604" t="s">
        <v>519</v>
      </c>
      <c r="B47" s="607"/>
      <c r="C47" s="607"/>
      <c r="D47" s="608"/>
      <c r="E47" s="113">
        <v>0.2760729682091359</v>
      </c>
      <c r="F47" s="115">
        <v>260</v>
      </c>
      <c r="G47" s="114">
        <v>251</v>
      </c>
      <c r="H47" s="114">
        <v>239</v>
      </c>
      <c r="I47" s="114">
        <v>237</v>
      </c>
      <c r="J47" s="140">
        <v>261</v>
      </c>
      <c r="K47" s="114">
        <v>-1</v>
      </c>
      <c r="L47" s="116">
        <v>-0.38314176245210729</v>
      </c>
    </row>
    <row r="48" spans="1:12" s="110" customFormat="1" ht="15" customHeight="1" x14ac:dyDescent="0.2">
      <c r="A48" s="120"/>
      <c r="B48" s="119"/>
      <c r="C48" s="258" t="s">
        <v>106</v>
      </c>
      <c r="E48" s="113">
        <v>47.307692307692307</v>
      </c>
      <c r="F48" s="115">
        <v>123</v>
      </c>
      <c r="G48" s="114">
        <v>126</v>
      </c>
      <c r="H48" s="114">
        <v>116</v>
      </c>
      <c r="I48" s="114">
        <v>97</v>
      </c>
      <c r="J48" s="140">
        <v>109</v>
      </c>
      <c r="K48" s="114">
        <v>14</v>
      </c>
      <c r="L48" s="116">
        <v>12.844036697247706</v>
      </c>
    </row>
    <row r="49" spans="1:12" s="110" customFormat="1" ht="15" customHeight="1" x14ac:dyDescent="0.2">
      <c r="A49" s="123"/>
      <c r="B49" s="124"/>
      <c r="C49" s="260" t="s">
        <v>107</v>
      </c>
      <c r="D49" s="261"/>
      <c r="E49" s="125">
        <v>52.692307692307693</v>
      </c>
      <c r="F49" s="143">
        <v>137</v>
      </c>
      <c r="G49" s="144">
        <v>125</v>
      </c>
      <c r="H49" s="144">
        <v>123</v>
      </c>
      <c r="I49" s="144">
        <v>140</v>
      </c>
      <c r="J49" s="145">
        <v>152</v>
      </c>
      <c r="K49" s="144">
        <v>-15</v>
      </c>
      <c r="L49" s="146">
        <v>-9.8684210526315788</v>
      </c>
    </row>
    <row r="50" spans="1:12" s="110" customFormat="1" ht="24.95" customHeight="1" x14ac:dyDescent="0.2">
      <c r="A50" s="609" t="s">
        <v>192</v>
      </c>
      <c r="B50" s="610"/>
      <c r="C50" s="610"/>
      <c r="D50" s="611"/>
      <c r="E50" s="262">
        <v>12.184374269999363</v>
      </c>
      <c r="F50" s="263">
        <v>11475</v>
      </c>
      <c r="G50" s="264">
        <v>11727</v>
      </c>
      <c r="H50" s="264">
        <v>12270</v>
      </c>
      <c r="I50" s="264">
        <v>11427</v>
      </c>
      <c r="J50" s="265">
        <v>11319</v>
      </c>
      <c r="K50" s="263">
        <v>156</v>
      </c>
      <c r="L50" s="266">
        <v>1.3782136231115822</v>
      </c>
    </row>
    <row r="51" spans="1:12" s="110" customFormat="1" ht="15" customHeight="1" x14ac:dyDescent="0.2">
      <c r="A51" s="120"/>
      <c r="B51" s="119"/>
      <c r="C51" s="258" t="s">
        <v>106</v>
      </c>
      <c r="E51" s="113">
        <v>54.997821350762528</v>
      </c>
      <c r="F51" s="115">
        <v>6311</v>
      </c>
      <c r="G51" s="114">
        <v>6473</v>
      </c>
      <c r="H51" s="114">
        <v>6768</v>
      </c>
      <c r="I51" s="114">
        <v>6279</v>
      </c>
      <c r="J51" s="140">
        <v>6223</v>
      </c>
      <c r="K51" s="114">
        <v>88</v>
      </c>
      <c r="L51" s="116">
        <v>1.4141089506668809</v>
      </c>
    </row>
    <row r="52" spans="1:12" s="110" customFormat="1" ht="15" customHeight="1" x14ac:dyDescent="0.2">
      <c r="A52" s="120"/>
      <c r="B52" s="119"/>
      <c r="C52" s="258" t="s">
        <v>107</v>
      </c>
      <c r="E52" s="113">
        <v>45.002178649237472</v>
      </c>
      <c r="F52" s="115">
        <v>5164</v>
      </c>
      <c r="G52" s="114">
        <v>5254</v>
      </c>
      <c r="H52" s="114">
        <v>5502</v>
      </c>
      <c r="I52" s="114">
        <v>5148</v>
      </c>
      <c r="J52" s="140">
        <v>5096</v>
      </c>
      <c r="K52" s="114">
        <v>68</v>
      </c>
      <c r="L52" s="116">
        <v>1.3343799058084773</v>
      </c>
    </row>
    <row r="53" spans="1:12" s="110" customFormat="1" ht="15" customHeight="1" x14ac:dyDescent="0.2">
      <c r="A53" s="120"/>
      <c r="B53" s="119"/>
      <c r="C53" s="258" t="s">
        <v>187</v>
      </c>
      <c r="D53" s="110" t="s">
        <v>193</v>
      </c>
      <c r="E53" s="113">
        <v>26.326797385620914</v>
      </c>
      <c r="F53" s="115">
        <v>3021</v>
      </c>
      <c r="G53" s="114">
        <v>3461</v>
      </c>
      <c r="H53" s="114">
        <v>3517</v>
      </c>
      <c r="I53" s="114">
        <v>2683</v>
      </c>
      <c r="J53" s="140">
        <v>3002</v>
      </c>
      <c r="K53" s="114">
        <v>19</v>
      </c>
      <c r="L53" s="116">
        <v>0.63291139240506333</v>
      </c>
    </row>
    <row r="54" spans="1:12" s="110" customFormat="1" ht="15" customHeight="1" x14ac:dyDescent="0.2">
      <c r="A54" s="120"/>
      <c r="B54" s="119"/>
      <c r="D54" s="267" t="s">
        <v>194</v>
      </c>
      <c r="E54" s="113">
        <v>55.941741145316122</v>
      </c>
      <c r="F54" s="115">
        <v>1690</v>
      </c>
      <c r="G54" s="114">
        <v>1960</v>
      </c>
      <c r="H54" s="114">
        <v>2004</v>
      </c>
      <c r="I54" s="114">
        <v>1530</v>
      </c>
      <c r="J54" s="140">
        <v>1711</v>
      </c>
      <c r="K54" s="114">
        <v>-21</v>
      </c>
      <c r="L54" s="116">
        <v>-1.2273524254821742</v>
      </c>
    </row>
    <row r="55" spans="1:12" s="110" customFormat="1" ht="15" customHeight="1" x14ac:dyDescent="0.2">
      <c r="A55" s="120"/>
      <c r="B55" s="119"/>
      <c r="D55" s="267" t="s">
        <v>195</v>
      </c>
      <c r="E55" s="113">
        <v>44.058258854683878</v>
      </c>
      <c r="F55" s="115">
        <v>1331</v>
      </c>
      <c r="G55" s="114">
        <v>1501</v>
      </c>
      <c r="H55" s="114">
        <v>1513</v>
      </c>
      <c r="I55" s="114">
        <v>1153</v>
      </c>
      <c r="J55" s="140">
        <v>1291</v>
      </c>
      <c r="K55" s="114">
        <v>40</v>
      </c>
      <c r="L55" s="116">
        <v>3.0983733539891558</v>
      </c>
    </row>
    <row r="56" spans="1:12" s="110" customFormat="1" ht="15" customHeight="1" x14ac:dyDescent="0.2">
      <c r="A56" s="120"/>
      <c r="B56" s="119" t="s">
        <v>196</v>
      </c>
      <c r="C56" s="258"/>
      <c r="E56" s="113">
        <v>59.733695767589033</v>
      </c>
      <c r="F56" s="115">
        <v>56256</v>
      </c>
      <c r="G56" s="114">
        <v>56130</v>
      </c>
      <c r="H56" s="114">
        <v>57215</v>
      </c>
      <c r="I56" s="114">
        <v>57017</v>
      </c>
      <c r="J56" s="140">
        <v>56199</v>
      </c>
      <c r="K56" s="114">
        <v>57</v>
      </c>
      <c r="L56" s="116">
        <v>0.10142529226498692</v>
      </c>
    </row>
    <row r="57" spans="1:12" s="110" customFormat="1" ht="15" customHeight="1" x14ac:dyDescent="0.2">
      <c r="A57" s="120"/>
      <c r="B57" s="119"/>
      <c r="C57" s="258" t="s">
        <v>106</v>
      </c>
      <c r="E57" s="113">
        <v>53.149886234357226</v>
      </c>
      <c r="F57" s="115">
        <v>29900</v>
      </c>
      <c r="G57" s="114">
        <v>30010</v>
      </c>
      <c r="H57" s="114">
        <v>30586</v>
      </c>
      <c r="I57" s="114">
        <v>30514</v>
      </c>
      <c r="J57" s="140">
        <v>30124</v>
      </c>
      <c r="K57" s="114">
        <v>-224</v>
      </c>
      <c r="L57" s="116">
        <v>-0.74359314832027623</v>
      </c>
    </row>
    <row r="58" spans="1:12" s="110" customFormat="1" ht="15" customHeight="1" x14ac:dyDescent="0.2">
      <c r="A58" s="120"/>
      <c r="B58" s="119"/>
      <c r="C58" s="258" t="s">
        <v>107</v>
      </c>
      <c r="E58" s="113">
        <v>46.850113765642774</v>
      </c>
      <c r="F58" s="115">
        <v>26356</v>
      </c>
      <c r="G58" s="114">
        <v>26120</v>
      </c>
      <c r="H58" s="114">
        <v>26629</v>
      </c>
      <c r="I58" s="114">
        <v>26503</v>
      </c>
      <c r="J58" s="140">
        <v>26075</v>
      </c>
      <c r="K58" s="114">
        <v>281</v>
      </c>
      <c r="L58" s="116">
        <v>1.077660594439118</v>
      </c>
    </row>
    <row r="59" spans="1:12" s="110" customFormat="1" ht="15" customHeight="1" x14ac:dyDescent="0.2">
      <c r="A59" s="120"/>
      <c r="B59" s="119"/>
      <c r="C59" s="258" t="s">
        <v>105</v>
      </c>
      <c r="D59" s="110" t="s">
        <v>197</v>
      </c>
      <c r="E59" s="113">
        <v>90.541453356086464</v>
      </c>
      <c r="F59" s="115">
        <v>50935</v>
      </c>
      <c r="G59" s="114">
        <v>50815</v>
      </c>
      <c r="H59" s="114">
        <v>51875</v>
      </c>
      <c r="I59" s="114">
        <v>51745</v>
      </c>
      <c r="J59" s="140">
        <v>51009</v>
      </c>
      <c r="K59" s="114">
        <v>-74</v>
      </c>
      <c r="L59" s="116">
        <v>-0.14507243819718088</v>
      </c>
    </row>
    <row r="60" spans="1:12" s="110" customFormat="1" ht="15" customHeight="1" x14ac:dyDescent="0.2">
      <c r="A60" s="120"/>
      <c r="B60" s="119"/>
      <c r="C60" s="258"/>
      <c r="D60" s="267" t="s">
        <v>198</v>
      </c>
      <c r="E60" s="113">
        <v>50.917836458231079</v>
      </c>
      <c r="F60" s="115">
        <v>25935</v>
      </c>
      <c r="G60" s="114">
        <v>26034</v>
      </c>
      <c r="H60" s="114">
        <v>26600</v>
      </c>
      <c r="I60" s="114">
        <v>26575</v>
      </c>
      <c r="J60" s="140">
        <v>26259</v>
      </c>
      <c r="K60" s="114">
        <v>-324</v>
      </c>
      <c r="L60" s="116">
        <v>-1.2338626756540614</v>
      </c>
    </row>
    <row r="61" spans="1:12" s="110" customFormat="1" ht="15" customHeight="1" x14ac:dyDescent="0.2">
      <c r="A61" s="120"/>
      <c r="B61" s="119"/>
      <c r="C61" s="258"/>
      <c r="D61" s="267" t="s">
        <v>199</v>
      </c>
      <c r="E61" s="113">
        <v>49.082163541768921</v>
      </c>
      <c r="F61" s="115">
        <v>25000</v>
      </c>
      <c r="G61" s="114">
        <v>24781</v>
      </c>
      <c r="H61" s="114">
        <v>25275</v>
      </c>
      <c r="I61" s="114">
        <v>25170</v>
      </c>
      <c r="J61" s="140">
        <v>24750</v>
      </c>
      <c r="K61" s="114">
        <v>250</v>
      </c>
      <c r="L61" s="116">
        <v>1.0101010101010102</v>
      </c>
    </row>
    <row r="62" spans="1:12" s="110" customFormat="1" ht="15" customHeight="1" x14ac:dyDescent="0.2">
      <c r="A62" s="120"/>
      <c r="B62" s="119"/>
      <c r="C62" s="258"/>
      <c r="D62" s="258" t="s">
        <v>200</v>
      </c>
      <c r="E62" s="113">
        <v>9.4585466439135377</v>
      </c>
      <c r="F62" s="115">
        <v>5321</v>
      </c>
      <c r="G62" s="114">
        <v>5315</v>
      </c>
      <c r="H62" s="114">
        <v>5340</v>
      </c>
      <c r="I62" s="114">
        <v>5272</v>
      </c>
      <c r="J62" s="140">
        <v>5190</v>
      </c>
      <c r="K62" s="114">
        <v>131</v>
      </c>
      <c r="L62" s="116">
        <v>2.5240847784200384</v>
      </c>
    </row>
    <row r="63" spans="1:12" s="110" customFormat="1" ht="15" customHeight="1" x14ac:dyDescent="0.2">
      <c r="A63" s="120"/>
      <c r="B63" s="119"/>
      <c r="C63" s="258"/>
      <c r="D63" s="267" t="s">
        <v>198</v>
      </c>
      <c r="E63" s="113">
        <v>74.516068408193945</v>
      </c>
      <c r="F63" s="115">
        <v>3965</v>
      </c>
      <c r="G63" s="114">
        <v>3976</v>
      </c>
      <c r="H63" s="114">
        <v>3986</v>
      </c>
      <c r="I63" s="114">
        <v>3939</v>
      </c>
      <c r="J63" s="140">
        <v>3865</v>
      </c>
      <c r="K63" s="114">
        <v>100</v>
      </c>
      <c r="L63" s="116">
        <v>2.5873221216041395</v>
      </c>
    </row>
    <row r="64" spans="1:12" s="110" customFormat="1" ht="15" customHeight="1" x14ac:dyDescent="0.2">
      <c r="A64" s="120"/>
      <c r="B64" s="119"/>
      <c r="C64" s="258"/>
      <c r="D64" s="267" t="s">
        <v>199</v>
      </c>
      <c r="E64" s="113">
        <v>25.483931591806051</v>
      </c>
      <c r="F64" s="115">
        <v>1356</v>
      </c>
      <c r="G64" s="114">
        <v>1339</v>
      </c>
      <c r="H64" s="114">
        <v>1354</v>
      </c>
      <c r="I64" s="114">
        <v>1333</v>
      </c>
      <c r="J64" s="140">
        <v>1325</v>
      </c>
      <c r="K64" s="114">
        <v>31</v>
      </c>
      <c r="L64" s="116">
        <v>2.3396226415094339</v>
      </c>
    </row>
    <row r="65" spans="1:12" s="110" customFormat="1" ht="15" customHeight="1" x14ac:dyDescent="0.2">
      <c r="A65" s="120"/>
      <c r="B65" s="119" t="s">
        <v>201</v>
      </c>
      <c r="C65" s="258"/>
      <c r="E65" s="113">
        <v>21.890462740767482</v>
      </c>
      <c r="F65" s="115">
        <v>20616</v>
      </c>
      <c r="G65" s="114">
        <v>20481</v>
      </c>
      <c r="H65" s="114">
        <v>20321</v>
      </c>
      <c r="I65" s="114">
        <v>20159</v>
      </c>
      <c r="J65" s="140">
        <v>19628</v>
      </c>
      <c r="K65" s="114">
        <v>988</v>
      </c>
      <c r="L65" s="116">
        <v>5.0336254330548194</v>
      </c>
    </row>
    <row r="66" spans="1:12" s="110" customFormat="1" ht="15" customHeight="1" x14ac:dyDescent="0.2">
      <c r="A66" s="120"/>
      <c r="B66" s="119"/>
      <c r="C66" s="258" t="s">
        <v>106</v>
      </c>
      <c r="E66" s="113">
        <v>66.399883585564609</v>
      </c>
      <c r="F66" s="115">
        <v>13689</v>
      </c>
      <c r="G66" s="114">
        <v>13609</v>
      </c>
      <c r="H66" s="114">
        <v>13495</v>
      </c>
      <c r="I66" s="114">
        <v>13450</v>
      </c>
      <c r="J66" s="140">
        <v>13167</v>
      </c>
      <c r="K66" s="114">
        <v>522</v>
      </c>
      <c r="L66" s="116">
        <v>3.9644565960355433</v>
      </c>
    </row>
    <row r="67" spans="1:12" s="110" customFormat="1" ht="15" customHeight="1" x14ac:dyDescent="0.2">
      <c r="A67" s="120"/>
      <c r="B67" s="119"/>
      <c r="C67" s="258" t="s">
        <v>107</v>
      </c>
      <c r="E67" s="113">
        <v>33.600116414435391</v>
      </c>
      <c r="F67" s="115">
        <v>6927</v>
      </c>
      <c r="G67" s="114">
        <v>6872</v>
      </c>
      <c r="H67" s="114">
        <v>6826</v>
      </c>
      <c r="I67" s="114">
        <v>6709</v>
      </c>
      <c r="J67" s="140">
        <v>6461</v>
      </c>
      <c r="K67" s="114">
        <v>466</v>
      </c>
      <c r="L67" s="116">
        <v>7.2125058040551</v>
      </c>
    </row>
    <row r="68" spans="1:12" s="110" customFormat="1" ht="15" customHeight="1" x14ac:dyDescent="0.2">
      <c r="A68" s="120"/>
      <c r="B68" s="119"/>
      <c r="C68" s="258" t="s">
        <v>105</v>
      </c>
      <c r="D68" s="110" t="s">
        <v>202</v>
      </c>
      <c r="E68" s="113">
        <v>24.330616996507565</v>
      </c>
      <c r="F68" s="115">
        <v>5016</v>
      </c>
      <c r="G68" s="114">
        <v>4918</v>
      </c>
      <c r="H68" s="114">
        <v>4850</v>
      </c>
      <c r="I68" s="114">
        <v>4793</v>
      </c>
      <c r="J68" s="140">
        <v>4518</v>
      </c>
      <c r="K68" s="114">
        <v>498</v>
      </c>
      <c r="L68" s="116">
        <v>11.02257636122178</v>
      </c>
    </row>
    <row r="69" spans="1:12" s="110" customFormat="1" ht="15" customHeight="1" x14ac:dyDescent="0.2">
      <c r="A69" s="120"/>
      <c r="B69" s="119"/>
      <c r="C69" s="258"/>
      <c r="D69" s="267" t="s">
        <v>198</v>
      </c>
      <c r="E69" s="113">
        <v>62.380382775119614</v>
      </c>
      <c r="F69" s="115">
        <v>3129</v>
      </c>
      <c r="G69" s="114">
        <v>3064</v>
      </c>
      <c r="H69" s="114">
        <v>3025</v>
      </c>
      <c r="I69" s="114">
        <v>3012</v>
      </c>
      <c r="J69" s="140">
        <v>2852</v>
      </c>
      <c r="K69" s="114">
        <v>277</v>
      </c>
      <c r="L69" s="116">
        <v>9.7124824684431985</v>
      </c>
    </row>
    <row r="70" spans="1:12" s="110" customFormat="1" ht="15" customHeight="1" x14ac:dyDescent="0.2">
      <c r="A70" s="120"/>
      <c r="B70" s="119"/>
      <c r="C70" s="258"/>
      <c r="D70" s="267" t="s">
        <v>199</v>
      </c>
      <c r="E70" s="113">
        <v>37.619617224880386</v>
      </c>
      <c r="F70" s="115">
        <v>1887</v>
      </c>
      <c r="G70" s="114">
        <v>1854</v>
      </c>
      <c r="H70" s="114">
        <v>1825</v>
      </c>
      <c r="I70" s="114">
        <v>1781</v>
      </c>
      <c r="J70" s="140">
        <v>1666</v>
      </c>
      <c r="K70" s="114">
        <v>221</v>
      </c>
      <c r="L70" s="116">
        <v>13.26530612244898</v>
      </c>
    </row>
    <row r="71" spans="1:12" s="110" customFormat="1" ht="15" customHeight="1" x14ac:dyDescent="0.2">
      <c r="A71" s="120"/>
      <c r="B71" s="119"/>
      <c r="C71" s="258"/>
      <c r="D71" s="110" t="s">
        <v>203</v>
      </c>
      <c r="E71" s="113">
        <v>70.503492433061695</v>
      </c>
      <c r="F71" s="115">
        <v>14535</v>
      </c>
      <c r="G71" s="114">
        <v>14528</v>
      </c>
      <c r="H71" s="114">
        <v>14431</v>
      </c>
      <c r="I71" s="114">
        <v>14330</v>
      </c>
      <c r="J71" s="140">
        <v>14096</v>
      </c>
      <c r="K71" s="114">
        <v>439</v>
      </c>
      <c r="L71" s="116">
        <v>3.1143586833144155</v>
      </c>
    </row>
    <row r="72" spans="1:12" s="110" customFormat="1" ht="15" customHeight="1" x14ac:dyDescent="0.2">
      <c r="A72" s="120"/>
      <c r="B72" s="119"/>
      <c r="C72" s="258"/>
      <c r="D72" s="267" t="s">
        <v>198</v>
      </c>
      <c r="E72" s="113">
        <v>67.70553835569315</v>
      </c>
      <c r="F72" s="115">
        <v>9841</v>
      </c>
      <c r="G72" s="114">
        <v>9845</v>
      </c>
      <c r="H72" s="114">
        <v>9772</v>
      </c>
      <c r="I72" s="114">
        <v>9742</v>
      </c>
      <c r="J72" s="140">
        <v>9631</v>
      </c>
      <c r="K72" s="114">
        <v>210</v>
      </c>
      <c r="L72" s="116">
        <v>2.1804589346900634</v>
      </c>
    </row>
    <row r="73" spans="1:12" s="110" customFormat="1" ht="15" customHeight="1" x14ac:dyDescent="0.2">
      <c r="A73" s="120"/>
      <c r="B73" s="119"/>
      <c r="C73" s="258"/>
      <c r="D73" s="267" t="s">
        <v>199</v>
      </c>
      <c r="E73" s="113">
        <v>32.294461644306843</v>
      </c>
      <c r="F73" s="115">
        <v>4694</v>
      </c>
      <c r="G73" s="114">
        <v>4683</v>
      </c>
      <c r="H73" s="114">
        <v>4659</v>
      </c>
      <c r="I73" s="114">
        <v>4588</v>
      </c>
      <c r="J73" s="140">
        <v>4465</v>
      </c>
      <c r="K73" s="114">
        <v>229</v>
      </c>
      <c r="L73" s="116">
        <v>5.1287793952967524</v>
      </c>
    </row>
    <row r="74" spans="1:12" s="110" customFormat="1" ht="15" customHeight="1" x14ac:dyDescent="0.2">
      <c r="A74" s="120"/>
      <c r="B74" s="119"/>
      <c r="C74" s="258"/>
      <c r="D74" s="110" t="s">
        <v>204</v>
      </c>
      <c r="E74" s="113">
        <v>5.1658905704307339</v>
      </c>
      <c r="F74" s="115">
        <v>1065</v>
      </c>
      <c r="G74" s="114">
        <v>1035</v>
      </c>
      <c r="H74" s="114">
        <v>1040</v>
      </c>
      <c r="I74" s="114">
        <v>1036</v>
      </c>
      <c r="J74" s="140">
        <v>1014</v>
      </c>
      <c r="K74" s="114">
        <v>51</v>
      </c>
      <c r="L74" s="116">
        <v>5.0295857988165684</v>
      </c>
    </row>
    <row r="75" spans="1:12" s="110" customFormat="1" ht="15" customHeight="1" x14ac:dyDescent="0.2">
      <c r="A75" s="120"/>
      <c r="B75" s="119"/>
      <c r="C75" s="258"/>
      <c r="D75" s="267" t="s">
        <v>198</v>
      </c>
      <c r="E75" s="113">
        <v>67.511737089201873</v>
      </c>
      <c r="F75" s="115">
        <v>719</v>
      </c>
      <c r="G75" s="114">
        <v>700</v>
      </c>
      <c r="H75" s="114">
        <v>698</v>
      </c>
      <c r="I75" s="114">
        <v>696</v>
      </c>
      <c r="J75" s="140">
        <v>684</v>
      </c>
      <c r="K75" s="114">
        <v>35</v>
      </c>
      <c r="L75" s="116">
        <v>5.1169590643274852</v>
      </c>
    </row>
    <row r="76" spans="1:12" s="110" customFormat="1" ht="15" customHeight="1" x14ac:dyDescent="0.2">
      <c r="A76" s="120"/>
      <c r="B76" s="119"/>
      <c r="C76" s="258"/>
      <c r="D76" s="267" t="s">
        <v>199</v>
      </c>
      <c r="E76" s="113">
        <v>32.48826291079812</v>
      </c>
      <c r="F76" s="115">
        <v>346</v>
      </c>
      <c r="G76" s="114">
        <v>335</v>
      </c>
      <c r="H76" s="114">
        <v>342</v>
      </c>
      <c r="I76" s="114">
        <v>340</v>
      </c>
      <c r="J76" s="140">
        <v>330</v>
      </c>
      <c r="K76" s="114">
        <v>16</v>
      </c>
      <c r="L76" s="116">
        <v>4.8484848484848486</v>
      </c>
    </row>
    <row r="77" spans="1:12" s="110" customFormat="1" ht="15" customHeight="1" x14ac:dyDescent="0.2">
      <c r="A77" s="534"/>
      <c r="B77" s="119" t="s">
        <v>205</v>
      </c>
      <c r="C77" s="268"/>
      <c r="D77" s="182"/>
      <c r="E77" s="113">
        <v>6.1914672216441211</v>
      </c>
      <c r="F77" s="115">
        <v>5831</v>
      </c>
      <c r="G77" s="114">
        <v>5595</v>
      </c>
      <c r="H77" s="114">
        <v>6609</v>
      </c>
      <c r="I77" s="114">
        <v>6301</v>
      </c>
      <c r="J77" s="140">
        <v>5965</v>
      </c>
      <c r="K77" s="114">
        <v>-134</v>
      </c>
      <c r="L77" s="116">
        <v>-2.2464375523889353</v>
      </c>
    </row>
    <row r="78" spans="1:12" s="110" customFormat="1" ht="15" customHeight="1" x14ac:dyDescent="0.2">
      <c r="A78" s="120"/>
      <c r="B78" s="119"/>
      <c r="C78" s="268" t="s">
        <v>106</v>
      </c>
      <c r="D78" s="182"/>
      <c r="E78" s="113">
        <v>56.748413651174758</v>
      </c>
      <c r="F78" s="115">
        <v>3309</v>
      </c>
      <c r="G78" s="114">
        <v>3157</v>
      </c>
      <c r="H78" s="114">
        <v>3799</v>
      </c>
      <c r="I78" s="114">
        <v>3528</v>
      </c>
      <c r="J78" s="140">
        <v>3350</v>
      </c>
      <c r="K78" s="114">
        <v>-41</v>
      </c>
      <c r="L78" s="116">
        <v>-1.2238805970149254</v>
      </c>
    </row>
    <row r="79" spans="1:12" s="110" customFormat="1" ht="15" customHeight="1" x14ac:dyDescent="0.2">
      <c r="A79" s="123"/>
      <c r="B79" s="124"/>
      <c r="C79" s="260" t="s">
        <v>107</v>
      </c>
      <c r="D79" s="261"/>
      <c r="E79" s="125">
        <v>43.251586348825242</v>
      </c>
      <c r="F79" s="143">
        <v>2522</v>
      </c>
      <c r="G79" s="144">
        <v>2438</v>
      </c>
      <c r="H79" s="144">
        <v>2810</v>
      </c>
      <c r="I79" s="144">
        <v>2773</v>
      </c>
      <c r="J79" s="145">
        <v>2615</v>
      </c>
      <c r="K79" s="144">
        <v>-93</v>
      </c>
      <c r="L79" s="146">
        <v>-3.5564053537284894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94178</v>
      </c>
      <c r="E11" s="114">
        <v>93933</v>
      </c>
      <c r="F11" s="114">
        <v>96415</v>
      </c>
      <c r="G11" s="114">
        <v>94904</v>
      </c>
      <c r="H11" s="140">
        <v>93111</v>
      </c>
      <c r="I11" s="115">
        <v>1067</v>
      </c>
      <c r="J11" s="116">
        <v>1.1459440882387688</v>
      </c>
    </row>
    <row r="12" spans="1:15" s="110" customFormat="1" ht="24.95" customHeight="1" x14ac:dyDescent="0.2">
      <c r="A12" s="193" t="s">
        <v>132</v>
      </c>
      <c r="B12" s="194" t="s">
        <v>133</v>
      </c>
      <c r="C12" s="113">
        <v>0.86432075431629463</v>
      </c>
      <c r="D12" s="115">
        <v>814</v>
      </c>
      <c r="E12" s="114">
        <v>669</v>
      </c>
      <c r="F12" s="114">
        <v>1284</v>
      </c>
      <c r="G12" s="114">
        <v>867</v>
      </c>
      <c r="H12" s="140">
        <v>762</v>
      </c>
      <c r="I12" s="115">
        <v>52</v>
      </c>
      <c r="J12" s="116">
        <v>6.8241469816272966</v>
      </c>
    </row>
    <row r="13" spans="1:15" s="110" customFormat="1" ht="24.95" customHeight="1" x14ac:dyDescent="0.2">
      <c r="A13" s="193" t="s">
        <v>134</v>
      </c>
      <c r="B13" s="199" t="s">
        <v>214</v>
      </c>
      <c r="C13" s="113">
        <v>0.83883709571237441</v>
      </c>
      <c r="D13" s="115">
        <v>790</v>
      </c>
      <c r="E13" s="114">
        <v>768</v>
      </c>
      <c r="F13" s="114">
        <v>769</v>
      </c>
      <c r="G13" s="114">
        <v>762</v>
      </c>
      <c r="H13" s="140">
        <v>747</v>
      </c>
      <c r="I13" s="115">
        <v>43</v>
      </c>
      <c r="J13" s="116">
        <v>5.7563587684069608</v>
      </c>
    </row>
    <row r="14" spans="1:15" s="287" customFormat="1" ht="24" customHeight="1" x14ac:dyDescent="0.2">
      <c r="A14" s="193" t="s">
        <v>215</v>
      </c>
      <c r="B14" s="199" t="s">
        <v>137</v>
      </c>
      <c r="C14" s="113">
        <v>40.001911274395297</v>
      </c>
      <c r="D14" s="115">
        <v>37673</v>
      </c>
      <c r="E14" s="114">
        <v>37858</v>
      </c>
      <c r="F14" s="114">
        <v>38190</v>
      </c>
      <c r="G14" s="114">
        <v>37772</v>
      </c>
      <c r="H14" s="140">
        <v>37404</v>
      </c>
      <c r="I14" s="115">
        <v>269</v>
      </c>
      <c r="J14" s="116">
        <v>0.71917441984814456</v>
      </c>
      <c r="K14" s="110"/>
      <c r="L14" s="110"/>
      <c r="M14" s="110"/>
      <c r="N14" s="110"/>
      <c r="O14" s="110"/>
    </row>
    <row r="15" spans="1:15" s="110" customFormat="1" ht="24.75" customHeight="1" x14ac:dyDescent="0.2">
      <c r="A15" s="193" t="s">
        <v>216</v>
      </c>
      <c r="B15" s="199" t="s">
        <v>217</v>
      </c>
      <c r="C15" s="113">
        <v>2.1565546093567498</v>
      </c>
      <c r="D15" s="115">
        <v>2031</v>
      </c>
      <c r="E15" s="114">
        <v>2025</v>
      </c>
      <c r="F15" s="114">
        <v>2053</v>
      </c>
      <c r="G15" s="114">
        <v>2042</v>
      </c>
      <c r="H15" s="140">
        <v>2041</v>
      </c>
      <c r="I15" s="115">
        <v>-10</v>
      </c>
      <c r="J15" s="116">
        <v>-0.4899559039686428</v>
      </c>
    </row>
    <row r="16" spans="1:15" s="287" customFormat="1" ht="24.95" customHeight="1" x14ac:dyDescent="0.2">
      <c r="A16" s="193" t="s">
        <v>218</v>
      </c>
      <c r="B16" s="199" t="s">
        <v>141</v>
      </c>
      <c r="C16" s="113">
        <v>35.940453184395508</v>
      </c>
      <c r="D16" s="115">
        <v>33848</v>
      </c>
      <c r="E16" s="114">
        <v>34036</v>
      </c>
      <c r="F16" s="114">
        <v>34370</v>
      </c>
      <c r="G16" s="114">
        <v>33967</v>
      </c>
      <c r="H16" s="140">
        <v>33612</v>
      </c>
      <c r="I16" s="115">
        <v>236</v>
      </c>
      <c r="J16" s="116">
        <v>0.70213019159823875</v>
      </c>
      <c r="K16" s="110"/>
      <c r="L16" s="110"/>
      <c r="M16" s="110"/>
      <c r="N16" s="110"/>
      <c r="O16" s="110"/>
    </row>
    <row r="17" spans="1:15" s="110" customFormat="1" ht="24.95" customHeight="1" x14ac:dyDescent="0.2">
      <c r="A17" s="193" t="s">
        <v>219</v>
      </c>
      <c r="B17" s="199" t="s">
        <v>220</v>
      </c>
      <c r="C17" s="113">
        <v>1.9049034806430376</v>
      </c>
      <c r="D17" s="115">
        <v>1794</v>
      </c>
      <c r="E17" s="114">
        <v>1797</v>
      </c>
      <c r="F17" s="114">
        <v>1767</v>
      </c>
      <c r="G17" s="114">
        <v>1763</v>
      </c>
      <c r="H17" s="140">
        <v>1751</v>
      </c>
      <c r="I17" s="115">
        <v>43</v>
      </c>
      <c r="J17" s="116">
        <v>2.4557395773843518</v>
      </c>
    </row>
    <row r="18" spans="1:15" s="287" customFormat="1" ht="24.95" customHeight="1" x14ac:dyDescent="0.2">
      <c r="A18" s="201" t="s">
        <v>144</v>
      </c>
      <c r="B18" s="202" t="s">
        <v>145</v>
      </c>
      <c r="C18" s="113">
        <v>5.185924525897768</v>
      </c>
      <c r="D18" s="115">
        <v>4884</v>
      </c>
      <c r="E18" s="114">
        <v>4859</v>
      </c>
      <c r="F18" s="114">
        <v>4920</v>
      </c>
      <c r="G18" s="114">
        <v>4801</v>
      </c>
      <c r="H18" s="140">
        <v>4763</v>
      </c>
      <c r="I18" s="115">
        <v>121</v>
      </c>
      <c r="J18" s="116">
        <v>2.5404157043879909</v>
      </c>
      <c r="K18" s="110"/>
      <c r="L18" s="110"/>
      <c r="M18" s="110"/>
      <c r="N18" s="110"/>
      <c r="O18" s="110"/>
    </row>
    <row r="19" spans="1:15" s="110" customFormat="1" ht="24.95" customHeight="1" x14ac:dyDescent="0.2">
      <c r="A19" s="193" t="s">
        <v>146</v>
      </c>
      <c r="B19" s="199" t="s">
        <v>147</v>
      </c>
      <c r="C19" s="113">
        <v>10.160547049204698</v>
      </c>
      <c r="D19" s="115">
        <v>9569</v>
      </c>
      <c r="E19" s="114">
        <v>9566</v>
      </c>
      <c r="F19" s="114">
        <v>9686</v>
      </c>
      <c r="G19" s="114">
        <v>9511</v>
      </c>
      <c r="H19" s="140">
        <v>9442</v>
      </c>
      <c r="I19" s="115">
        <v>127</v>
      </c>
      <c r="J19" s="116">
        <v>1.3450540139800891</v>
      </c>
    </row>
    <row r="20" spans="1:15" s="287" customFormat="1" ht="24.95" customHeight="1" x14ac:dyDescent="0.2">
      <c r="A20" s="193" t="s">
        <v>148</v>
      </c>
      <c r="B20" s="199" t="s">
        <v>149</v>
      </c>
      <c r="C20" s="113">
        <v>2.2213255749750473</v>
      </c>
      <c r="D20" s="115">
        <v>2092</v>
      </c>
      <c r="E20" s="114">
        <v>2218</v>
      </c>
      <c r="F20" s="114">
        <v>2236</v>
      </c>
      <c r="G20" s="114">
        <v>2222</v>
      </c>
      <c r="H20" s="140">
        <v>2199</v>
      </c>
      <c r="I20" s="115">
        <v>-107</v>
      </c>
      <c r="J20" s="116">
        <v>-4.8658481127785356</v>
      </c>
      <c r="K20" s="110"/>
      <c r="L20" s="110"/>
      <c r="M20" s="110"/>
      <c r="N20" s="110"/>
      <c r="O20" s="110"/>
    </row>
    <row r="21" spans="1:15" s="110" customFormat="1" ht="24.95" customHeight="1" x14ac:dyDescent="0.2">
      <c r="A21" s="201" t="s">
        <v>150</v>
      </c>
      <c r="B21" s="202" t="s">
        <v>151</v>
      </c>
      <c r="C21" s="113">
        <v>4.3269128671239567</v>
      </c>
      <c r="D21" s="115">
        <v>4075</v>
      </c>
      <c r="E21" s="114">
        <v>3872</v>
      </c>
      <c r="F21" s="114">
        <v>4983</v>
      </c>
      <c r="G21" s="114">
        <v>5044</v>
      </c>
      <c r="H21" s="140">
        <v>4177</v>
      </c>
      <c r="I21" s="115">
        <v>-102</v>
      </c>
      <c r="J21" s="116">
        <v>-2.4419439789322479</v>
      </c>
    </row>
    <row r="22" spans="1:15" s="110" customFormat="1" ht="24.95" customHeight="1" x14ac:dyDescent="0.2">
      <c r="A22" s="201" t="s">
        <v>152</v>
      </c>
      <c r="B22" s="199" t="s">
        <v>153</v>
      </c>
      <c r="C22" s="113">
        <v>2.7745333305018156</v>
      </c>
      <c r="D22" s="115">
        <v>2613</v>
      </c>
      <c r="E22" s="114">
        <v>2609</v>
      </c>
      <c r="F22" s="114">
        <v>2578</v>
      </c>
      <c r="G22" s="114">
        <v>2786</v>
      </c>
      <c r="H22" s="140">
        <v>2763</v>
      </c>
      <c r="I22" s="115">
        <v>-150</v>
      </c>
      <c r="J22" s="116">
        <v>-5.4288816503800215</v>
      </c>
    </row>
    <row r="23" spans="1:15" s="110" customFormat="1" ht="24.95" customHeight="1" x14ac:dyDescent="0.2">
      <c r="A23" s="193" t="s">
        <v>154</v>
      </c>
      <c r="B23" s="199" t="s">
        <v>155</v>
      </c>
      <c r="C23" s="113">
        <v>2.0015290195162354</v>
      </c>
      <c r="D23" s="115">
        <v>1885</v>
      </c>
      <c r="E23" s="114">
        <v>1907</v>
      </c>
      <c r="F23" s="114">
        <v>1917</v>
      </c>
      <c r="G23" s="114">
        <v>1874</v>
      </c>
      <c r="H23" s="140">
        <v>1891</v>
      </c>
      <c r="I23" s="115">
        <v>-6</v>
      </c>
      <c r="J23" s="116">
        <v>-0.31729243786356426</v>
      </c>
    </row>
    <row r="24" spans="1:15" s="110" customFormat="1" ht="24.95" customHeight="1" x14ac:dyDescent="0.2">
      <c r="A24" s="193" t="s">
        <v>156</v>
      </c>
      <c r="B24" s="199" t="s">
        <v>221</v>
      </c>
      <c r="C24" s="113">
        <v>4.2716982734821292</v>
      </c>
      <c r="D24" s="115">
        <v>4023</v>
      </c>
      <c r="E24" s="114">
        <v>3978</v>
      </c>
      <c r="F24" s="114">
        <v>3998</v>
      </c>
      <c r="G24" s="114">
        <v>3941</v>
      </c>
      <c r="H24" s="140">
        <v>3895</v>
      </c>
      <c r="I24" s="115">
        <v>128</v>
      </c>
      <c r="J24" s="116">
        <v>3.2862644415917845</v>
      </c>
    </row>
    <row r="25" spans="1:15" s="110" customFormat="1" ht="24.95" customHeight="1" x14ac:dyDescent="0.2">
      <c r="A25" s="193" t="s">
        <v>222</v>
      </c>
      <c r="B25" s="204" t="s">
        <v>159</v>
      </c>
      <c r="C25" s="113">
        <v>2.7840897024782856</v>
      </c>
      <c r="D25" s="115">
        <v>2622</v>
      </c>
      <c r="E25" s="114">
        <v>2652</v>
      </c>
      <c r="F25" s="114">
        <v>2750</v>
      </c>
      <c r="G25" s="114">
        <v>2671</v>
      </c>
      <c r="H25" s="140">
        <v>2598</v>
      </c>
      <c r="I25" s="115">
        <v>24</v>
      </c>
      <c r="J25" s="116">
        <v>0.92378752886836024</v>
      </c>
    </row>
    <row r="26" spans="1:15" s="110" customFormat="1" ht="24.95" customHeight="1" x14ac:dyDescent="0.2">
      <c r="A26" s="201">
        <v>782.78300000000002</v>
      </c>
      <c r="B26" s="203" t="s">
        <v>160</v>
      </c>
      <c r="C26" s="113">
        <v>0.77512794920257388</v>
      </c>
      <c r="D26" s="115">
        <v>730</v>
      </c>
      <c r="E26" s="114">
        <v>749</v>
      </c>
      <c r="F26" s="114">
        <v>792</v>
      </c>
      <c r="G26" s="114">
        <v>814</v>
      </c>
      <c r="H26" s="140">
        <v>800</v>
      </c>
      <c r="I26" s="115">
        <v>-70</v>
      </c>
      <c r="J26" s="116">
        <v>-8.75</v>
      </c>
    </row>
    <row r="27" spans="1:15" s="110" customFormat="1" ht="24.95" customHeight="1" x14ac:dyDescent="0.2">
      <c r="A27" s="193" t="s">
        <v>161</v>
      </c>
      <c r="B27" s="199" t="s">
        <v>223</v>
      </c>
      <c r="C27" s="113">
        <v>4.7452695958716475</v>
      </c>
      <c r="D27" s="115">
        <v>4469</v>
      </c>
      <c r="E27" s="114">
        <v>4477</v>
      </c>
      <c r="F27" s="114">
        <v>4437</v>
      </c>
      <c r="G27" s="114">
        <v>4360</v>
      </c>
      <c r="H27" s="140">
        <v>4349</v>
      </c>
      <c r="I27" s="115">
        <v>120</v>
      </c>
      <c r="J27" s="116">
        <v>2.7592550011496897</v>
      </c>
    </row>
    <row r="28" spans="1:15" s="110" customFormat="1" ht="24.95" customHeight="1" x14ac:dyDescent="0.2">
      <c r="A28" s="193" t="s">
        <v>163</v>
      </c>
      <c r="B28" s="199" t="s">
        <v>164</v>
      </c>
      <c r="C28" s="113">
        <v>3.2725264923867572</v>
      </c>
      <c r="D28" s="115">
        <v>3082</v>
      </c>
      <c r="E28" s="114">
        <v>3099</v>
      </c>
      <c r="F28" s="114">
        <v>3101</v>
      </c>
      <c r="G28" s="114">
        <v>3084</v>
      </c>
      <c r="H28" s="140">
        <v>3081</v>
      </c>
      <c r="I28" s="115">
        <v>1</v>
      </c>
      <c r="J28" s="116">
        <v>3.2456994482310937E-2</v>
      </c>
    </row>
    <row r="29" spans="1:15" s="110" customFormat="1" ht="24.95" customHeight="1" x14ac:dyDescent="0.2">
      <c r="A29" s="193">
        <v>86</v>
      </c>
      <c r="B29" s="199" t="s">
        <v>165</v>
      </c>
      <c r="C29" s="113">
        <v>6.4038310433434562</v>
      </c>
      <c r="D29" s="115">
        <v>6031</v>
      </c>
      <c r="E29" s="114">
        <v>5946</v>
      </c>
      <c r="F29" s="114">
        <v>5893</v>
      </c>
      <c r="G29" s="114">
        <v>5612</v>
      </c>
      <c r="H29" s="140">
        <v>5592</v>
      </c>
      <c r="I29" s="115">
        <v>439</v>
      </c>
      <c r="J29" s="116">
        <v>7.8505007153075823</v>
      </c>
    </row>
    <row r="30" spans="1:15" s="110" customFormat="1" ht="24.95" customHeight="1" x14ac:dyDescent="0.2">
      <c r="A30" s="193">
        <v>87.88</v>
      </c>
      <c r="B30" s="204" t="s">
        <v>166</v>
      </c>
      <c r="C30" s="113">
        <v>7.0812716345643354</v>
      </c>
      <c r="D30" s="115">
        <v>6669</v>
      </c>
      <c r="E30" s="114">
        <v>6609</v>
      </c>
      <c r="F30" s="114">
        <v>6611</v>
      </c>
      <c r="G30" s="114">
        <v>6557</v>
      </c>
      <c r="H30" s="140">
        <v>6562</v>
      </c>
      <c r="I30" s="115">
        <v>107</v>
      </c>
      <c r="J30" s="116">
        <v>1.6306004266991772</v>
      </c>
    </row>
    <row r="31" spans="1:15" s="110" customFormat="1" ht="24.95" customHeight="1" x14ac:dyDescent="0.2">
      <c r="A31" s="193" t="s">
        <v>167</v>
      </c>
      <c r="B31" s="199" t="s">
        <v>168</v>
      </c>
      <c r="C31" s="113">
        <v>2.2903438170273311</v>
      </c>
      <c r="D31" s="115">
        <v>2157</v>
      </c>
      <c r="E31" s="114">
        <v>2097</v>
      </c>
      <c r="F31" s="114">
        <v>2270</v>
      </c>
      <c r="G31" s="114">
        <v>2226</v>
      </c>
      <c r="H31" s="140">
        <v>2086</v>
      </c>
      <c r="I31" s="115">
        <v>71</v>
      </c>
      <c r="J31" s="116">
        <v>3.4036433365292424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0.86432075431629463</v>
      </c>
      <c r="D34" s="115">
        <v>814</v>
      </c>
      <c r="E34" s="114">
        <v>669</v>
      </c>
      <c r="F34" s="114">
        <v>1284</v>
      </c>
      <c r="G34" s="114">
        <v>867</v>
      </c>
      <c r="H34" s="140">
        <v>762</v>
      </c>
      <c r="I34" s="115">
        <v>52</v>
      </c>
      <c r="J34" s="116">
        <v>6.8241469816272966</v>
      </c>
    </row>
    <row r="35" spans="1:10" s="110" customFormat="1" ht="24.95" customHeight="1" x14ac:dyDescent="0.2">
      <c r="A35" s="292" t="s">
        <v>171</v>
      </c>
      <c r="B35" s="293" t="s">
        <v>172</v>
      </c>
      <c r="C35" s="113">
        <v>46.026672896005437</v>
      </c>
      <c r="D35" s="115">
        <v>43347</v>
      </c>
      <c r="E35" s="114">
        <v>43485</v>
      </c>
      <c r="F35" s="114">
        <v>43879</v>
      </c>
      <c r="G35" s="114">
        <v>43335</v>
      </c>
      <c r="H35" s="140">
        <v>42914</v>
      </c>
      <c r="I35" s="115">
        <v>433</v>
      </c>
      <c r="J35" s="116">
        <v>1.0089947336533531</v>
      </c>
    </row>
    <row r="36" spans="1:10" s="110" customFormat="1" ht="24.95" customHeight="1" x14ac:dyDescent="0.2">
      <c r="A36" s="294" t="s">
        <v>173</v>
      </c>
      <c r="B36" s="295" t="s">
        <v>174</v>
      </c>
      <c r="C36" s="125">
        <v>53.109006349678268</v>
      </c>
      <c r="D36" s="143">
        <v>50017</v>
      </c>
      <c r="E36" s="144">
        <v>49779</v>
      </c>
      <c r="F36" s="144">
        <v>51252</v>
      </c>
      <c r="G36" s="144">
        <v>50702</v>
      </c>
      <c r="H36" s="145">
        <v>49435</v>
      </c>
      <c r="I36" s="143">
        <v>582</v>
      </c>
      <c r="J36" s="146">
        <v>1.1773035298877315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2020-09-25T10:30:07Z</dcterms:created>
  <dcterms:modified xsi:type="dcterms:W3CDTF">2020-09-28T08:10:23Z</dcterms:modified>
</cp:coreProperties>
</file>