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c r="G51" i="24"/>
  <c r="F51" i="24"/>
  <c r="E51" i="24"/>
  <c r="I44" i="24"/>
  <c r="F44" i="24"/>
  <c r="C44" i="24"/>
  <c r="M44" i="24" s="1"/>
  <c r="B44" i="24"/>
  <c r="D44" i="24" s="1"/>
  <c r="M43" i="24"/>
  <c r="G43" i="24"/>
  <c r="E43" i="24"/>
  <c r="C43" i="24"/>
  <c r="I43" i="24" s="1"/>
  <c r="B43" i="24"/>
  <c r="J43" i="24" s="1"/>
  <c r="I42" i="24"/>
  <c r="F42" i="24"/>
  <c r="C42" i="24"/>
  <c r="M42" i="24" s="1"/>
  <c r="B42" i="24"/>
  <c r="D42" i="24" s="1"/>
  <c r="M41" i="24"/>
  <c r="G41" i="24"/>
  <c r="E41" i="24"/>
  <c r="C41" i="24"/>
  <c r="I41" i="24" s="1"/>
  <c r="B41" i="24"/>
  <c r="I40" i="24"/>
  <c r="F40" i="24"/>
  <c r="C40" i="24"/>
  <c r="M40" i="24" s="1"/>
  <c r="B40" i="24"/>
  <c r="J40" i="24" s="1"/>
  <c r="M36" i="24"/>
  <c r="L36" i="24"/>
  <c r="K36" i="24"/>
  <c r="J36" i="24"/>
  <c r="I36" i="24"/>
  <c r="H36" i="24"/>
  <c r="G36" i="24"/>
  <c r="F36" i="24"/>
  <c r="E36" i="24"/>
  <c r="D36" i="24"/>
  <c r="K57" i="15"/>
  <c r="L57" i="15" s="1"/>
  <c r="C38" i="24"/>
  <c r="C37" i="24"/>
  <c r="C35" i="24"/>
  <c r="C34" i="24"/>
  <c r="L34" i="24" s="1"/>
  <c r="C33" i="24"/>
  <c r="C32" i="24"/>
  <c r="C31" i="24"/>
  <c r="L31" i="24" s="1"/>
  <c r="C30" i="24"/>
  <c r="C29" i="24"/>
  <c r="C28" i="24"/>
  <c r="G28" i="24" s="1"/>
  <c r="C27" i="24"/>
  <c r="C26" i="24"/>
  <c r="L26" i="24" s="1"/>
  <c r="C25" i="24"/>
  <c r="C24" i="24"/>
  <c r="L24" i="24" s="1"/>
  <c r="C23" i="24"/>
  <c r="C22" i="24"/>
  <c r="C21" i="24"/>
  <c r="C20" i="24"/>
  <c r="C19" i="24"/>
  <c r="C18" i="24"/>
  <c r="L18" i="24" s="1"/>
  <c r="C17" i="24"/>
  <c r="C16" i="24"/>
  <c r="C15" i="24"/>
  <c r="C9" i="24"/>
  <c r="C8" i="24"/>
  <c r="C7" i="24"/>
  <c r="B38" i="24"/>
  <c r="B37" i="24"/>
  <c r="B35" i="24"/>
  <c r="B34" i="24"/>
  <c r="B33" i="24"/>
  <c r="B32" i="24"/>
  <c r="B31" i="24"/>
  <c r="B30" i="24"/>
  <c r="B29" i="24"/>
  <c r="B28" i="24"/>
  <c r="B27" i="24"/>
  <c r="B26" i="24"/>
  <c r="B25" i="24"/>
  <c r="B24" i="24"/>
  <c r="B23" i="24"/>
  <c r="B22" i="24"/>
  <c r="B21" i="24"/>
  <c r="D21" i="24" s="1"/>
  <c r="B20" i="24"/>
  <c r="B19" i="24"/>
  <c r="B18" i="24"/>
  <c r="B17" i="24"/>
  <c r="K17" i="24" s="1"/>
  <c r="B16" i="24"/>
  <c r="B15" i="24"/>
  <c r="B9" i="24"/>
  <c r="B8" i="24"/>
  <c r="B7" i="24"/>
  <c r="F7" i="24" l="1"/>
  <c r="J7" i="24"/>
  <c r="K7" i="24"/>
  <c r="H7" i="24"/>
  <c r="D7" i="24"/>
  <c r="K24" i="24"/>
  <c r="J24" i="24"/>
  <c r="F24" i="24"/>
  <c r="D24" i="24"/>
  <c r="H24" i="24"/>
  <c r="B14" i="24"/>
  <c r="B6" i="24"/>
  <c r="B39" i="24"/>
  <c r="B45" i="24"/>
  <c r="G23" i="24"/>
  <c r="M23" i="24"/>
  <c r="E23" i="24"/>
  <c r="I23" i="24"/>
  <c r="L23" i="24"/>
  <c r="F35" i="24"/>
  <c r="J35" i="24"/>
  <c r="K35" i="24"/>
  <c r="D35" i="24"/>
  <c r="H35" i="24"/>
  <c r="K18" i="24"/>
  <c r="J18" i="24"/>
  <c r="F18" i="24"/>
  <c r="H18" i="24"/>
  <c r="D18" i="24"/>
  <c r="F9" i="24"/>
  <c r="J9" i="24"/>
  <c r="K9" i="24"/>
  <c r="H9" i="24"/>
  <c r="D9" i="24"/>
  <c r="F15" i="24"/>
  <c r="J15" i="24"/>
  <c r="H15" i="24"/>
  <c r="D15" i="24"/>
  <c r="K15" i="24"/>
  <c r="K22" i="24"/>
  <c r="J22" i="24"/>
  <c r="F22" i="24"/>
  <c r="H22" i="24"/>
  <c r="D22" i="24"/>
  <c r="K32" i="24"/>
  <c r="J32" i="24"/>
  <c r="F32" i="24"/>
  <c r="H32" i="24"/>
  <c r="D32" i="24"/>
  <c r="F19" i="24"/>
  <c r="J19" i="24"/>
  <c r="K19" i="24"/>
  <c r="D19" i="24"/>
  <c r="H19" i="24"/>
  <c r="K16" i="24"/>
  <c r="J16" i="24"/>
  <c r="F16" i="24"/>
  <c r="H16" i="24"/>
  <c r="D16" i="24"/>
  <c r="F23" i="24"/>
  <c r="J23" i="24"/>
  <c r="K23" i="24"/>
  <c r="H23" i="24"/>
  <c r="D23" i="24"/>
  <c r="K20" i="24"/>
  <c r="J20" i="24"/>
  <c r="F20" i="24"/>
  <c r="H20" i="24"/>
  <c r="D20" i="24"/>
  <c r="K30" i="24"/>
  <c r="J30" i="24"/>
  <c r="F30" i="24"/>
  <c r="H30" i="24"/>
  <c r="D30" i="24"/>
  <c r="I32" i="24"/>
  <c r="M32" i="24"/>
  <c r="E32" i="24"/>
  <c r="L32" i="24"/>
  <c r="G32" i="24"/>
  <c r="F33" i="24"/>
  <c r="J33" i="24"/>
  <c r="D33" i="24"/>
  <c r="H33" i="24"/>
  <c r="H37" i="24"/>
  <c r="D37" i="24"/>
  <c r="K37" i="24"/>
  <c r="F37" i="24"/>
  <c r="G7" i="24"/>
  <c r="M7" i="24"/>
  <c r="E7" i="24"/>
  <c r="I7" i="24"/>
  <c r="L7" i="24"/>
  <c r="G29" i="24"/>
  <c r="M29" i="24"/>
  <c r="E29" i="24"/>
  <c r="I29" i="24"/>
  <c r="L29" i="24"/>
  <c r="K33" i="24"/>
  <c r="K58" i="24"/>
  <c r="J58" i="24"/>
  <c r="I58" i="24"/>
  <c r="I22" i="24"/>
  <c r="M22" i="24"/>
  <c r="E22" i="24"/>
  <c r="G22" i="24"/>
  <c r="L22" i="24"/>
  <c r="I8" i="24"/>
  <c r="M8" i="24"/>
  <c r="E8" i="24"/>
  <c r="L8" i="24"/>
  <c r="G9" i="24"/>
  <c r="M9" i="24"/>
  <c r="E9" i="24"/>
  <c r="I9" i="24"/>
  <c r="L9" i="24"/>
  <c r="I16" i="24"/>
  <c r="M16" i="24"/>
  <c r="E16" i="24"/>
  <c r="L16" i="24"/>
  <c r="G16" i="24"/>
  <c r="G19" i="24"/>
  <c r="M19" i="24"/>
  <c r="E19" i="24"/>
  <c r="I19" i="24"/>
  <c r="L19" i="24"/>
  <c r="I37" i="24"/>
  <c r="G37" i="24"/>
  <c r="L37" i="24"/>
  <c r="E37" i="24"/>
  <c r="M37" i="24"/>
  <c r="K74" i="24"/>
  <c r="J74" i="24"/>
  <c r="I74" i="24"/>
  <c r="I77" i="24" s="1"/>
  <c r="F21" i="24"/>
  <c r="J21" i="24"/>
  <c r="K21" i="24"/>
  <c r="H21" i="24"/>
  <c r="G25" i="24"/>
  <c r="M25" i="24"/>
  <c r="E25" i="24"/>
  <c r="I25" i="24"/>
  <c r="L25" i="24"/>
  <c r="F25" i="24"/>
  <c r="J25" i="24"/>
  <c r="K25" i="24"/>
  <c r="H25" i="24"/>
  <c r="D25" i="24"/>
  <c r="K28" i="24"/>
  <c r="J28" i="24"/>
  <c r="F28" i="24"/>
  <c r="H28" i="24"/>
  <c r="D28" i="24"/>
  <c r="K34" i="24"/>
  <c r="J34" i="24"/>
  <c r="F34" i="24"/>
  <c r="H34" i="24"/>
  <c r="D34" i="24"/>
  <c r="I30" i="24"/>
  <c r="M30" i="24"/>
  <c r="E30" i="24"/>
  <c r="L30" i="24"/>
  <c r="G30" i="24"/>
  <c r="G33" i="24"/>
  <c r="M33" i="24"/>
  <c r="E33" i="24"/>
  <c r="I33" i="24"/>
  <c r="L33" i="24"/>
  <c r="H41" i="24"/>
  <c r="D41" i="24"/>
  <c r="K41" i="24"/>
  <c r="J41" i="24"/>
  <c r="F41" i="24"/>
  <c r="F17" i="24"/>
  <c r="J17" i="24"/>
  <c r="D17" i="24"/>
  <c r="H17" i="24"/>
  <c r="F31" i="24"/>
  <c r="J31" i="24"/>
  <c r="H31" i="24"/>
  <c r="D31" i="24"/>
  <c r="K31" i="24"/>
  <c r="D38" i="24"/>
  <c r="K38" i="24"/>
  <c r="H38" i="24"/>
  <c r="J38" i="24"/>
  <c r="F38" i="24"/>
  <c r="I20" i="24"/>
  <c r="M20" i="24"/>
  <c r="E20" i="24"/>
  <c r="L20" i="24"/>
  <c r="G20" i="24"/>
  <c r="M38" i="24"/>
  <c r="E38" i="24"/>
  <c r="L38" i="24"/>
  <c r="G38" i="24"/>
  <c r="I38" i="24"/>
  <c r="K26" i="24"/>
  <c r="J26" i="24"/>
  <c r="F26" i="24"/>
  <c r="D26" i="24"/>
  <c r="C14" i="24"/>
  <c r="C6" i="24"/>
  <c r="G17" i="24"/>
  <c r="M17" i="24"/>
  <c r="E17" i="24"/>
  <c r="I17" i="24"/>
  <c r="L17" i="24"/>
  <c r="I24" i="24"/>
  <c r="M24" i="24"/>
  <c r="E24" i="24"/>
  <c r="G24" i="24"/>
  <c r="G27" i="24"/>
  <c r="M27" i="24"/>
  <c r="E27" i="24"/>
  <c r="I27" i="24"/>
  <c r="L27" i="24"/>
  <c r="G31" i="24"/>
  <c r="M31" i="24"/>
  <c r="E31" i="24"/>
  <c r="I31" i="24"/>
  <c r="G8" i="24"/>
  <c r="H26" i="24"/>
  <c r="J37" i="24"/>
  <c r="G35" i="24"/>
  <c r="M35" i="24"/>
  <c r="E35" i="24"/>
  <c r="I35" i="24"/>
  <c r="L35" i="24"/>
  <c r="K8" i="24"/>
  <c r="J8" i="24"/>
  <c r="F8" i="24"/>
  <c r="H8" i="24"/>
  <c r="D8" i="24"/>
  <c r="F29" i="24"/>
  <c r="J29" i="24"/>
  <c r="K29" i="24"/>
  <c r="H29" i="24"/>
  <c r="D29" i="24"/>
  <c r="G21" i="24"/>
  <c r="M21" i="24"/>
  <c r="E21" i="24"/>
  <c r="I21" i="24"/>
  <c r="L21" i="24"/>
  <c r="C45" i="24"/>
  <c r="C39" i="24"/>
  <c r="K66" i="24"/>
  <c r="J66" i="24"/>
  <c r="I66" i="24"/>
  <c r="F27" i="24"/>
  <c r="J27" i="24"/>
  <c r="K27" i="24"/>
  <c r="H27" i="24"/>
  <c r="D27" i="24"/>
  <c r="G15" i="24"/>
  <c r="M15" i="24"/>
  <c r="E15" i="24"/>
  <c r="I15" i="24"/>
  <c r="I28" i="24"/>
  <c r="M28" i="24"/>
  <c r="E28" i="24"/>
  <c r="L28" i="24"/>
  <c r="L15" i="24"/>
  <c r="G26" i="24"/>
  <c r="K53" i="24"/>
  <c r="J53" i="24"/>
  <c r="K61" i="24"/>
  <c r="J61" i="24"/>
  <c r="K69" i="24"/>
  <c r="J69" i="24"/>
  <c r="K55" i="24"/>
  <c r="J55" i="24"/>
  <c r="K63" i="24"/>
  <c r="J63" i="24"/>
  <c r="K71" i="24"/>
  <c r="J71" i="24"/>
  <c r="K52" i="24"/>
  <c r="J52" i="24"/>
  <c r="K60" i="24"/>
  <c r="J60" i="24"/>
  <c r="K68" i="24"/>
  <c r="J68" i="24"/>
  <c r="G18" i="24"/>
  <c r="G34" i="24"/>
  <c r="D40" i="24"/>
  <c r="K40" i="24"/>
  <c r="H40" i="24"/>
  <c r="H43" i="24"/>
  <c r="F43" i="24"/>
  <c r="D43" i="24"/>
  <c r="K43" i="24"/>
  <c r="K57" i="24"/>
  <c r="J57" i="24"/>
  <c r="K65" i="24"/>
  <c r="J65" i="24"/>
  <c r="K73" i="24"/>
  <c r="J73" i="24"/>
  <c r="K54" i="24"/>
  <c r="J54" i="24"/>
  <c r="K62" i="24"/>
  <c r="J62" i="24"/>
  <c r="K70" i="24"/>
  <c r="J70" i="24"/>
  <c r="K51" i="24"/>
  <c r="J51" i="24"/>
  <c r="K59" i="24"/>
  <c r="J59" i="24"/>
  <c r="K67" i="24"/>
  <c r="J67" i="24"/>
  <c r="K75" i="24"/>
  <c r="J75" i="24"/>
  <c r="I18" i="24"/>
  <c r="M18" i="24"/>
  <c r="E18" i="24"/>
  <c r="I26" i="24"/>
  <c r="M26" i="24"/>
  <c r="E26" i="24"/>
  <c r="I34" i="24"/>
  <c r="M34" i="24"/>
  <c r="E34" i="24"/>
  <c r="K56" i="24"/>
  <c r="J56" i="24"/>
  <c r="K64" i="24"/>
  <c r="J64" i="24"/>
  <c r="K72" i="24"/>
  <c r="J72" i="24"/>
  <c r="G40" i="24"/>
  <c r="G42" i="24"/>
  <c r="G44" i="24"/>
  <c r="L41" i="24"/>
  <c r="H42" i="24"/>
  <c r="L43" i="24"/>
  <c r="H44" i="24"/>
  <c r="J42" i="24"/>
  <c r="J44" i="24"/>
  <c r="K42" i="24"/>
  <c r="K44" i="24"/>
  <c r="L40" i="24"/>
  <c r="L42" i="24"/>
  <c r="L44" i="24"/>
  <c r="E40" i="24"/>
  <c r="E42" i="24"/>
  <c r="E44" i="24"/>
  <c r="I78" i="24" l="1"/>
  <c r="I79" i="24"/>
  <c r="J77" i="24"/>
  <c r="K77" i="24"/>
  <c r="H45" i="24"/>
  <c r="F45" i="24"/>
  <c r="D45" i="24"/>
  <c r="K45" i="24"/>
  <c r="J45" i="24"/>
  <c r="I39" i="24"/>
  <c r="G39" i="24"/>
  <c r="L39" i="24"/>
  <c r="M39" i="24"/>
  <c r="E39" i="24"/>
  <c r="H39" i="24"/>
  <c r="D39" i="24"/>
  <c r="K39" i="24"/>
  <c r="J39" i="24"/>
  <c r="F39" i="24"/>
  <c r="I45" i="24"/>
  <c r="G45" i="24"/>
  <c r="L45" i="24"/>
  <c r="E45" i="24"/>
  <c r="M45" i="24"/>
  <c r="K6" i="24"/>
  <c r="J6" i="24"/>
  <c r="F6" i="24"/>
  <c r="D6" i="24"/>
  <c r="H6" i="24"/>
  <c r="K14" i="24"/>
  <c r="J14" i="24"/>
  <c r="F14" i="24"/>
  <c r="H14" i="24"/>
  <c r="D14" i="24"/>
  <c r="I6" i="24"/>
  <c r="M6" i="24"/>
  <c r="E6" i="24"/>
  <c r="L6" i="24"/>
  <c r="G6" i="24"/>
  <c r="I14" i="24"/>
  <c r="M14" i="24"/>
  <c r="E14" i="24"/>
  <c r="L14" i="24"/>
  <c r="G14" i="24"/>
  <c r="I82" i="24" l="1"/>
  <c r="K79" i="24"/>
  <c r="K78" i="24"/>
  <c r="J79" i="24"/>
  <c r="I83" i="24" s="1"/>
  <c r="J78" i="24"/>
  <c r="I81" i="24" s="1"/>
</calcChain>
</file>

<file path=xl/sharedStrings.xml><?xml version="1.0" encoding="utf-8"?>
<sst xmlns="http://schemas.openxmlformats.org/spreadsheetml/2006/main" count="1643" uniqueCount="520">
  <si>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</si>
  <si>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</si>
  <si>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</si>
  <si>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</si>
  <si>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</si>
  <si>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</si>
  <si>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</si>
  <si>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</si>
  <si>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</si>
  <si>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</si>
  <si>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</si>
  <si>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</si>
  <si>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</si>
  <si>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Ravensburg (08436)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</si>
  <si>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</si>
  <si>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</si>
  <si>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</si>
  <si>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</si>
  <si>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</si>
  <si>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</si>
  <si>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</si>
  <si>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</si>
  <si>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</si>
  <si>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</si>
  <si>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</si>
  <si>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</si>
  <si>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</si>
  <si>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</si>
  <si>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</si>
  <si>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</si>
  <si>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</si>
  <si>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</si>
  <si>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</si>
  <si>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</si>
  <si>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</si>
  <si>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</si>
  <si>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</si>
  <si>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</si>
  <si>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</si>
  <si>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</si>
  <si>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</si>
  <si>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</si>
  <si>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</si>
  <si>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</si>
  <si>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</si>
  <si>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</si>
  <si>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</si>
  <si>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</si>
  <si>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</si>
  <si>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</si>
  <si>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</si>
  <si>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</si>
  <si>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</si>
  <si>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</si>
  <si>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</si>
  <si>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</si>
  <si>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</si>
  <si>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</si>
  <si>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</si>
  <si>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</si>
  <si>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</si>
  <si>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</si>
  <si>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</si>
  <si>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</si>
  <si>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</si>
  <si>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</si>
  <si>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</si>
  <si>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</si>
  <si>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</si>
  <si>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</si>
  <si>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</si>
  <si>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</si>
  <si>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</si>
  <si>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</si>
  <si>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</si>
  <si>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</si>
  <si>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</si>
  <si>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</si>
  <si>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</si>
  <si>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</si>
  <si>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</si>
  <si>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</si>
  <si>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</si>
  <si>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</si>
  <si>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</si>
  <si>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</si>
  <si>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</si>
  <si>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</si>
  <si>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</si>
  <si>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</si>
  <si>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</si>
  <si>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</si>
  <si>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Ravensburg (08436);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</si>
  <si>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</si>
  <si>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</si>
  <si>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</si>
  <si>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</si>
  <si>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</si>
  <si>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</si>
  <si>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</si>
  <si>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</si>
  <si>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</si>
  <si>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</si>
  <si>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</si>
  <si>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</si>
  <si>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</si>
  <si>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</si>
  <si>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</si>
  <si>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</si>
  <si>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</si>
  <si>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</si>
  <si>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</si>
  <si>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</si>
  <si>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</si>
  <si>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</si>
  <si>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</si>
  <si>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</si>
  <si>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</si>
  <si>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</si>
  <si>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</si>
  <si>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</si>
  <si>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</si>
  <si>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</si>
  <si>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</si>
  <si>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</si>
  <si>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</si>
  <si>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</si>
  <si>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</si>
  <si>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</si>
  <si>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</si>
  <si>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</si>
  <si>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</si>
  <si>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</si>
  <si>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</si>
  <si>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</si>
  <si>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</si>
  <si>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</si>
  <si>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</si>
  <si>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</si>
  <si>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</si>
  <si>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</si>
  <si>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</si>
  <si>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</si>
  <si>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</si>
  <si>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</si>
  <si>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</si>
  <si>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</si>
  <si>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</si>
  <si>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</si>
  <si>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</si>
  <si>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</si>
  <si>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</si>
  <si>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</si>
  <si>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</si>
  <si>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</si>
  <si>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</si>
  <si>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</si>
  <si>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</si>
  <si>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</si>
  <si>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</si>
  <si>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</si>
  <si>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</si>
  <si>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</si>
  <si>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</si>
  <si>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</si>
  <si>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</si>
  <si>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</si>
  <si>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</si>
  <si>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</si>
  <si>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</si>
  <si>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</si>
  <si>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</si>
  <si>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</si>
  <si>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</si>
  <si>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</si>
  <si>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</si>
  <si>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</si>
  <si>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</si>
  <si>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</si>
  <si>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</si>
  <si>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</si>
  <si>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</si>
  <si>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</si>
  <si>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Ravensburg (08436)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</si>
  <si>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</si>
  <si>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</si>
  <si>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</si>
  <si>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</si>
  <si>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</si>
  <si>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</si>
  <si>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</si>
  <si>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</si>
  <si>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</si>
  <si>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</si>
  <si>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</si>
  <si>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</si>
  <si>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</si>
  <si>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</si>
  <si>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</si>
  <si>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</si>
  <si>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</si>
  <si>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</si>
  <si>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</si>
  <si>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</si>
  <si>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</si>
  <si>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</si>
  <si>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</si>
  <si>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</si>
  <si>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</si>
  <si>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</si>
  <si>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</si>
  <si>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</si>
  <si>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</si>
  <si>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</si>
  <si>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</si>
  <si>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</si>
  <si>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</si>
  <si>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</si>
  <si>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</si>
  <si>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</si>
  <si>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</si>
  <si>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</si>
  <si>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</si>
  <si>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</si>
  <si>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</si>
  <si>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</si>
  <si>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</si>
  <si>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</si>
  <si>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</si>
  <si>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</si>
  <si>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</si>
  <si>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</si>
  <si>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</si>
  <si>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</si>
  <si>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</si>
  <si>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</si>
  <si>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</si>
  <si>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</si>
  <si>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</si>
  <si>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</si>
  <si>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</si>
  <si>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</si>
  <si>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</si>
  <si>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</si>
  <si>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</si>
  <si>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</si>
  <si>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</si>
  <si>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</si>
  <si>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</si>
  <si>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</si>
  <si>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</si>
  <si>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</si>
  <si>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</si>
  <si>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</si>
  <si>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</si>
  <si>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</si>
  <si>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</si>
  <si>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</si>
  <si>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</si>
  <si>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</si>
  <si>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</si>
  <si>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</si>
  <si>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</si>
  <si>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</si>
  <si>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</si>
  <si>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</si>
  <si>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</si>
  <si>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</si>
  <si>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</si>
  <si>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</si>
  <si>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</si>
  <si>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</si>
  <si>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</si>
  <si>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</si>
  <si>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</si>
  <si>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</si>
  <si>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</si>
  <si>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</si>
  <si>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</si>
  <si>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</si>
  <si>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</si>
  <si>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</si>
  <si>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</si>
  <si>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</si>
  <si>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</si>
  <si>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</si>
  <si>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</si>
  <si>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</si>
  <si>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</si>
  <si>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</si>
  <si>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</si>
  <si>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</si>
  <si>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</si>
  <si>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</si>
  <si>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</si>
  <si>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</si>
  <si>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</si>
  <si>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</si>
  <si>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</si>
  <si>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</si>
  <si>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</si>
  <si>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</si>
  <si>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</si>
  <si>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</si>
  <si>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</si>
  <si>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</si>
  <si>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</si>
  <si>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</si>
  <si>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</si>
  <si>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</si>
  <si>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</si>
  <si>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</si>
  <si>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</si>
  <si>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</si>
  <si>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</si>
  <si>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</si>
  <si>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</si>
  <si>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</si>
  <si>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</si>
  <si>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</si>
  <si>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</si>
  <si>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</si>
  <si>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</si>
  <si>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</si>
  <si>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</si>
  <si>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</si>
  <si>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</si>
  <si>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</si>
  <si>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</si>
  <si>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</si>
  <si>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</si>
  <si>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</si>
  <si>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</si>
  <si>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</si>
  <si>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</si>
  <si>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</si>
  <si>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</si>
  <si>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</si>
  <si>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</si>
  <si>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</si>
  <si>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</si>
  <si>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</si>
  <si>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</si>
  <si>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</si>
  <si>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</si>
  <si>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</si>
  <si>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</si>
  <si>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</si>
  <si>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</si>
  <si>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</si>
  <si>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</si>
  <si>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</si>
  <si>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</si>
  <si>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</si>
  <si>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</si>
  <si>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</si>
  <si>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</si>
  <si>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</si>
  <si>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</si>
  <si>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</si>
  <si>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</si>
  <si>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</si>
  <si>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</si>
  <si>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</si>
  <si>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</si>
  <si>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</si>
  <si>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</si>
  <si>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</si>
  <si>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</si>
  <si>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</si>
  <si>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</si>
  <si>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</si>
  <si>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</si>
  <si>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Ravensburg (08436);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</si>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</sst>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{89023CC0-1A37-43BF-952B-6793E6FED23E}</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1C0E-4117-871E-D04DC2ECB3E4}"/>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{D948C244-8B18-4131-98D1-82F6E7802DCD}</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1C0E-4117-871E-D04DC2ECB3E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{7C711438-879D-45BE-96DF-8E42D3B1010F}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C0E-4117-871E-D04DC2ECB3E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{413C454B-B435-4A3B-A3A7-0AA450ED3E42}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C0E-4117-871E-D04DC2ECB3E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1.3874145823658197</c:v>
                </c:pt>
                <c:pt idx="1">
                  <c:v>0.77822269034374059</c:v>
                </c:pt>
                <c:pt idx="2">
                  <c:v>1.1186464311118853</c:v>
                </c:pt>
                <c:pt idx="3">
                  <c:v>1.0875687030768</c:v>
                </c:pt>
              </c:numCache>
            </c:numRef>
          </c:val>
          <c:extLst>
            <c:ext xmlns:c16="http://schemas.microsoft.com/office/drawing/2014/chart" uri="{C3380CC4-5D6E-409C-BE32-E72D297353CC}">
              <c16:uniqueId val="{00000004-1C0E-4117-871E-D04DC2ECB3E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{D5648218-2B62-4E6C-9211-D0B7AC44E303}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C0E-4117-871E-D04DC2ECB3E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{AF66F4DF-2FE7-43EE-9E0A-7A13956B9B89}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C0E-4117-871E-D04DC2ECB3E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{006D30A9-3F64-4502-A102-47B9E36656C5}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C0E-4117-871E-D04DC2ECB3E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{3D3AF083-0E62-4846-BB59-0457C99D9C2A}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C0E-4117-871E-D04DC2ECB3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C0E-4117-871E-D04DC2ECB3E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C0E-4117-871E-D04DC2ECB3E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{FA5DD199-1AA2-49AB-A47A-CBE20E69BB69}</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1DF0-4051-B455-864F3708A257}"/>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{F2C7B05F-334A-4A85-88EB-2C1B0B6FED6B}</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1DF0-4051-B455-864F3708A25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{EA349EA5-BAA1-45E0-81A0-5F32EFE6561E}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DF0-4051-B455-864F3708A25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{F24BB1CD-28EE-4DFA-93B7-33C593A31294}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DF0-4051-B455-864F3708A25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-2.785963763370443</c:v>
                </c:pt>
                <c:pt idx="1">
                  <c:v>-2.6975865719528453</c:v>
                </c:pt>
                <c:pt idx="2">
                  <c:v>-2.7637010795899166</c:v>
                </c:pt>
                <c:pt idx="3">
                  <c:v>-2.8655893304673015</c:v>
                </c:pt>
              </c:numCache>
            </c:numRef>
          </c:val>
          <c:extLst>
            <c:ext xmlns:c16="http://schemas.microsoft.com/office/drawing/2014/chart" uri="{C3380CC4-5D6E-409C-BE32-E72D297353CC}">
              <c16:uniqueId val="{00000004-1DF0-4051-B455-864F3708A25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{3CBCA25B-CF4C-409C-9E9C-FDBA04A52D61}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DF0-4051-B455-864F3708A25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{1DEC9729-305B-4851-8985-619BC6E61FF7}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DF0-4051-B455-864F3708A25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{26CA2F0C-592B-4B20-BDE9-7C4D143A29C4}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DF0-4051-B455-864F3708A25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{16914B28-9399-4941-951F-DA30817E59D8}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DF0-4051-B455-864F3708A25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DF0-4051-B455-864F3708A25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DF0-4051-B455-864F3708A25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{2D50A49D-3438-48E4-B927-5EC035DA803C}</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6D56-4655-A000-F65BAFD21B0F}"/>
                </c:ext>
              </c:extLst>
            </c:dLbl>
            <c:dLbl>
              <c:idx val="1"/>
              <c:tx>
                <c:strRef>
                  <c:f>Daten_Diagramme!$D$15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{8AFFAE57-C914-4C51-8928-1A7484AC48EB}</c15:txfldGUID>
                      <c15:f>Daten_Diagramme!$D$15</c15:f>
                      <c15:dlblFieldTableCache>
                        <c:ptCount val="1"/>
                        <c:pt idx="0">
                          <c:v>5.9</c:v>
                        </c:pt>
                      </c15:dlblFieldTableCache>
                    </c15:dlblFTEntry>
                  </c15:dlblFieldTable>
                  <c15:showDataLabelsRange val="0"/>
                </c:ext>
                <c:ext xmlns:c16="http://schemas.microsoft.com/office/drawing/2014/chart" uri="{C3380CC4-5D6E-409C-BE32-E72D297353CC}">
                  <c16:uniqueId val="{00000001-6D56-4655-A000-F65BAFD21B0F}"/>
                </c:ext>
              </c:extLst>
            </c:dLbl>
            <c:dLbl>
              <c:idx val="2"/>
              <c:tx>
                <c:strRef>
                  <c:f>Daten_Diagramme!$D$16</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{BD8E8C7D-FC79-4C76-9348-60EDBB2E1B44}</c15:txfldGUID>
                      <c15:f>Daten_Diagramme!$D$16</c15:f>
                      <c15:dlblFieldTableCache>
                        <c:ptCount val="1"/>
                        <c:pt idx="0">
                          <c:v>7.4</c:v>
                        </c:pt>
                      </c15:dlblFieldTableCache>
                    </c15:dlblFTEntry>
                  </c15:dlblFieldTable>
                  <c15:showDataLabelsRange val="0"/>
                </c:ext>
                <c:ext xmlns:c16="http://schemas.microsoft.com/office/drawing/2014/chart" uri="{C3380CC4-5D6E-409C-BE32-E72D297353CC}">
                  <c16:uniqueId val="{00000002-6D56-4655-A000-F65BAFD21B0F}"/>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{E4D867AC-26F3-46B9-97CE-BFA5543554E4}</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6D56-4655-A000-F65BAFD21B0F}"/>
                </c:ext>
              </c:extLst>
            </c:dLbl>
            <c:dLbl>
              <c:idx val="4"/>
              <c:tx>
                <c:strRef>
                  <c:f>Daten_Diagramme!$D$18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{97D2B9AF-6760-406A-812C-18485B1721D5}</c15:txfldGUID>
                      <c15:f>Daten_Diagramme!$D$18</c15:f>
                      <c15:dlblFieldTableCache>
                        <c:ptCount val="1"/>
                        <c:pt idx="0">
                          <c:v>3.7</c:v>
                        </c:pt>
                      </c15:dlblFieldTableCache>
                    </c15:dlblFTEntry>
                  </c15:dlblFieldTable>
                  <c15:showDataLabelsRange val="0"/>
                </c:ext>
                <c:ext xmlns:c16="http://schemas.microsoft.com/office/drawing/2014/chart" uri="{C3380CC4-5D6E-409C-BE32-E72D297353CC}">
                  <c16:uniqueId val="{00000004-6D56-4655-A000-F65BAFD21B0F}"/>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{460AFEFF-03A2-48DF-8460-0F407EB09643}</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6D56-4655-A000-F65BAFD21B0F}"/>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{01AD7117-8B0F-4087-A6B8-E4D339216D6E}</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6D56-4655-A000-F65BAFD21B0F}"/>
                </c:ext>
              </c:extLst>
            </c:dLbl>
            <c:dLbl>
              <c:idx val="7"/>
              <c:tx>
                <c:strRef>
                  <c:f>Daten_Diagramme!$D$21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{953FAA82-4199-43E9-A838-EFCBCBE0C248}</c15:txfldGUID>
                      <c15:f>Daten_Diagramme!$D$21</c15:f>
                      <c15:dlblFieldTableCache>
                        <c:ptCount val="1"/>
                        <c:pt idx="0">
                          <c:v>1.6</c:v>
                        </c:pt>
                      </c15:dlblFieldTableCache>
                    </c15:dlblFTEntry>
                  </c15:dlblFieldTable>
                  <c15:showDataLabelsRange val="0"/>
                </c:ext>
                <c:ext xmlns:c16="http://schemas.microsoft.com/office/drawing/2014/chart" uri="{C3380CC4-5D6E-409C-BE32-E72D297353CC}">
                  <c16:uniqueId val="{00000007-6D56-4655-A000-F65BAFD21B0F}"/>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{99DCAEC0-04CB-4375-89B9-0591A889A18F}</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6D56-4655-A000-F65BAFD21B0F}"/>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{438CC45A-342A-4383-A460-7DA0D0AD6E38}</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6D56-4655-A000-F65BAFD21B0F}"/>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{6848D80A-76C4-4E82-943F-605AB93D49F5}</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6D56-4655-A000-F65BAFD21B0F}"/>
                </c:ext>
              </c:extLst>
            </c:dLbl>
            <c:dLbl>
              <c:idx val="11"/>
              <c:tx>
                <c:strRef>
                  <c:f>Daten_Diagramme!$D$25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{EC4B2423-01F9-41F1-B5A6-4242374C9723}</c15:txfldGUID>
                      <c15:f>Daten_Diagramme!$D$25</c15:f>
                      <c15:dlblFieldTableCache>
                        <c:ptCount val="1"/>
                        <c:pt idx="0">
                          <c:v>6.2</c:v>
                        </c:pt>
                      </c15:dlblFieldTableCache>
                    </c15:dlblFTEntry>
                  </c15:dlblFieldTable>
                  <c15:showDataLabelsRange val="0"/>
                </c:ext>
                <c:ext xmlns:c16="http://schemas.microsoft.com/office/drawing/2014/chart" uri="{C3380CC4-5D6E-409C-BE32-E72D297353CC}">
                  <c16:uniqueId val="{0000000B-6D56-4655-A000-F65BAFD21B0F}"/>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{3F715AB0-5685-49D1-8E94-6F7E4A635FAC}</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6D56-4655-A000-F65BAFD21B0F}"/>
                </c:ext>
              </c:extLst>
            </c:dLbl>
            <c:dLbl>
              <c:idx val="13"/>
              <c:tx>
                <c:strRef>
                  <c:f>Daten_Diagramme!$D$27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{9FD6626B-7686-401E-8CFA-54A71AA371E6}</c15:txfldGUID>
                      <c15:f>Daten_Diagramme!$D$27</c15:f>
                      <c15:dlblFieldTableCache>
                        <c:ptCount val="1"/>
                        <c:pt idx="0">
                          <c:v>1.6</c:v>
                        </c:pt>
                      </c15:dlblFieldTableCache>
                    </c15:dlblFTEntry>
                  </c15:dlblFieldTable>
                  <c15:showDataLabelsRange val="0"/>
                </c:ext>
                <c:ext xmlns:c16="http://schemas.microsoft.com/office/drawing/2014/chart" uri="{C3380CC4-5D6E-409C-BE32-E72D297353CC}">
                  <c16:uniqueId val="{0000000D-6D56-4655-A000-F65BAFD21B0F}"/>
                </c:ext>
              </c:extLst>
            </c:dLbl>
            <c:dLbl>
              <c:idx val="14"/>
              <c:tx>
                <c:strRef>
                  <c:f>Daten_Diagramme!$D$28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{B826BABB-486B-4A40-8D02-BA2AB079C2A7}</c15:txfldGUID>
                      <c15:f>Daten_Diagramme!$D$28</c15:f>
                      <c15:dlblFieldTableCache>
                        <c:ptCount val="1"/>
                        <c:pt idx="0">
                          <c:v>-3.4</c:v>
                        </c:pt>
                      </c15:dlblFieldTableCache>
                    </c15:dlblFTEntry>
                  </c15:dlblFieldTable>
                  <c15:showDataLabelsRange val="0"/>
                </c:ext>
                <c:ext xmlns:c16="http://schemas.microsoft.com/office/drawing/2014/chart" uri="{C3380CC4-5D6E-409C-BE32-E72D297353CC}">
                  <c16:uniqueId val="{0000000E-6D56-4655-A000-F65BAFD21B0F}"/>
                </c:ext>
              </c:extLst>
            </c:dLbl>
            <c:dLbl>
              <c:idx val="15"/>
              <c:tx>
                <c:strRef>
                  <c:f>Daten_Diagramme!$D$29</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{48CA6424-4EA1-4F47-A4D0-BEA239F42089}</c15:txfldGUID>
                      <c15:f>Daten_Diagramme!$D$29</c15:f>
                      <c15:dlblFieldTableCache>
                        <c:ptCount val="1"/>
                        <c:pt idx="0">
                          <c:v>-17.0</c:v>
                        </c:pt>
                      </c15:dlblFieldTableCache>
                    </c15:dlblFTEntry>
                  </c15:dlblFieldTable>
                  <c15:showDataLabelsRange val="0"/>
                </c:ext>
                <c:ext xmlns:c16="http://schemas.microsoft.com/office/drawing/2014/chart" uri="{C3380CC4-5D6E-409C-BE32-E72D297353CC}">
                  <c16:uniqueId val="{0000000F-6D56-4655-A000-F65BAFD21B0F}"/>
                </c:ext>
              </c:extLst>
            </c:dLbl>
            <c:dLbl>
              <c:idx val="16"/>
              <c:tx>
                <c:strRef>
                  <c:f>Daten_Diagramme!$D$30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{E1646D74-465F-400D-92D1-21E61A753CB3}</c15:txfldGUID>
                      <c15:f>Daten_Diagramme!$D$30</c15:f>
                      <c15:dlblFieldTableCache>
                        <c:ptCount val="1"/>
                        <c:pt idx="0">
                          <c:v>4.3</c:v>
                        </c:pt>
                      </c15:dlblFieldTableCache>
                    </c15:dlblFTEntry>
                  </c15:dlblFieldTable>
                  <c15:showDataLabelsRange val="0"/>
                </c:ext>
                <c:ext xmlns:c16="http://schemas.microsoft.com/office/drawing/2014/chart" uri="{C3380CC4-5D6E-409C-BE32-E72D297353CC}">
                  <c16:uniqueId val="{00000010-6D56-4655-A000-F65BAFD21B0F}"/>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{92BB9FB2-A3BA-4700-A857-6A5EE98F3C2A}</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6D56-4655-A000-F65BAFD21B0F}"/>
                </c:ext>
              </c:extLst>
            </c:dLbl>
            <c:dLbl>
              <c:idx val="18"/>
              <c:tx>
                <c:strRef>
                  <c:f>Daten_Diagramme!$D$32</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{DBA44DD9-0E26-4C38-B5FF-390F3C9985E8}</c15:txfldGUID>
                      <c15:f>Daten_Diagramme!$D$32</c15:f>
                      <c15:dlblFieldTableCache>
                        <c:ptCount val="1"/>
                        <c:pt idx="0">
                          <c:v>5.6</c:v>
                        </c:pt>
                      </c15:dlblFieldTableCache>
                    </c15:dlblFTEntry>
                  </c15:dlblFieldTable>
                  <c15:showDataLabelsRange val="0"/>
                </c:ext>
                <c:ext xmlns:c16="http://schemas.microsoft.com/office/drawing/2014/chart" uri="{C3380CC4-5D6E-409C-BE32-E72D297353CC}">
                  <c16:uniqueId val="{00000012-6D56-4655-A000-F65BAFD21B0F}"/>
                </c:ext>
              </c:extLst>
            </c:dLbl>
            <c:dLbl>
              <c:idx val="19"/>
              <c:tx>
                <c:strRef>
                  <c:f>Daten_Diagramme!$D$33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{13F42320-7C11-4E12-A5B0-C3E06C1B6EB1}</c15:txfldGUID>
                      <c15:f>Daten_Diagramme!$D$33</c15:f>
                      <c15:dlblFieldTableCache>
                        <c:ptCount val="1"/>
                        <c:pt idx="0">
                          <c:v>-4.9</c:v>
                        </c:pt>
                      </c15:dlblFieldTableCache>
                    </c15:dlblFTEntry>
                  </c15:dlblFieldTable>
                  <c15:showDataLabelsRange val="0"/>
                </c:ext>
                <c:ext xmlns:c16="http://schemas.microsoft.com/office/drawing/2014/chart" uri="{C3380CC4-5D6E-409C-BE32-E72D297353CC}">
                  <c16:uniqueId val="{00000013-6D56-4655-A000-F65BAFD21B0F}"/>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{8C677D2C-7107-438C-A7B9-BE055293CC39}</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6D56-4655-A000-F65BAFD21B0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{8E1EF2D8-95E0-41FF-AA01-B36A83BC2900}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D56-4655-A000-F65BAFD21B0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{70F38E20-9B4C-4444-83A9-4A8B65CE6150}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D56-4655-A000-F65BAFD21B0F}"/>
                </c:ext>
              </c:extLst>
            </c:dLbl>
            <c:dLbl>
              <c:idx val="23"/>
              <c:tx>
                <c:strRef>
                  <c:f>Daten_Diagramme!$D$37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{CCD6E146-11B5-4A41-BCAD-DF30238C82F6}</c15:txfldGUID>
                      <c15:f>Daten_Diagramme!$D$37</c15:f>
                      <c15:dlblFieldTableCache>
                        <c:ptCount val="1"/>
                        <c:pt idx="0">
                          <c:v>5.9</c:v>
                        </c:pt>
                      </c15:dlblFieldTableCache>
                    </c15:dlblFTEntry>
                  </c15:dlblFieldTable>
                  <c15:showDataLabelsRange val="0"/>
                </c:ext>
                <c:ext xmlns:c16="http://schemas.microsoft.com/office/drawing/2014/chart" uri="{C3380CC4-5D6E-409C-BE32-E72D297353CC}">
                  <c16:uniqueId val="{00000017-6D56-4655-A000-F65BAFD21B0F}"/>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{A0C21228-1721-4873-BACA-0BB28EE66E1E}</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6D56-4655-A000-F65BAFD21B0F}"/>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{635E3080-4DCC-476A-B30F-27E6D4B8A370}</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6D56-4655-A000-F65BAFD21B0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{7499EA24-2878-4DED-AEBB-4D5D30FB408A}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D56-4655-A000-F65BAFD21B0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{C8FB9637-E191-4E69-82E9-B76C7C6BE6FF}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D56-4655-A000-F65BAFD21B0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{A90DE23D-5670-4735-B933-6A042977DA90}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D56-4655-A000-F65BAFD21B0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{4ACA38A3-4353-4DBE-B76F-B01ECF6505C5}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D56-4655-A000-F65BAFD21B0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{232595F1-DFA0-4328-A1FA-3E8B83DB6235}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D56-4655-A000-F65BAFD21B0F}"/>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{2975B7F0-5B18-44AA-9033-F6C9CFBF93C3}</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6D56-4655-A000-F65BAFD21B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1.3874145823658197</c:v>
                </c:pt>
                <c:pt idx="1">
                  <c:v>5.9202059202059205</c:v>
                </c:pt>
                <c:pt idx="2">
                  <c:v>7.3761854583772388</c:v>
                </c:pt>
                <c:pt idx="3">
                  <c:v>2.1118530884808013</c:v>
                </c:pt>
                <c:pt idx="4">
                  <c:v>3.6702708064676122</c:v>
                </c:pt>
                <c:pt idx="5">
                  <c:v>1.9077828345515562</c:v>
                </c:pt>
                <c:pt idx="6">
                  <c:v>-0.6332196785192401</c:v>
                </c:pt>
                <c:pt idx="7">
                  <c:v>1.6147470705915976</c:v>
                </c:pt>
                <c:pt idx="8">
                  <c:v>0.63940238034945551</c:v>
                </c:pt>
                <c:pt idx="9">
                  <c:v>3.0381770937437538</c:v>
                </c:pt>
                <c:pt idx="10">
                  <c:v>0.29967036260113877</c:v>
                </c:pt>
                <c:pt idx="11">
                  <c:v>6.2012876990850563</c:v>
                </c:pt>
                <c:pt idx="12">
                  <c:v>-2.5088028169014085</c:v>
                </c:pt>
                <c:pt idx="13">
                  <c:v>1.6287600880410857</c:v>
                </c:pt>
                <c:pt idx="14">
                  <c:v>-3.3650793650793651</c:v>
                </c:pt>
                <c:pt idx="15">
                  <c:v>-17.04035874439462</c:v>
                </c:pt>
                <c:pt idx="16">
                  <c:v>4.2995081071233372</c:v>
                </c:pt>
                <c:pt idx="17">
                  <c:v>2.6909090909090909</c:v>
                </c:pt>
                <c:pt idx="18">
                  <c:v>5.5545743553514662</c:v>
                </c:pt>
                <c:pt idx="19">
                  <c:v>-4.9486887115165334</c:v>
                </c:pt>
                <c:pt idx="20">
                  <c:v>2.7700236203564526</c:v>
                </c:pt>
                <c:pt idx="21">
                  <c:v>0</c:v>
                </c:pt>
                <c:pt idx="23">
                  <c:v>5.9202059202059205</c:v>
                </c:pt>
                <c:pt idx="24">
                  <c:v>2.1464214915578643</c:v>
                </c:pt>
                <c:pt idx="25">
                  <c:v>0.90227742725799864</c:v>
                </c:pt>
              </c:numCache>
            </c:numRef>
          </c:val>
          <c:extLst>
            <c:ext xmlns:c16="http://schemas.microsoft.com/office/drawing/2014/chart" uri="{C3380CC4-5D6E-409C-BE32-E72D297353CC}">
              <c16:uniqueId val="{00000020-6D56-4655-A000-F65BAFD21B0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{70E9F873-B197-453D-9652-CBF317F35B2C}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D56-4655-A000-F65BAFD21B0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{FB5123F2-ED07-4D7C-9AD1-428B2B47E97A}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D56-4655-A000-F65BAFD21B0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{F8170EC6-639C-495C-AA47-D104D171EA1F}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D56-4655-A000-F65BAFD21B0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{0BC5FA4C-9269-4D77-9F9A-90B78BDDAC69}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D56-4655-A000-F65BAFD21B0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{1307DA1D-004C-4BAE-A172-8E106576A438}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D56-4655-A000-F65BAFD21B0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{828D7870-13AA-4ADE-92D8-74F3E65C7E0B}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D56-4655-A000-F65BAFD21B0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{18084923-87E3-4B3D-9772-A9CE83AFE7C5}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D56-4655-A000-F65BAFD21B0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{220E999F-D92A-4D10-8E99-35A9098F007D}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D56-4655-A000-F65BAFD21B0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{01ACEA69-71B6-4959-ACC5-58883E277646}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D56-4655-A000-F65BAFD21B0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{791DE3B0-E1B8-493C-A407-15CB87605EA8}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D56-4655-A000-F65BAFD21B0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{011D9A7E-E41F-4D85-AA23-2A8DFBF105E8}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D56-4655-A000-F65BAFD21B0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{43421BE2-6EA6-476E-9F88-6A84C306E440}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D56-4655-A000-F65BAFD21B0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{31304C4B-A3F9-45C5-9C70-32AB48CA9B99}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D56-4655-A000-F65BAFD21B0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{12462474-D565-45EF-BF2D-9C170CD23514}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D56-4655-A000-F65BAFD21B0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{6EE8D533-5A06-4954-81D3-0EDDD4A129A8}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D56-4655-A000-F65BAFD21B0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{1679AAF2-504A-49F2-81D0-D188FF883538}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D56-4655-A000-F65BAFD21B0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{81592C70-E616-4D5E-85FC-A1A7B4D1141C}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D56-4655-A000-F65BAFD21B0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{592C26F7-F50C-4F08-9891-372F805D67E9}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D56-4655-A000-F65BAFD21B0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{51C63F73-212E-43FA-AEB8-8C1AC053B0B1}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D56-4655-A000-F65BAFD21B0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{63CD1054-6F4B-4602-BBE6-FF23709BFF44}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D56-4655-A000-F65BAFD21B0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{682A2629-9029-4BEB-8A69-0FEBD6628C49}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D56-4655-A000-F65BAFD21B0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{DC9ADC4E-A967-429F-B7D5-EEF5F8D72936}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D56-4655-A000-F65BAFD21B0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{73FD9E3A-817F-4339-8343-E634E95DDCA8}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D56-4655-A000-F65BAFD21B0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{55184BDA-A650-4537-81A5-24A488B721AE}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D56-4655-A000-F65BAFD21B0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{CB220A2E-06A5-4EC2-966F-36543C4724BF}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D56-4655-A000-F65BAFD21B0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{FC10C63F-F328-4FC6-9E29-DC30B528B446}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D56-4655-A000-F65BAFD21B0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{26D8B0EC-9B1E-4209-AC5E-85A5371434EB}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D56-4655-A000-F65BAFD21B0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{B531785D-D6B9-495D-B5C7-F2EB0FCA7850}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D56-4655-A000-F65BAFD21B0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{48C4A45D-661A-4DAA-9610-F59760EA3AFD}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D56-4655-A000-F65BAFD21B0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{D089EACA-DE45-4DE3-837B-50D87EFDD2C0}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D56-4655-A000-F65BAFD21B0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{059E4AC7-6F3D-41AF-ADA7-F0C5A467BCC8}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D56-4655-A000-F65BAFD21B0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{4375BD49-3F02-4FB5-9F96-32874D259CEC}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D56-4655-A000-F65BAFD21B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D56-4655-A000-F65BAFD21B0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D56-4655-A000-F65BAFD21B0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{37D659E0-2536-4EBF-9C56-5E5A78608F6B}</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732C-453A-9D76-A20628331EBC}"/>
                </c:ext>
              </c:extLst>
            </c:dLbl>
            <c:dLbl>
              <c:idx val="1"/>
              <c:tx>
                <c:strRef>
                  <c:f>Daten_Diagramme!$E$15</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{96820935-C768-41B0-8290-4BAE544CE435}</c15:txfldGUID>
                      <c15:f>Daten_Diagramme!$E$15</c15:f>
                      <c15:dlblFieldTableCache>
                        <c:ptCount val="1"/>
                        <c:pt idx="0">
                          <c:v>9.1</c:v>
                        </c:pt>
                      </c15:dlblFieldTableCache>
                    </c15:dlblFTEntry>
                  </c15:dlblFieldTable>
                  <c15:showDataLabelsRange val="0"/>
                </c:ext>
                <c:ext xmlns:c16="http://schemas.microsoft.com/office/drawing/2014/chart" uri="{C3380CC4-5D6E-409C-BE32-E72D297353CC}">
                  <c16:uniqueId val="{00000001-732C-453A-9D76-A20628331EBC}"/>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{28DAEEC8-7B90-400E-85D5-0FDC0B8FFE0A}</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732C-453A-9D76-A20628331EBC}"/>
                </c:ext>
              </c:extLst>
            </c:dLbl>
            <c:dLbl>
              <c:idx val="3"/>
              <c:tx>
                <c:strRef>
                  <c:f>Daten_Diagramme!$E$17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{9DE447BD-CEC6-46EA-B1CD-2D9F3773066B}</c15:txfldGUID>
                      <c15:f>Daten_Diagramme!$E$17</c15:f>
                      <c15:dlblFieldTableCache>
                        <c:ptCount val="1"/>
                        <c:pt idx="0">
                          <c:v>-3.5</c:v>
                        </c:pt>
                      </c15:dlblFieldTableCache>
                    </c15:dlblFTEntry>
                  </c15:dlblFieldTable>
                  <c15:showDataLabelsRange val="0"/>
                </c:ext>
                <c:ext xmlns:c16="http://schemas.microsoft.com/office/drawing/2014/chart" uri="{C3380CC4-5D6E-409C-BE32-E72D297353CC}">
                  <c16:uniqueId val="{00000003-732C-453A-9D76-A20628331EBC}"/>
                </c:ext>
              </c:extLst>
            </c:dLbl>
            <c:dLbl>
              <c:idx val="4"/>
              <c:tx>
                <c:strRef>
                  <c:f>Daten_Diagramme!$E$18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{02B3D128-C5EA-48BA-B6F6-115482941B03}</c15:txfldGUID>
                      <c15:f>Daten_Diagramme!$E$18</c15:f>
                      <c15:dlblFieldTableCache>
                        <c:ptCount val="1"/>
                        <c:pt idx="0">
                          <c:v>1.0</c:v>
                        </c:pt>
                      </c15:dlblFieldTableCache>
                    </c15:dlblFTEntry>
                  </c15:dlblFieldTable>
                  <c15:showDataLabelsRange val="0"/>
                </c:ext>
                <c:ext xmlns:c16="http://schemas.microsoft.com/office/drawing/2014/chart" uri="{C3380CC4-5D6E-409C-BE32-E72D297353CC}">
                  <c16:uniqueId val="{00000004-732C-453A-9D76-A20628331EBC}"/>
                </c:ext>
              </c:extLst>
            </c:dLbl>
            <c:dLbl>
              <c:idx val="5"/>
              <c:tx>
                <c:strRef>
                  <c:f>Daten_Diagramme!$E$19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{F3DF15F4-98A0-4755-8F27-FD84322C671A}</c15:txfldGUID>
                      <c15:f>Daten_Diagramme!$E$19</c15:f>
                      <c15:dlblFieldTableCache>
                        <c:ptCount val="1"/>
                        <c:pt idx="0">
                          <c:v>-6.1</c:v>
                        </c:pt>
                      </c15:dlblFieldTableCache>
                    </c15:dlblFTEntry>
                  </c15:dlblFieldTable>
                  <c15:showDataLabelsRange val="0"/>
                </c:ext>
                <c:ext xmlns:c16="http://schemas.microsoft.com/office/drawing/2014/chart" uri="{C3380CC4-5D6E-409C-BE32-E72D297353CC}">
                  <c16:uniqueId val="{00000005-732C-453A-9D76-A20628331EBC}"/>
                </c:ext>
              </c:extLst>
            </c:dLbl>
            <c:dLbl>
              <c:idx val="6"/>
              <c:tx>
                <c:strRef>
                  <c:f>Daten_Diagramme!$E$20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{39A4D2B7-1449-444B-B2F7-7A14AE2C477F}</c15:txfldGUID>
                      <c15:f>Daten_Diagramme!$E$20</c15:f>
                      <c15:dlblFieldTableCache>
                        <c:ptCount val="1"/>
                        <c:pt idx="0">
                          <c:v>-6.9</c:v>
                        </c:pt>
                      </c15:dlblFieldTableCache>
                    </c15:dlblFTEntry>
                  </c15:dlblFieldTable>
                  <c15:showDataLabelsRange val="0"/>
                </c:ext>
                <c:ext xmlns:c16="http://schemas.microsoft.com/office/drawing/2014/chart" uri="{C3380CC4-5D6E-409C-BE32-E72D297353CC}">
                  <c16:uniqueId val="{00000006-732C-453A-9D76-A20628331EBC}"/>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{F3C20209-38E1-4CBE-9FDA-4B98E31C5DA3}</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732C-453A-9D76-A20628331EBC}"/>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{47A26F07-51D3-4E6E-8DAD-94504A9917DD}</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732C-453A-9D76-A20628331EBC}"/>
                </c:ext>
              </c:extLst>
            </c:dLbl>
            <c:dLbl>
              <c:idx val="9"/>
              <c:tx>
                <c:strRef>
                  <c:f>Daten_Diagramme!$E$23</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{220541BB-18A0-49F3-8494-278F685FAFAA}</c15:txfldGUID>
                      <c15:f>Daten_Diagramme!$E$23</c15:f>
                      <c15:dlblFieldTableCache>
                        <c:ptCount val="1"/>
                        <c:pt idx="0">
                          <c:v>-8.3</c:v>
                        </c:pt>
                      </c15:dlblFieldTableCache>
                    </c15:dlblFTEntry>
                  </c15:dlblFieldTable>
                  <c15:showDataLabelsRange val="0"/>
                </c:ext>
                <c:ext xmlns:c16="http://schemas.microsoft.com/office/drawing/2014/chart" uri="{C3380CC4-5D6E-409C-BE32-E72D297353CC}">
                  <c16:uniqueId val="{00000009-732C-453A-9D76-A20628331EBC}"/>
                </c:ext>
              </c:extLst>
            </c:dLbl>
            <c:dLbl>
              <c:idx val="10"/>
              <c:tx>
                <c:strRef>
                  <c:f>Daten_Diagramme!$E$24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{DFDEE4AC-EC67-46EA-BACA-B096497C0E11}</c15:txfldGUID>
                      <c15:f>Daten_Diagramme!$E$24</c15:f>
                      <c15:dlblFieldTableCache>
                        <c:ptCount val="1"/>
                        <c:pt idx="0">
                          <c:v>-7.6</c:v>
                        </c:pt>
                      </c15:dlblFieldTableCache>
                    </c15:dlblFTEntry>
                  </c15:dlblFieldTable>
                  <c15:showDataLabelsRange val="0"/>
                </c:ext>
                <c:ext xmlns:c16="http://schemas.microsoft.com/office/drawing/2014/chart" uri="{C3380CC4-5D6E-409C-BE32-E72D297353CC}">
                  <c16:uniqueId val="{0000000A-732C-453A-9D76-A20628331EBC}"/>
                </c:ext>
              </c:extLst>
            </c:dLbl>
            <c:dLbl>
              <c:idx val="11"/>
              <c:tx>
                <c:strRef>
                  <c:f>Daten_Diagramme!$E$25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{F43D7AA9-EEB5-4013-AAE0-CF9423451372}</c15:txfldGUID>
                      <c15:f>Daten_Diagramme!$E$25</c15:f>
                      <c15:dlblFieldTableCache>
                        <c:ptCount val="1"/>
                        <c:pt idx="0">
                          <c:v>-7.6</c:v>
                        </c:pt>
                      </c15:dlblFieldTableCache>
                    </c15:dlblFTEntry>
                  </c15:dlblFieldTable>
                  <c15:showDataLabelsRange val="0"/>
                </c:ext>
                <c:ext xmlns:c16="http://schemas.microsoft.com/office/drawing/2014/chart" uri="{C3380CC4-5D6E-409C-BE32-E72D297353CC}">
                  <c16:uniqueId val="{0000000B-732C-453A-9D76-A20628331EBC}"/>
                </c:ext>
              </c:extLst>
            </c:dLbl>
            <c:dLbl>
              <c:idx val="12"/>
              <c:tx>
                <c:strRef>
                  <c:f>Daten_Diagramme!$E$26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{9721BF70-9973-45AA-90F8-100BBAC2F031}</c15:txfldGUID>
                      <c15:f>Daten_Diagramme!$E$26</c15:f>
                      <c15:dlblFieldTableCache>
                        <c:ptCount val="1"/>
                        <c:pt idx="0">
                          <c:v>4.2</c:v>
                        </c:pt>
                      </c15:dlblFieldTableCache>
                    </c15:dlblFTEntry>
                  </c15:dlblFieldTable>
                  <c15:showDataLabelsRange val="0"/>
                </c:ext>
                <c:ext xmlns:c16="http://schemas.microsoft.com/office/drawing/2014/chart" uri="{C3380CC4-5D6E-409C-BE32-E72D297353CC}">
                  <c16:uniqueId val="{0000000C-732C-453A-9D76-A20628331EBC}"/>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{24193052-F51C-47A0-98F2-FE0FB7EDBC47}</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732C-453A-9D76-A20628331EBC}"/>
                </c:ext>
              </c:extLst>
            </c:dLbl>
            <c:dLbl>
              <c:idx val="14"/>
              <c:tx>
                <c:strRef>
                  <c:f>Daten_Diagramme!$E$28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{31D5C756-2876-474A-9EFE-9B8AB3D0581F}</c15:txfldGUID>
                      <c15:f>Daten_Diagramme!$E$28</c15:f>
                      <c15:dlblFieldTableCache>
                        <c:ptCount val="1"/>
                        <c:pt idx="0">
                          <c:v>-3.7</c:v>
                        </c:pt>
                      </c15:dlblFieldTableCache>
                    </c15:dlblFTEntry>
                  </c15:dlblFieldTable>
                  <c15:showDataLabelsRange val="0"/>
                </c:ext>
                <c:ext xmlns:c16="http://schemas.microsoft.com/office/drawing/2014/chart" uri="{C3380CC4-5D6E-409C-BE32-E72D297353CC}">
                  <c16:uniqueId val="{0000000E-732C-453A-9D76-A20628331EBC}"/>
                </c:ext>
              </c:extLst>
            </c:dLbl>
            <c:dLbl>
              <c:idx val="15"/>
              <c:tx>
                <c:strRef>
                  <c:f>Daten_Diagramme!$E$29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{AA65178D-7FC9-4347-A298-5F21E6B19402}</c15:txfldGUID>
                      <c15:f>Daten_Diagramme!$E$29</c15:f>
                      <c15:dlblFieldTableCache>
                        <c:ptCount val="1"/>
                        <c:pt idx="0">
                          <c:v>-1.5</c:v>
                        </c:pt>
                      </c15:dlblFieldTableCache>
                    </c15:dlblFTEntry>
                  </c15:dlblFieldTable>
                  <c15:showDataLabelsRange val="0"/>
                </c:ext>
                <c:ext xmlns:c16="http://schemas.microsoft.com/office/drawing/2014/chart" uri="{C3380CC4-5D6E-409C-BE32-E72D297353CC}">
                  <c16:uniqueId val="{0000000F-732C-453A-9D76-A20628331EBC}"/>
                </c:ext>
              </c:extLst>
            </c:dLbl>
            <c:dLbl>
              <c:idx val="16"/>
              <c:tx>
                <c:strRef>
                  <c:f>Daten_Diagramme!$E$30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{A525773B-E6CD-4574-A51A-BCB3DF7C4A05}</c15:txfldGUID>
                      <c15:f>Daten_Diagramme!$E$30</c15:f>
                      <c15:dlblFieldTableCache>
                        <c:ptCount val="1"/>
                        <c:pt idx="0">
                          <c:v>-0.4</c:v>
                        </c:pt>
                      </c15:dlblFieldTableCache>
                    </c15:dlblFTEntry>
                  </c15:dlblFieldTable>
                  <c15:showDataLabelsRange val="0"/>
                </c:ext>
                <c:ext xmlns:c16="http://schemas.microsoft.com/office/drawing/2014/chart" uri="{C3380CC4-5D6E-409C-BE32-E72D297353CC}">
                  <c16:uniqueId val="{00000010-732C-453A-9D76-A20628331EBC}"/>
                </c:ext>
              </c:extLst>
            </c:dLbl>
            <c:dLbl>
              <c:idx val="17"/>
              <c:tx>
                <c:strRef>
                  <c:f>Daten_Diagramme!$E$31</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{F77F0828-2AA7-48C8-BC6C-25F53DD7A671}</c15:txfldGUID>
                      <c15:f>Daten_Diagramme!$E$31</c15:f>
                      <c15:dlblFieldTableCache>
                        <c:ptCount val="1"/>
                        <c:pt idx="0">
                          <c:v>-6.4</c:v>
                        </c:pt>
                      </c15:dlblFieldTableCache>
                    </c15:dlblFTEntry>
                  </c15:dlblFieldTable>
                  <c15:showDataLabelsRange val="0"/>
                </c:ext>
                <c:ext xmlns:c16="http://schemas.microsoft.com/office/drawing/2014/chart" uri="{C3380CC4-5D6E-409C-BE32-E72D297353CC}">
                  <c16:uniqueId val="{00000011-732C-453A-9D76-A20628331EBC}"/>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{13158F45-B033-4A90-9656-D1A6501DEC67}</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732C-453A-9D76-A20628331EBC}"/>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{CBD6CD81-2D37-45BE-8E5A-F83270201933}</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732C-453A-9D76-A20628331EBC}"/>
                </c:ext>
              </c:extLst>
            </c:dLbl>
            <c:dLbl>
              <c:idx val="20"/>
              <c:tx>
                <c:strRef>
                  <c:f>Daten_Diagramme!$E$34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{4B1AAAC9-7574-48F1-94BE-219EEA642730}</c15:txfldGUID>
                      <c15:f>Daten_Diagramme!$E$34</c15:f>
                      <c15:dlblFieldTableCache>
                        <c:ptCount val="1"/>
                        <c:pt idx="0">
                          <c:v>-3.2</c:v>
                        </c:pt>
                      </c15:dlblFieldTableCache>
                    </c15:dlblFTEntry>
                  </c15:dlblFieldTable>
                  <c15:showDataLabelsRange val="0"/>
                </c:ext>
                <c:ext xmlns:c16="http://schemas.microsoft.com/office/drawing/2014/chart" uri="{C3380CC4-5D6E-409C-BE32-E72D297353CC}">
                  <c16:uniqueId val="{00000014-732C-453A-9D76-A20628331EB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{B80F29B0-10C4-4045-BE23-ADDE21852051}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32C-453A-9D76-A20628331EB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{6B7A4641-E3EB-47D2-A653-4E2DE6C7DC9E}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32C-453A-9D76-A20628331EBC}"/>
                </c:ext>
              </c:extLst>
            </c:dLbl>
            <c:dLbl>
              <c:idx val="23"/>
              <c:tx>
                <c:strRef>
                  <c:f>Daten_Diagramme!$E$37</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{C746E6EE-1A06-489F-9429-BE226AEE5B78}</c15:txfldGUID>
                      <c15:f>Daten_Diagramme!$E$37</c15:f>
                      <c15:dlblFieldTableCache>
                        <c:ptCount val="1"/>
                        <c:pt idx="0">
                          <c:v>9.1</c:v>
                        </c:pt>
                      </c15:dlblFieldTableCache>
                    </c15:dlblFTEntry>
                  </c15:dlblFieldTable>
                  <c15:showDataLabelsRange val="0"/>
                </c:ext>
                <c:ext xmlns:c16="http://schemas.microsoft.com/office/drawing/2014/chart" uri="{C3380CC4-5D6E-409C-BE32-E72D297353CC}">
                  <c16:uniqueId val="{00000017-732C-453A-9D76-A20628331EBC}"/>
                </c:ext>
              </c:extLst>
            </c:dLbl>
            <c:dLbl>
              <c:idx val="24"/>
              <c:tx>
                <c:strRef>
                  <c:f>Daten_Diagramme!$E$38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{7B8ED4BA-7BEE-4885-91D8-9C90A6973836}</c15:txfldGUID>
                      <c15:f>Daten_Diagramme!$E$38</c15:f>
                      <c15:dlblFieldTableCache>
                        <c:ptCount val="1"/>
                        <c:pt idx="0">
                          <c:v>-1.3</c:v>
                        </c:pt>
                      </c15:dlblFieldTableCache>
                    </c15:dlblFTEntry>
                  </c15:dlblFieldTable>
                  <c15:showDataLabelsRange val="0"/>
                </c:ext>
                <c:ext xmlns:c16="http://schemas.microsoft.com/office/drawing/2014/chart" uri="{C3380CC4-5D6E-409C-BE32-E72D297353CC}">
                  <c16:uniqueId val="{00000018-732C-453A-9D76-A20628331EBC}"/>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{7A3FC9A7-E1B4-4716-BC57-0F6064F53B4F}</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732C-453A-9D76-A20628331EB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{FFBCECDC-CED2-42BD-BE8B-DB278D190A6B}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32C-453A-9D76-A20628331EB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{3F1AB2BC-A512-4991-937F-B5F7A37B440F}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32C-453A-9D76-A20628331EB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{4F9647B5-3903-46D3-9C50-431303D2ABF8}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32C-453A-9D76-A20628331EB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{5DD306AA-6556-4F38-B99E-5E8C42566CA2}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32C-453A-9D76-A20628331EB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{32DEC081-27BB-4897-AC09-BB79EBE9AA04}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32C-453A-9D76-A20628331EBC}"/>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{08C2CB44-8751-43E0-BBBF-AB657AD8C5BC}</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732C-453A-9D76-A20628331E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-2.785963763370443</c:v>
                </c:pt>
                <c:pt idx="1">
                  <c:v>9.0909090909090917</c:v>
                </c:pt>
                <c:pt idx="2">
                  <c:v>-1.910828025477707</c:v>
                </c:pt>
                <c:pt idx="3">
                  <c:v>-3.5442373326332373</c:v>
                </c:pt>
                <c:pt idx="4">
                  <c:v>0.98452883263009849</c:v>
                </c:pt>
                <c:pt idx="5">
                  <c:v>-6.091894682498709</c:v>
                </c:pt>
                <c:pt idx="6">
                  <c:v>-6.8888888888888893</c:v>
                </c:pt>
                <c:pt idx="7">
                  <c:v>3.6670547147846331</c:v>
                </c:pt>
                <c:pt idx="8">
                  <c:v>-0.23708721422523285</c:v>
                </c:pt>
                <c:pt idx="9">
                  <c:v>-8.3056478405315612</c:v>
                </c:pt>
                <c:pt idx="10">
                  <c:v>-7.5954678976080574</c:v>
                </c:pt>
                <c:pt idx="11">
                  <c:v>-7.623318385650224</c:v>
                </c:pt>
                <c:pt idx="12">
                  <c:v>4.1916167664670656</c:v>
                </c:pt>
                <c:pt idx="13">
                  <c:v>0.72546773577701418</c:v>
                </c:pt>
                <c:pt idx="14">
                  <c:v>-3.6853685368536855</c:v>
                </c:pt>
                <c:pt idx="15">
                  <c:v>-1.5384615384615385</c:v>
                </c:pt>
                <c:pt idx="16">
                  <c:v>-0.3780718336483932</c:v>
                </c:pt>
                <c:pt idx="17">
                  <c:v>-6.4257028112449799</c:v>
                </c:pt>
                <c:pt idx="18">
                  <c:v>-0.14416146083613648</c:v>
                </c:pt>
                <c:pt idx="19">
                  <c:v>-3.4749034749034751</c:v>
                </c:pt>
                <c:pt idx="20">
                  <c:v>-3.2364399160922983</c:v>
                </c:pt>
                <c:pt idx="21">
                  <c:v>0</c:v>
                </c:pt>
                <c:pt idx="23">
                  <c:v>9.0909090909090917</c:v>
                </c:pt>
                <c:pt idx="24">
                  <c:v>-1.3353877760657422</c:v>
                </c:pt>
                <c:pt idx="25">
                  <c:v>-3.4358168010437926</c:v>
                </c:pt>
              </c:numCache>
            </c:numRef>
          </c:val>
          <c:extLst>
            <c:ext xmlns:c16="http://schemas.microsoft.com/office/drawing/2014/chart" uri="{C3380CC4-5D6E-409C-BE32-E72D297353CC}">
              <c16:uniqueId val="{00000020-732C-453A-9D76-A20628331EB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{A887FA81-40CD-4BBC-9FC3-F23C7B756F51}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32C-453A-9D76-A20628331EB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{76C7EAE2-A6C7-4DE1-9344-3FC04CFF9B0D}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32C-453A-9D76-A20628331EB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{06718651-5970-4C4E-86E4-FB477D4C53E6}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32C-453A-9D76-A20628331EB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{16DEEE80-A8AB-4B95-8F54-BFE25C9B6BBD}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32C-453A-9D76-A20628331EB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{864D2697-0010-4708-B1B4-A00BB97604BD}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32C-453A-9D76-A20628331EB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{E124C65D-1198-4EBE-A013-BF73A6078502}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32C-453A-9D76-A20628331EB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{D5EF5B78-D632-423F-8EA6-E7AF0719B253}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32C-453A-9D76-A20628331EB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{5BC6B7D2-6C4D-4DF8-83FF-64EF3EFA60D3}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32C-453A-9D76-A20628331EB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{7843CFB3-A529-40D4-8D4C-CB53AC9C1046}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32C-453A-9D76-A20628331EB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{0C6970A7-4C96-4FE3-892F-AD09E761C991}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32C-453A-9D76-A20628331EB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{554F39C7-74C4-481C-9651-8027B95F28D2}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32C-453A-9D76-A20628331EB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{7EAA84E5-1D29-40BF-849B-2B27207A16AD}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32C-453A-9D76-A20628331EB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{93CA3C4C-128D-45F4-BC4A-6798DAF8EEF6}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32C-453A-9D76-A20628331EB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{96CC93C0-6AF0-4755-9253-EEE1D5896246}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32C-453A-9D76-A20628331EB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{3B1EBF17-B5EF-4248-A51F-5AA01B272A7C}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32C-453A-9D76-A20628331EB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{8FC338E8-0E67-47A1-87EB-8A3F052D5004}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32C-453A-9D76-A20628331EB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{E5EBFC57-41BF-4C00-BE8D-21E139352491}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32C-453A-9D76-A20628331EB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{7F1F1943-D476-408C-9080-CDF7DC3EA87A}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32C-453A-9D76-A20628331EB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{AC380E3D-F32B-498C-A9C6-E995DE890AAE}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32C-453A-9D76-A20628331EB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{474EC103-F609-4023-B3BC-F11E81AD5801}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32C-453A-9D76-A20628331EB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{701D211F-249C-4DE1-8749-0B828CF58DE0}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32C-453A-9D76-A20628331EB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{F22D6D3C-5612-419C-ACDB-9BBA021388E9}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32C-453A-9D76-A20628331EB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{73C7EE03-4BE7-4522-BA47-E921D7C122A2}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32C-453A-9D76-A20628331EB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{F0CF41A3-245E-4D7E-A7A7-9F332FD848D4}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32C-453A-9D76-A20628331EB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{1F8C44D1-C024-49A0-9523-1EBFD6065AB0}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32C-453A-9D76-A20628331EB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{D1DB77F0-0D13-4BA2-9250-AE9CEBD7F2AB}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32C-453A-9D76-A20628331EB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{E648F44C-E98B-4C12-8AC8-360D4BE48173}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32C-453A-9D76-A20628331EB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{5BEADCCC-5950-4F1D-956D-F838267AB8DD}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32C-453A-9D76-A20628331EB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{C3C7216C-27F5-4AC3-BEFC-FEBDC9E9DB74}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32C-453A-9D76-A20628331EB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{7A3E3832-ACE4-4ED0-B8A7-981C719DEDDB}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32C-453A-9D76-A20628331EB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{10D0E21F-F559-4794-9FBF-2E0640DDDBF8}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32C-453A-9D76-A20628331EB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{9A785323-1EC3-47E7-9A06-B7BC3AB0F984}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32C-453A-9D76-A20628331E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32C-453A-9D76-A20628331EB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32C-453A-9D76-A20628331EB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{527EDA7B-D0C3-4B7F-B828-7AE66C2275EB}</c15:txfldGUID>
                      <c15:f>Diagramm!$I$46</c15:f>
                      <c15:dlblFieldTableCache>
                        <c:ptCount val="1"/>
                      </c15:dlblFieldTableCache>
                    </c15:dlblFTEntry>
                  </c15:dlblFieldTable>
                  <c15:showDataLabelsRange val="0"/>
                </c:ext>
                <c:ext xmlns:c16="http://schemas.microsoft.com/office/drawing/2014/chart" uri="{C3380CC4-5D6E-409C-BE32-E72D297353CC}">
                  <c16:uniqueId val="{00000000-F7D6-4E8C-8977-AA64A8D2AA4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{A4D8C983-5706-41D4-8FAE-5D5ED5963C76}</c15:txfldGUID>
                      <c15:f>Diagramm!$I$47</c15:f>
                      <c15:dlblFieldTableCache>
                        <c:ptCount val="1"/>
                      </c15:dlblFieldTableCache>
                    </c15:dlblFTEntry>
                  </c15:dlblFieldTable>
                  <c15:showDataLabelsRange val="0"/>
                </c:ext>
                <c:ext xmlns:c16="http://schemas.microsoft.com/office/drawing/2014/chart" uri="{C3380CC4-5D6E-409C-BE32-E72D297353CC}">
                  <c16:uniqueId val="{00000001-F7D6-4E8C-8977-AA64A8D2AA4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{2B8E41B5-D371-4ABA-8DE0-F8F35DFAB38C}</c15:txfldGUID>
                      <c15:f>Diagramm!$I$48</c15:f>
                      <c15:dlblFieldTableCache>
                        <c:ptCount val="1"/>
                      </c15:dlblFieldTableCache>
                    </c15:dlblFTEntry>
                  </c15:dlblFieldTable>
                  <c15:showDataLabelsRange val="0"/>
                </c:ext>
                <c:ext xmlns:c16="http://schemas.microsoft.com/office/drawing/2014/chart" uri="{C3380CC4-5D6E-409C-BE32-E72D297353CC}">
                  <c16:uniqueId val="{00000002-F7D6-4E8C-8977-AA64A8D2AA4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{0AA1F591-7310-450A-B90F-D0B760FBAD81}</c15:txfldGUID>
                      <c15:f>Diagramm!$I$49</c15:f>
                      <c15:dlblFieldTableCache>
                        <c:ptCount val="1"/>
                      </c15:dlblFieldTableCache>
                    </c15:dlblFTEntry>
                  </c15:dlblFieldTable>
                  <c15:showDataLabelsRange val="0"/>
                </c:ext>
                <c:ext xmlns:c16="http://schemas.microsoft.com/office/drawing/2014/chart" uri="{C3380CC4-5D6E-409C-BE32-E72D297353CC}">
                  <c16:uniqueId val="{00000003-F7D6-4E8C-8977-AA64A8D2AA4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{6B281060-C6BE-4574-9BBD-57123DBF93B4}</c15:txfldGUID>
                      <c15:f>Diagramm!$I$50</c15:f>
                      <c15:dlblFieldTableCache>
                        <c:ptCount val="1"/>
                      </c15:dlblFieldTableCache>
                    </c15:dlblFTEntry>
                  </c15:dlblFieldTable>
                  <c15:showDataLabelsRange val="0"/>
                </c:ext>
                <c:ext xmlns:c16="http://schemas.microsoft.com/office/drawing/2014/chart" uri="{C3380CC4-5D6E-409C-BE32-E72D297353CC}">
                  <c16:uniqueId val="{00000004-F7D6-4E8C-8977-AA64A8D2AA4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{C72CFC63-7564-4864-A6DC-F30391F012EF}</c15:txfldGUID>
                      <c15:f>Diagramm!$I$51</c15:f>
                      <c15:dlblFieldTableCache>
                        <c:ptCount val="1"/>
                      </c15:dlblFieldTableCache>
                    </c15:dlblFTEntry>
                  </c15:dlblFieldTable>
                  <c15:showDataLabelsRange val="0"/>
                </c:ext>
                <c:ext xmlns:c16="http://schemas.microsoft.com/office/drawing/2014/chart" uri="{C3380CC4-5D6E-409C-BE32-E72D297353CC}">
                  <c16:uniqueId val="{00000005-F7D6-4E8C-8977-AA64A8D2AA4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{30EEFB6D-7044-4DBC-BB65-BC223CBFC214}</c15:txfldGUID>
                      <c15:f>Diagramm!$I$52</c15:f>
                      <c15:dlblFieldTableCache>
                        <c:ptCount val="1"/>
                      </c15:dlblFieldTableCache>
                    </c15:dlblFTEntry>
                  </c15:dlblFieldTable>
                  <c15:showDataLabelsRange val="0"/>
                </c:ext>
                <c:ext xmlns:c16="http://schemas.microsoft.com/office/drawing/2014/chart" uri="{C3380CC4-5D6E-409C-BE32-E72D297353CC}">
                  <c16:uniqueId val="{00000006-F7D6-4E8C-8977-AA64A8D2AA4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{A9D3D9FA-4758-4F34-98CE-12D9C6534EB4}</c15:txfldGUID>
                      <c15:f>Diagramm!$I$53</c15:f>
                      <c15:dlblFieldTableCache>
                        <c:ptCount val="1"/>
                      </c15:dlblFieldTableCache>
                    </c15:dlblFTEntry>
                  </c15:dlblFieldTable>
                  <c15:showDataLabelsRange val="0"/>
                </c:ext>
                <c:ext xmlns:c16="http://schemas.microsoft.com/office/drawing/2014/chart" uri="{C3380CC4-5D6E-409C-BE32-E72D297353CC}">
                  <c16:uniqueId val="{00000007-F7D6-4E8C-8977-AA64A8D2AA4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{A536D73B-A931-4163-B6F2-3781D2897063}</c15:txfldGUID>
                      <c15:f>Diagramm!$I$54</c15:f>
                      <c15:dlblFieldTableCache>
                        <c:ptCount val="1"/>
                      </c15:dlblFieldTableCache>
                    </c15:dlblFTEntry>
                  </c15:dlblFieldTable>
                  <c15:showDataLabelsRange val="0"/>
                </c:ext>
                <c:ext xmlns:c16="http://schemas.microsoft.com/office/drawing/2014/chart" uri="{C3380CC4-5D6E-409C-BE32-E72D297353CC}">
                  <c16:uniqueId val="{00000008-F7D6-4E8C-8977-AA64A8D2AA4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{F3667A2D-CE75-4C8D-B2A9-06543C844107}</c15:txfldGUID>
                      <c15:f>Diagramm!$I$55</c15:f>
                      <c15:dlblFieldTableCache>
                        <c:ptCount val="1"/>
                      </c15:dlblFieldTableCache>
                    </c15:dlblFTEntry>
                  </c15:dlblFieldTable>
                  <c15:showDataLabelsRange val="0"/>
                </c:ext>
                <c:ext xmlns:c16="http://schemas.microsoft.com/office/drawing/2014/chart" uri="{C3380CC4-5D6E-409C-BE32-E72D297353CC}">
                  <c16:uniqueId val="{00000009-F7D6-4E8C-8977-AA64A8D2AA4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{93B24518-5B12-42FE-9938-6D8B911F26EB}</c15:txfldGUID>
                      <c15:f>Diagramm!$I$56</c15:f>
                      <c15:dlblFieldTableCache>
                        <c:ptCount val="1"/>
                      </c15:dlblFieldTableCache>
                    </c15:dlblFTEntry>
                  </c15:dlblFieldTable>
                  <c15:showDataLabelsRange val="0"/>
                </c:ext>
                <c:ext xmlns:c16="http://schemas.microsoft.com/office/drawing/2014/chart" uri="{C3380CC4-5D6E-409C-BE32-E72D297353CC}">
                  <c16:uniqueId val="{0000000A-F7D6-4E8C-8977-AA64A8D2AA4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{9C428A5D-3702-4A62-818F-5B5880F6E5EC}</c15:txfldGUID>
                      <c15:f>Diagramm!$I$57</c15:f>
                      <c15:dlblFieldTableCache>
                        <c:ptCount val="1"/>
                      </c15:dlblFieldTableCache>
                    </c15:dlblFTEntry>
                  </c15:dlblFieldTable>
                  <c15:showDataLabelsRange val="0"/>
                </c:ext>
                <c:ext xmlns:c16="http://schemas.microsoft.com/office/drawing/2014/chart" uri="{C3380CC4-5D6E-409C-BE32-E72D297353CC}">
                  <c16:uniqueId val="{0000000B-F7D6-4E8C-8977-AA64A8D2AA4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{BC207FA0-0DCF-4C16-9AF2-4809B8121D31}</c15:txfldGUID>
                      <c15:f>Diagramm!$I$58</c15:f>
                      <c15:dlblFieldTableCache>
                        <c:ptCount val="1"/>
                      </c15:dlblFieldTableCache>
                    </c15:dlblFTEntry>
                  </c15:dlblFieldTable>
                  <c15:showDataLabelsRange val="0"/>
                </c:ext>
                <c:ext xmlns:c16="http://schemas.microsoft.com/office/drawing/2014/chart" uri="{C3380CC4-5D6E-409C-BE32-E72D297353CC}">
                  <c16:uniqueId val="{0000000C-F7D6-4E8C-8977-AA64A8D2AA4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{19FA5888-6AB9-4C22-83C4-DE2BBAEC0A56}</c15:txfldGUID>
                      <c15:f>Diagramm!$I$59</c15:f>
                      <c15:dlblFieldTableCache>
                        <c:ptCount val="1"/>
                      </c15:dlblFieldTableCache>
                    </c15:dlblFTEntry>
                  </c15:dlblFieldTable>
                  <c15:showDataLabelsRange val="0"/>
                </c:ext>
                <c:ext xmlns:c16="http://schemas.microsoft.com/office/drawing/2014/chart" uri="{C3380CC4-5D6E-409C-BE32-E72D297353CC}">
                  <c16:uniqueId val="{0000000D-F7D6-4E8C-8977-AA64A8D2AA4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{D83C5B93-878F-4D0B-8FC2-F53C6B2AE307}</c15:txfldGUID>
                      <c15:f>Diagramm!$I$60</c15:f>
                      <c15:dlblFieldTableCache>
                        <c:ptCount val="1"/>
                      </c15:dlblFieldTableCache>
                    </c15:dlblFTEntry>
                  </c15:dlblFieldTable>
                  <c15:showDataLabelsRange val="0"/>
                </c:ext>
                <c:ext xmlns:c16="http://schemas.microsoft.com/office/drawing/2014/chart" uri="{C3380CC4-5D6E-409C-BE32-E72D297353CC}">
                  <c16:uniqueId val="{0000000E-F7D6-4E8C-8977-AA64A8D2AA4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{4846F4FE-D7F5-4276-8485-666077330FAE}</c15:txfldGUID>
                      <c15:f>Diagramm!$I$61</c15:f>
                      <c15:dlblFieldTableCache>
                        <c:ptCount val="1"/>
                      </c15:dlblFieldTableCache>
                    </c15:dlblFTEntry>
                  </c15:dlblFieldTable>
                  <c15:showDataLabelsRange val="0"/>
                </c:ext>
                <c:ext xmlns:c16="http://schemas.microsoft.com/office/drawing/2014/chart" uri="{C3380CC4-5D6E-409C-BE32-E72D297353CC}">
                  <c16:uniqueId val="{0000000F-F7D6-4E8C-8977-AA64A8D2AA4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{EA89A244-308E-4049-85D1-8338772197B9}</c15:txfldGUID>
                      <c15:f>Diagramm!$I$62</c15:f>
                      <c15:dlblFieldTableCache>
                        <c:ptCount val="1"/>
                      </c15:dlblFieldTableCache>
                    </c15:dlblFTEntry>
                  </c15:dlblFieldTable>
                  <c15:showDataLabelsRange val="0"/>
                </c:ext>
                <c:ext xmlns:c16="http://schemas.microsoft.com/office/drawing/2014/chart" uri="{C3380CC4-5D6E-409C-BE32-E72D297353CC}">
                  <c16:uniqueId val="{00000010-F7D6-4E8C-8977-AA64A8D2AA4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{ADCFE3BA-C94F-4753-8493-EADDFC88950D}</c15:txfldGUID>
                      <c15:f>Diagramm!$I$63</c15:f>
                      <c15:dlblFieldTableCache>
                        <c:ptCount val="1"/>
                      </c15:dlblFieldTableCache>
                    </c15:dlblFTEntry>
                  </c15:dlblFieldTable>
                  <c15:showDataLabelsRange val="0"/>
                </c:ext>
                <c:ext xmlns:c16="http://schemas.microsoft.com/office/drawing/2014/chart" uri="{C3380CC4-5D6E-409C-BE32-E72D297353CC}">
                  <c16:uniqueId val="{00000011-F7D6-4E8C-8977-AA64A8D2AA4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{8C467238-4A22-4BE1-BE8B-3E861EAC1C9E}</c15:txfldGUID>
                      <c15:f>Diagramm!$I$64</c15:f>
                      <c15:dlblFieldTableCache>
                        <c:ptCount val="1"/>
                      </c15:dlblFieldTableCache>
                    </c15:dlblFTEntry>
                  </c15:dlblFieldTable>
                  <c15:showDataLabelsRange val="0"/>
                </c:ext>
                <c:ext xmlns:c16="http://schemas.microsoft.com/office/drawing/2014/chart" uri="{C3380CC4-5D6E-409C-BE32-E72D297353CC}">
                  <c16:uniqueId val="{00000012-F7D6-4E8C-8977-AA64A8D2AA4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{419A5EBF-BB0E-404A-B171-26B1AA9CDBFA}</c15:txfldGUID>
                      <c15:f>Diagramm!$I$65</c15:f>
                      <c15:dlblFieldTableCache>
                        <c:ptCount val="1"/>
                      </c15:dlblFieldTableCache>
                    </c15:dlblFTEntry>
                  </c15:dlblFieldTable>
                  <c15:showDataLabelsRange val="0"/>
                </c:ext>
                <c:ext xmlns:c16="http://schemas.microsoft.com/office/drawing/2014/chart" uri="{C3380CC4-5D6E-409C-BE32-E72D297353CC}">
                  <c16:uniqueId val="{00000013-F7D6-4E8C-8977-AA64A8D2AA4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{42BB0852-79AB-4239-9336-1AD4CA5EAD3C}</c15:txfldGUID>
                      <c15:f>Diagramm!$I$66</c15:f>
                      <c15:dlblFieldTableCache>
                        <c:ptCount val="1"/>
                      </c15:dlblFieldTableCache>
                    </c15:dlblFTEntry>
                  </c15:dlblFieldTable>
                  <c15:showDataLabelsRange val="0"/>
                </c:ext>
                <c:ext xmlns:c16="http://schemas.microsoft.com/office/drawing/2014/chart" uri="{C3380CC4-5D6E-409C-BE32-E72D297353CC}">
                  <c16:uniqueId val="{00000014-F7D6-4E8C-8977-AA64A8D2AA4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{A6DACFFD-85AC-4D86-823C-C0E7E0B70A5C}</c15:txfldGUID>
                      <c15:f>Diagramm!$I$67</c15:f>
                      <c15:dlblFieldTableCache>
                        <c:ptCount val="1"/>
                      </c15:dlblFieldTableCache>
                    </c15:dlblFTEntry>
                  </c15:dlblFieldTable>
                  <c15:showDataLabelsRange val="0"/>
                </c:ext>
                <c:ext xmlns:c16="http://schemas.microsoft.com/office/drawing/2014/chart" uri="{C3380CC4-5D6E-409C-BE32-E72D297353CC}">
                  <c16:uniqueId val="{00000015-F7D6-4E8C-8977-AA64A8D2AA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D6-4E8C-8977-AA64A8D2AA4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{0BEC49AC-292F-4994-874F-330993B7D2CF}</c15:txfldGUID>
                      <c15:f>Diagramm!$K$46</c15:f>
                      <c15:dlblFieldTableCache>
                        <c:ptCount val="1"/>
                      </c15:dlblFieldTableCache>
                    </c15:dlblFTEntry>
                  </c15:dlblFieldTable>
                  <c15:showDataLabelsRange val="0"/>
                </c:ext>
                <c:ext xmlns:c16="http://schemas.microsoft.com/office/drawing/2014/chart" uri="{C3380CC4-5D6E-409C-BE32-E72D297353CC}">
                  <c16:uniqueId val="{00000017-F7D6-4E8C-8977-AA64A8D2AA4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{21C903C3-5042-44F2-B3C7-AC5807295EA5}</c15:txfldGUID>
                      <c15:f>Diagramm!$K$47</c15:f>
                      <c15:dlblFieldTableCache>
                        <c:ptCount val="1"/>
                      </c15:dlblFieldTableCache>
                    </c15:dlblFTEntry>
                  </c15:dlblFieldTable>
                  <c15:showDataLabelsRange val="0"/>
                </c:ext>
                <c:ext xmlns:c16="http://schemas.microsoft.com/office/drawing/2014/chart" uri="{C3380CC4-5D6E-409C-BE32-E72D297353CC}">
                  <c16:uniqueId val="{00000018-F7D6-4E8C-8977-AA64A8D2AA4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{F8F6E51E-519F-4A93-AE7B-7A9AD1AA08B1}</c15:txfldGUID>
                      <c15:f>Diagramm!$K$48</c15:f>
                      <c15:dlblFieldTableCache>
                        <c:ptCount val="1"/>
                      </c15:dlblFieldTableCache>
                    </c15:dlblFTEntry>
                  </c15:dlblFieldTable>
                  <c15:showDataLabelsRange val="0"/>
                </c:ext>
                <c:ext xmlns:c16="http://schemas.microsoft.com/office/drawing/2014/chart" uri="{C3380CC4-5D6E-409C-BE32-E72D297353CC}">
                  <c16:uniqueId val="{00000019-F7D6-4E8C-8977-AA64A8D2AA4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{FC27BDEA-69B4-4111-953B-C9568D7F321D}</c15:txfldGUID>
                      <c15:f>Diagramm!$K$49</c15:f>
                      <c15:dlblFieldTableCache>
                        <c:ptCount val="1"/>
                      </c15:dlblFieldTableCache>
                    </c15:dlblFTEntry>
                  </c15:dlblFieldTable>
                  <c15:showDataLabelsRange val="0"/>
                </c:ext>
                <c:ext xmlns:c16="http://schemas.microsoft.com/office/drawing/2014/chart" uri="{C3380CC4-5D6E-409C-BE32-E72D297353CC}">
                  <c16:uniqueId val="{0000001A-F7D6-4E8C-8977-AA64A8D2AA4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{818AF433-C4A1-4799-9160-D1FAC5466C68}</c15:txfldGUID>
                      <c15:f>Diagramm!$K$50</c15:f>
                      <c15:dlblFieldTableCache>
                        <c:ptCount val="1"/>
                      </c15:dlblFieldTableCache>
                    </c15:dlblFTEntry>
                  </c15:dlblFieldTable>
                  <c15:showDataLabelsRange val="0"/>
                </c:ext>
                <c:ext xmlns:c16="http://schemas.microsoft.com/office/drawing/2014/chart" uri="{C3380CC4-5D6E-409C-BE32-E72D297353CC}">
                  <c16:uniqueId val="{0000001B-F7D6-4E8C-8977-AA64A8D2AA4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{8179BDFF-4F14-4898-98A1-447D65A2A211}</c15:txfldGUID>
                      <c15:f>Diagramm!$K$51</c15:f>
                      <c15:dlblFieldTableCache>
                        <c:ptCount val="1"/>
                      </c15:dlblFieldTableCache>
                    </c15:dlblFTEntry>
                  </c15:dlblFieldTable>
                  <c15:showDataLabelsRange val="0"/>
                </c:ext>
                <c:ext xmlns:c16="http://schemas.microsoft.com/office/drawing/2014/chart" uri="{C3380CC4-5D6E-409C-BE32-E72D297353CC}">
                  <c16:uniqueId val="{0000001C-F7D6-4E8C-8977-AA64A8D2AA4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{F5F0B5F5-0154-495F-B61A-D0C667D5C3E7}</c15:txfldGUID>
                      <c15:f>Diagramm!$K$52</c15:f>
                      <c15:dlblFieldTableCache>
                        <c:ptCount val="1"/>
                      </c15:dlblFieldTableCache>
                    </c15:dlblFTEntry>
                  </c15:dlblFieldTable>
                  <c15:showDataLabelsRange val="0"/>
                </c:ext>
                <c:ext xmlns:c16="http://schemas.microsoft.com/office/drawing/2014/chart" uri="{C3380CC4-5D6E-409C-BE32-E72D297353CC}">
                  <c16:uniqueId val="{0000001D-F7D6-4E8C-8977-AA64A8D2AA4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{B5AA5A09-8827-41FA-A1C0-41FCC7C15662}</c15:txfldGUID>
                      <c15:f>Diagramm!$K$53</c15:f>
                      <c15:dlblFieldTableCache>
                        <c:ptCount val="1"/>
                      </c15:dlblFieldTableCache>
                    </c15:dlblFTEntry>
                  </c15:dlblFieldTable>
                  <c15:showDataLabelsRange val="0"/>
                </c:ext>
                <c:ext xmlns:c16="http://schemas.microsoft.com/office/drawing/2014/chart" uri="{C3380CC4-5D6E-409C-BE32-E72D297353CC}">
                  <c16:uniqueId val="{0000001E-F7D6-4E8C-8977-AA64A8D2AA4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{2BCF4B76-CF2B-4303-ADC8-A933586DD397}</c15:txfldGUID>
                      <c15:f>Diagramm!$K$54</c15:f>
                      <c15:dlblFieldTableCache>
                        <c:ptCount val="1"/>
                      </c15:dlblFieldTableCache>
                    </c15:dlblFTEntry>
                  </c15:dlblFieldTable>
                  <c15:showDataLabelsRange val="0"/>
                </c:ext>
                <c:ext xmlns:c16="http://schemas.microsoft.com/office/drawing/2014/chart" uri="{C3380CC4-5D6E-409C-BE32-E72D297353CC}">
                  <c16:uniqueId val="{0000001F-F7D6-4E8C-8977-AA64A8D2AA4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{52170BB9-A670-4AE0-9E02-764837E79EB4}</c15:txfldGUID>
                      <c15:f>Diagramm!$K$55</c15:f>
                      <c15:dlblFieldTableCache>
                        <c:ptCount val="1"/>
                      </c15:dlblFieldTableCache>
                    </c15:dlblFTEntry>
                  </c15:dlblFieldTable>
                  <c15:showDataLabelsRange val="0"/>
                </c:ext>
                <c:ext xmlns:c16="http://schemas.microsoft.com/office/drawing/2014/chart" uri="{C3380CC4-5D6E-409C-BE32-E72D297353CC}">
                  <c16:uniqueId val="{00000020-F7D6-4E8C-8977-AA64A8D2AA4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{78DD4D7C-5501-4950-A7CE-4A96094C4C2D}</c15:txfldGUID>
                      <c15:f>Diagramm!$K$56</c15:f>
                      <c15:dlblFieldTableCache>
                        <c:ptCount val="1"/>
                      </c15:dlblFieldTableCache>
                    </c15:dlblFTEntry>
                  </c15:dlblFieldTable>
                  <c15:showDataLabelsRange val="0"/>
                </c:ext>
                <c:ext xmlns:c16="http://schemas.microsoft.com/office/drawing/2014/chart" uri="{C3380CC4-5D6E-409C-BE32-E72D297353CC}">
                  <c16:uniqueId val="{00000021-F7D6-4E8C-8977-AA64A8D2AA4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{7FBCCF0B-88D8-477C-93D5-95CCE869485E}</c15:txfldGUID>
                      <c15:f>Diagramm!$K$57</c15:f>
                      <c15:dlblFieldTableCache>
                        <c:ptCount val="1"/>
                      </c15:dlblFieldTableCache>
                    </c15:dlblFTEntry>
                  </c15:dlblFieldTable>
                  <c15:showDataLabelsRange val="0"/>
                </c:ext>
                <c:ext xmlns:c16="http://schemas.microsoft.com/office/drawing/2014/chart" uri="{C3380CC4-5D6E-409C-BE32-E72D297353CC}">
                  <c16:uniqueId val="{00000022-F7D6-4E8C-8977-AA64A8D2AA4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{0EEB3928-DF76-4D68-A62B-2D2AC1123F8B}</c15:txfldGUID>
                      <c15:f>Diagramm!$K$58</c15:f>
                      <c15:dlblFieldTableCache>
                        <c:ptCount val="1"/>
                      </c15:dlblFieldTableCache>
                    </c15:dlblFTEntry>
                  </c15:dlblFieldTable>
                  <c15:showDataLabelsRange val="0"/>
                </c:ext>
                <c:ext xmlns:c16="http://schemas.microsoft.com/office/drawing/2014/chart" uri="{C3380CC4-5D6E-409C-BE32-E72D297353CC}">
                  <c16:uniqueId val="{00000023-F7D6-4E8C-8977-AA64A8D2AA4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{01E7F21F-AD1A-4106-962F-B45B7982A196}</c15:txfldGUID>
                      <c15:f>Diagramm!$K$59</c15:f>
                      <c15:dlblFieldTableCache>
                        <c:ptCount val="1"/>
                      </c15:dlblFieldTableCache>
                    </c15:dlblFTEntry>
                  </c15:dlblFieldTable>
                  <c15:showDataLabelsRange val="0"/>
                </c:ext>
                <c:ext xmlns:c16="http://schemas.microsoft.com/office/drawing/2014/chart" uri="{C3380CC4-5D6E-409C-BE32-E72D297353CC}">
                  <c16:uniqueId val="{00000024-F7D6-4E8C-8977-AA64A8D2AA4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{85189BD2-5277-4339-947D-24BAC0B337AA}</c15:txfldGUID>
                      <c15:f>Diagramm!$K$60</c15:f>
                      <c15:dlblFieldTableCache>
                        <c:ptCount val="1"/>
                      </c15:dlblFieldTableCache>
                    </c15:dlblFTEntry>
                  </c15:dlblFieldTable>
                  <c15:showDataLabelsRange val="0"/>
                </c:ext>
                <c:ext xmlns:c16="http://schemas.microsoft.com/office/drawing/2014/chart" uri="{C3380CC4-5D6E-409C-BE32-E72D297353CC}">
                  <c16:uniqueId val="{00000025-F7D6-4E8C-8977-AA64A8D2AA4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{DE34AED9-A807-48C5-A09F-9DBBDC7B6D37}</c15:txfldGUID>
                      <c15:f>Diagramm!$K$61</c15:f>
                      <c15:dlblFieldTableCache>
                        <c:ptCount val="1"/>
                      </c15:dlblFieldTableCache>
                    </c15:dlblFTEntry>
                  </c15:dlblFieldTable>
                  <c15:showDataLabelsRange val="0"/>
                </c:ext>
                <c:ext xmlns:c16="http://schemas.microsoft.com/office/drawing/2014/chart" uri="{C3380CC4-5D6E-409C-BE32-E72D297353CC}">
                  <c16:uniqueId val="{00000026-F7D6-4E8C-8977-AA64A8D2AA4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{CC350196-5DAD-457B-84FA-30E9E8E39E91}</c15:txfldGUID>
                      <c15:f>Diagramm!$K$62</c15:f>
                      <c15:dlblFieldTableCache>
                        <c:ptCount val="1"/>
                      </c15:dlblFieldTableCache>
                    </c15:dlblFTEntry>
                  </c15:dlblFieldTable>
                  <c15:showDataLabelsRange val="0"/>
                </c:ext>
                <c:ext xmlns:c16="http://schemas.microsoft.com/office/drawing/2014/chart" uri="{C3380CC4-5D6E-409C-BE32-E72D297353CC}">
                  <c16:uniqueId val="{00000027-F7D6-4E8C-8977-AA64A8D2AA4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{703900A8-D4F6-442B-805B-8FD60AA46DB9}</c15:txfldGUID>
                      <c15:f>Diagramm!$K$63</c15:f>
                      <c15:dlblFieldTableCache>
                        <c:ptCount val="1"/>
                      </c15:dlblFieldTableCache>
                    </c15:dlblFTEntry>
                  </c15:dlblFieldTable>
                  <c15:showDataLabelsRange val="0"/>
                </c:ext>
                <c:ext xmlns:c16="http://schemas.microsoft.com/office/drawing/2014/chart" uri="{C3380CC4-5D6E-409C-BE32-E72D297353CC}">
                  <c16:uniqueId val="{00000028-F7D6-4E8C-8977-AA64A8D2AA4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{C6851F0B-AE79-4465-AB7C-516B94CCD97E}</c15:txfldGUID>
                      <c15:f>Diagramm!$K$64</c15:f>
                      <c15:dlblFieldTableCache>
                        <c:ptCount val="1"/>
                      </c15:dlblFieldTableCache>
                    </c15:dlblFTEntry>
                  </c15:dlblFieldTable>
                  <c15:showDataLabelsRange val="0"/>
                </c:ext>
                <c:ext xmlns:c16="http://schemas.microsoft.com/office/drawing/2014/chart" uri="{C3380CC4-5D6E-409C-BE32-E72D297353CC}">
                  <c16:uniqueId val="{00000029-F7D6-4E8C-8977-AA64A8D2AA4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{E617F4DF-E7A1-4A43-A0E4-D49DE5D12FDF}</c15:txfldGUID>
                      <c15:f>Diagramm!$K$65</c15:f>
                      <c15:dlblFieldTableCache>
                        <c:ptCount val="1"/>
                      </c15:dlblFieldTableCache>
                    </c15:dlblFTEntry>
                  </c15:dlblFieldTable>
                  <c15:showDataLabelsRange val="0"/>
                </c:ext>
                <c:ext xmlns:c16="http://schemas.microsoft.com/office/drawing/2014/chart" uri="{C3380CC4-5D6E-409C-BE32-E72D297353CC}">
                  <c16:uniqueId val="{0000002A-F7D6-4E8C-8977-AA64A8D2AA4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{5FB45BBA-E545-4BDD-AC62-E3241FB5DB38}</c15:txfldGUID>
                      <c15:f>Diagramm!$K$66</c15:f>
                      <c15:dlblFieldTableCache>
                        <c:ptCount val="1"/>
                      </c15:dlblFieldTableCache>
                    </c15:dlblFTEntry>
                  </c15:dlblFieldTable>
                  <c15:showDataLabelsRange val="0"/>
                </c:ext>
                <c:ext xmlns:c16="http://schemas.microsoft.com/office/drawing/2014/chart" uri="{C3380CC4-5D6E-409C-BE32-E72D297353CC}">
                  <c16:uniqueId val="{0000002B-F7D6-4E8C-8977-AA64A8D2AA4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{7BFAC840-7A10-4FCD-B633-AF18FAA4A79A}</c15:txfldGUID>
                      <c15:f>Diagramm!$K$67</c15:f>
                      <c15:dlblFieldTableCache>
                        <c:ptCount val="1"/>
                      </c15:dlblFieldTableCache>
                    </c15:dlblFTEntry>
                  </c15:dlblFieldTable>
                  <c15:showDataLabelsRange val="0"/>
                </c:ext>
                <c:ext xmlns:c16="http://schemas.microsoft.com/office/drawing/2014/chart" uri="{C3380CC4-5D6E-409C-BE32-E72D297353CC}">
                  <c16:uniqueId val="{0000002C-F7D6-4E8C-8977-AA64A8D2AA4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D6-4E8C-8977-AA64A8D2AA4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{A70BA75F-B959-4F6F-8B24-6E96D9F7C4DD}</c15:txfldGUID>
                      <c15:f>Diagramm!$J$46</c15:f>
                      <c15:dlblFieldTableCache>
                        <c:ptCount val="1"/>
                      </c15:dlblFieldTableCache>
                    </c15:dlblFTEntry>
                  </c15:dlblFieldTable>
                  <c15:showDataLabelsRange val="0"/>
                </c:ext>
                <c:ext xmlns:c16="http://schemas.microsoft.com/office/drawing/2014/chart" uri="{C3380CC4-5D6E-409C-BE32-E72D297353CC}">
                  <c16:uniqueId val="{0000002E-F7D6-4E8C-8977-AA64A8D2AA4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{8817334F-F0F3-489A-A7D7-3D112AA09162}</c15:txfldGUID>
                      <c15:f>Diagramm!$J$47</c15:f>
                      <c15:dlblFieldTableCache>
                        <c:ptCount val="1"/>
                      </c15:dlblFieldTableCache>
                    </c15:dlblFTEntry>
                  </c15:dlblFieldTable>
                  <c15:showDataLabelsRange val="0"/>
                </c:ext>
                <c:ext xmlns:c16="http://schemas.microsoft.com/office/drawing/2014/chart" uri="{C3380CC4-5D6E-409C-BE32-E72D297353CC}">
                  <c16:uniqueId val="{0000002F-F7D6-4E8C-8977-AA64A8D2AA4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{D5284706-5C5A-4283-8760-A375AD95CC81}</c15:txfldGUID>
                      <c15:f>Diagramm!$J$48</c15:f>
                      <c15:dlblFieldTableCache>
                        <c:ptCount val="1"/>
                      </c15:dlblFieldTableCache>
                    </c15:dlblFTEntry>
                  </c15:dlblFieldTable>
                  <c15:showDataLabelsRange val="0"/>
                </c:ext>
                <c:ext xmlns:c16="http://schemas.microsoft.com/office/drawing/2014/chart" uri="{C3380CC4-5D6E-409C-BE32-E72D297353CC}">
                  <c16:uniqueId val="{00000030-F7D6-4E8C-8977-AA64A8D2AA4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{F5F9C4B6-F3F4-4228-9F73-D4983C3A7E61}</c15:txfldGUID>
                      <c15:f>Diagramm!$J$49</c15:f>
                      <c15:dlblFieldTableCache>
                        <c:ptCount val="1"/>
                      </c15:dlblFieldTableCache>
                    </c15:dlblFTEntry>
                  </c15:dlblFieldTable>
                  <c15:showDataLabelsRange val="0"/>
                </c:ext>
                <c:ext xmlns:c16="http://schemas.microsoft.com/office/drawing/2014/chart" uri="{C3380CC4-5D6E-409C-BE32-E72D297353CC}">
                  <c16:uniqueId val="{00000031-F7D6-4E8C-8977-AA64A8D2AA4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{4C697E37-CC3A-484B-99F7-2705C4D28010}</c15:txfldGUID>
                      <c15:f>Diagramm!$J$50</c15:f>
                      <c15:dlblFieldTableCache>
                        <c:ptCount val="1"/>
                      </c15:dlblFieldTableCache>
                    </c15:dlblFTEntry>
                  </c15:dlblFieldTable>
                  <c15:showDataLabelsRange val="0"/>
                </c:ext>
                <c:ext xmlns:c16="http://schemas.microsoft.com/office/drawing/2014/chart" uri="{C3380CC4-5D6E-409C-BE32-E72D297353CC}">
                  <c16:uniqueId val="{00000032-F7D6-4E8C-8977-AA64A8D2AA4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{2E63CCA1-1ACF-4F36-991D-C039A35A9C3B}</c15:txfldGUID>
                      <c15:f>Diagramm!$J$51</c15:f>
                      <c15:dlblFieldTableCache>
                        <c:ptCount val="1"/>
                      </c15:dlblFieldTableCache>
                    </c15:dlblFTEntry>
                  </c15:dlblFieldTable>
                  <c15:showDataLabelsRange val="0"/>
                </c:ext>
                <c:ext xmlns:c16="http://schemas.microsoft.com/office/drawing/2014/chart" uri="{C3380CC4-5D6E-409C-BE32-E72D297353CC}">
                  <c16:uniqueId val="{00000033-F7D6-4E8C-8977-AA64A8D2AA4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{2EAE14E9-3157-4149-8486-0007782CECE6}</c15:txfldGUID>
                      <c15:f>Diagramm!$J$52</c15:f>
                      <c15:dlblFieldTableCache>
                        <c:ptCount val="1"/>
                      </c15:dlblFieldTableCache>
                    </c15:dlblFTEntry>
                  </c15:dlblFieldTable>
                  <c15:showDataLabelsRange val="0"/>
                </c:ext>
                <c:ext xmlns:c16="http://schemas.microsoft.com/office/drawing/2014/chart" uri="{C3380CC4-5D6E-409C-BE32-E72D297353CC}">
                  <c16:uniqueId val="{00000034-F7D6-4E8C-8977-AA64A8D2AA4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{73188BF9-E12C-4EC1-904A-C8B6B54EFF36}</c15:txfldGUID>
                      <c15:f>Diagramm!$J$53</c15:f>
                      <c15:dlblFieldTableCache>
                        <c:ptCount val="1"/>
                      </c15:dlblFieldTableCache>
                    </c15:dlblFTEntry>
                  </c15:dlblFieldTable>
                  <c15:showDataLabelsRange val="0"/>
                </c:ext>
                <c:ext xmlns:c16="http://schemas.microsoft.com/office/drawing/2014/chart" uri="{C3380CC4-5D6E-409C-BE32-E72D297353CC}">
                  <c16:uniqueId val="{00000035-F7D6-4E8C-8977-AA64A8D2AA4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{A1FE1990-2E0A-48C8-9B3E-A3856C45A7D2}</c15:txfldGUID>
                      <c15:f>Diagramm!$J$54</c15:f>
                      <c15:dlblFieldTableCache>
                        <c:ptCount val="1"/>
                      </c15:dlblFieldTableCache>
                    </c15:dlblFTEntry>
                  </c15:dlblFieldTable>
                  <c15:showDataLabelsRange val="0"/>
                </c:ext>
                <c:ext xmlns:c16="http://schemas.microsoft.com/office/drawing/2014/chart" uri="{C3380CC4-5D6E-409C-BE32-E72D297353CC}">
                  <c16:uniqueId val="{00000036-F7D6-4E8C-8977-AA64A8D2AA4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{C4789A78-94FF-4159-9D31-D188FCD5557C}</c15:txfldGUID>
                      <c15:f>Diagramm!$J$55</c15:f>
                      <c15:dlblFieldTableCache>
                        <c:ptCount val="1"/>
                      </c15:dlblFieldTableCache>
                    </c15:dlblFTEntry>
                  </c15:dlblFieldTable>
                  <c15:showDataLabelsRange val="0"/>
                </c:ext>
                <c:ext xmlns:c16="http://schemas.microsoft.com/office/drawing/2014/chart" uri="{C3380CC4-5D6E-409C-BE32-E72D297353CC}">
                  <c16:uniqueId val="{00000037-F7D6-4E8C-8977-AA64A8D2AA4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{A1FAB118-EFD4-43A4-9511-F08DC4CE2AC0}</c15:txfldGUID>
                      <c15:f>Diagramm!$J$56</c15:f>
                      <c15:dlblFieldTableCache>
                        <c:ptCount val="1"/>
                      </c15:dlblFieldTableCache>
                    </c15:dlblFTEntry>
                  </c15:dlblFieldTable>
                  <c15:showDataLabelsRange val="0"/>
                </c:ext>
                <c:ext xmlns:c16="http://schemas.microsoft.com/office/drawing/2014/chart" uri="{C3380CC4-5D6E-409C-BE32-E72D297353CC}">
                  <c16:uniqueId val="{00000038-F7D6-4E8C-8977-AA64A8D2AA4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{7C82A569-244F-4A72-8754-E37A73BB821A}</c15:txfldGUID>
                      <c15:f>Diagramm!$J$57</c15:f>
                      <c15:dlblFieldTableCache>
                        <c:ptCount val="1"/>
                      </c15:dlblFieldTableCache>
                    </c15:dlblFTEntry>
                  </c15:dlblFieldTable>
                  <c15:showDataLabelsRange val="0"/>
                </c:ext>
                <c:ext xmlns:c16="http://schemas.microsoft.com/office/drawing/2014/chart" uri="{C3380CC4-5D6E-409C-BE32-E72D297353CC}">
                  <c16:uniqueId val="{00000039-F7D6-4E8C-8977-AA64A8D2AA4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{E22B8181-5EE0-433B-8993-81210E4926DF}</c15:txfldGUID>
                      <c15:f>Diagramm!$J$58</c15:f>
                      <c15:dlblFieldTableCache>
                        <c:ptCount val="1"/>
                      </c15:dlblFieldTableCache>
                    </c15:dlblFTEntry>
                  </c15:dlblFieldTable>
                  <c15:showDataLabelsRange val="0"/>
                </c:ext>
                <c:ext xmlns:c16="http://schemas.microsoft.com/office/drawing/2014/chart" uri="{C3380CC4-5D6E-409C-BE32-E72D297353CC}">
                  <c16:uniqueId val="{0000003A-F7D6-4E8C-8977-AA64A8D2AA4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{169877B6-ED84-4CD9-9DE2-F5766B99A2C2}</c15:txfldGUID>
                      <c15:f>Diagramm!$J$59</c15:f>
                      <c15:dlblFieldTableCache>
                        <c:ptCount val="1"/>
                      </c15:dlblFieldTableCache>
                    </c15:dlblFTEntry>
                  </c15:dlblFieldTable>
                  <c15:showDataLabelsRange val="0"/>
                </c:ext>
                <c:ext xmlns:c16="http://schemas.microsoft.com/office/drawing/2014/chart" uri="{C3380CC4-5D6E-409C-BE32-E72D297353CC}">
                  <c16:uniqueId val="{0000003B-F7D6-4E8C-8977-AA64A8D2AA4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{8B9DAB32-6D18-408D-B62C-22089B59C5F1}</c15:txfldGUID>
                      <c15:f>Diagramm!$J$60</c15:f>
                      <c15:dlblFieldTableCache>
                        <c:ptCount val="1"/>
                      </c15:dlblFieldTableCache>
                    </c15:dlblFTEntry>
                  </c15:dlblFieldTable>
                  <c15:showDataLabelsRange val="0"/>
                </c:ext>
                <c:ext xmlns:c16="http://schemas.microsoft.com/office/drawing/2014/chart" uri="{C3380CC4-5D6E-409C-BE32-E72D297353CC}">
                  <c16:uniqueId val="{0000003C-F7D6-4E8C-8977-AA64A8D2AA4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{A3E66965-4D33-4DCA-9857-6FCCC3D40B86}</c15:txfldGUID>
                      <c15:f>Diagramm!$J$61</c15:f>
                      <c15:dlblFieldTableCache>
                        <c:ptCount val="1"/>
                      </c15:dlblFieldTableCache>
                    </c15:dlblFTEntry>
                  </c15:dlblFieldTable>
                  <c15:showDataLabelsRange val="0"/>
                </c:ext>
                <c:ext xmlns:c16="http://schemas.microsoft.com/office/drawing/2014/chart" uri="{C3380CC4-5D6E-409C-BE32-E72D297353CC}">
                  <c16:uniqueId val="{0000003D-F7D6-4E8C-8977-AA64A8D2AA4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{C19E233E-7C55-4826-8A1F-BFCB48388AF1}</c15:txfldGUID>
                      <c15:f>Diagramm!$J$62</c15:f>
                      <c15:dlblFieldTableCache>
                        <c:ptCount val="1"/>
                      </c15:dlblFieldTableCache>
                    </c15:dlblFTEntry>
                  </c15:dlblFieldTable>
                  <c15:showDataLabelsRange val="0"/>
                </c:ext>
                <c:ext xmlns:c16="http://schemas.microsoft.com/office/drawing/2014/chart" uri="{C3380CC4-5D6E-409C-BE32-E72D297353CC}">
                  <c16:uniqueId val="{0000003E-F7D6-4E8C-8977-AA64A8D2AA4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{4A6C1478-6FCE-4BB0-BE92-CB9C31E0929B}</c15:txfldGUID>
                      <c15:f>Diagramm!$J$63</c15:f>
                      <c15:dlblFieldTableCache>
                        <c:ptCount val="1"/>
                      </c15:dlblFieldTableCache>
                    </c15:dlblFTEntry>
                  </c15:dlblFieldTable>
                  <c15:showDataLabelsRange val="0"/>
                </c:ext>
                <c:ext xmlns:c16="http://schemas.microsoft.com/office/drawing/2014/chart" uri="{C3380CC4-5D6E-409C-BE32-E72D297353CC}">
                  <c16:uniqueId val="{0000003F-F7D6-4E8C-8977-AA64A8D2AA4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{1EAC5D1B-4CD1-4FF0-A0B0-2C23B92476BE}</c15:txfldGUID>
                      <c15:f>Diagramm!$J$64</c15:f>
                      <c15:dlblFieldTableCache>
                        <c:ptCount val="1"/>
                      </c15:dlblFieldTableCache>
                    </c15:dlblFTEntry>
                  </c15:dlblFieldTable>
                  <c15:showDataLabelsRange val="0"/>
                </c:ext>
                <c:ext xmlns:c16="http://schemas.microsoft.com/office/drawing/2014/chart" uri="{C3380CC4-5D6E-409C-BE32-E72D297353CC}">
                  <c16:uniqueId val="{00000040-F7D6-4E8C-8977-AA64A8D2AA4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{CC8A315B-C8A1-4777-8FD5-4F6E4B320685}</c15:txfldGUID>
                      <c15:f>Diagramm!$J$65</c15:f>
                      <c15:dlblFieldTableCache>
                        <c:ptCount val="1"/>
                      </c15:dlblFieldTableCache>
                    </c15:dlblFTEntry>
                  </c15:dlblFieldTable>
                  <c15:showDataLabelsRange val="0"/>
                </c:ext>
                <c:ext xmlns:c16="http://schemas.microsoft.com/office/drawing/2014/chart" uri="{C3380CC4-5D6E-409C-BE32-E72D297353CC}">
                  <c16:uniqueId val="{00000041-F7D6-4E8C-8977-AA64A8D2AA4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{8E12C7E5-17B4-4B92-B189-9FA5A4DBF1E8}</c15:txfldGUID>
                      <c15:f>Diagramm!$J$66</c15:f>
                      <c15:dlblFieldTableCache>
                        <c:ptCount val="1"/>
                      </c15:dlblFieldTableCache>
                    </c15:dlblFTEntry>
                  </c15:dlblFieldTable>
                  <c15:showDataLabelsRange val="0"/>
                </c:ext>
                <c:ext xmlns:c16="http://schemas.microsoft.com/office/drawing/2014/chart" uri="{C3380CC4-5D6E-409C-BE32-E72D297353CC}">
                  <c16:uniqueId val="{00000042-F7D6-4E8C-8977-AA64A8D2AA4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{05607C12-1EAB-492E-A5B1-21F4037F56DD}</c15:txfldGUID>
                      <c15:f>Diagramm!$J$67</c15:f>
                      <c15:dlblFieldTableCache>
                        <c:ptCount val="1"/>
                      </c15:dlblFieldTableCache>
                    </c15:dlblFTEntry>
                  </c15:dlblFieldTable>
                  <c15:showDataLabelsRange val="0"/>
                </c:ext>
                <c:ext xmlns:c16="http://schemas.microsoft.com/office/drawing/2014/chart" uri="{C3380CC4-5D6E-409C-BE32-E72D297353CC}">
                  <c16:uniqueId val="{00000043-F7D6-4E8C-8977-AA64A8D2AA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D6-4E8C-8977-AA64A8D2AA4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F3-4190-B509-0B96B50E35D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F3-4190-B509-0B96B50E35D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F3-4190-B509-0B96B50E35D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F3-4190-B509-0B96B50E35D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F3-4190-B509-0B96B50E35D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F3-4190-B509-0B96B50E35D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F3-4190-B509-0B96B50E35D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F3-4190-B509-0B96B50E35D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8F3-4190-B509-0B96B50E35D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8F3-4190-B509-0B96B50E35D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8F3-4190-B509-0B96B50E35D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8F3-4190-B509-0B96B50E35D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8F3-4190-B509-0B96B50E35D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8F3-4190-B509-0B96B50E35D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8F3-4190-B509-0B96B50E35D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8F3-4190-B509-0B96B50E35D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8F3-4190-B509-0B96B50E35D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8F3-4190-B509-0B96B50E35D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8F3-4190-B509-0B96B50E35D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8F3-4190-B509-0B96B50E35D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8F3-4190-B509-0B96B50E35D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8F3-4190-B509-0B96B50E35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8F3-4190-B509-0B96B50E35D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8F3-4190-B509-0B96B50E35D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8F3-4190-B509-0B96B50E35D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8F3-4190-B509-0B96B50E35D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8F3-4190-B509-0B96B50E35D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8F3-4190-B509-0B96B50E35D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8F3-4190-B509-0B96B50E35D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8F3-4190-B509-0B96B50E35D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8F3-4190-B509-0B96B50E35D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8F3-4190-B509-0B96B50E35D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8F3-4190-B509-0B96B50E35D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8F3-4190-B509-0B96B50E35D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8F3-4190-B509-0B96B50E35D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8F3-4190-B509-0B96B50E35D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8F3-4190-B509-0B96B50E35D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8F3-4190-B509-0B96B50E35D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8F3-4190-B509-0B96B50E35D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8F3-4190-B509-0B96B50E35D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8F3-4190-B509-0B96B50E35D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8F3-4190-B509-0B96B50E35D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8F3-4190-B509-0B96B50E35D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8F3-4190-B509-0B96B50E35D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8F3-4190-B509-0B96B50E35D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8F3-4190-B509-0B96B50E35D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8F3-4190-B509-0B96B50E35D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8F3-4190-B509-0B96B50E35D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8F3-4190-B509-0B96B50E35D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8F3-4190-B509-0B96B50E35D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8F3-4190-B509-0B96B50E35D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8F3-4190-B509-0B96B50E35D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8F3-4190-B509-0B96B50E35D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8F3-4190-B509-0B96B50E35D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8F3-4190-B509-0B96B50E35D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8F3-4190-B509-0B96B50E35D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8F3-4190-B509-0B96B50E35D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8F3-4190-B509-0B96B50E35D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8F3-4190-B509-0B96B50E35D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8F3-4190-B509-0B96B50E35D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8F3-4190-B509-0B96B50E35D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8F3-4190-B509-0B96B50E35D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8F3-4190-B509-0B96B50E35D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8F3-4190-B509-0B96B50E35D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8F3-4190-B509-0B96B50E35D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8F3-4190-B509-0B96B50E35D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8F3-4190-B509-0B96B50E35D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8F3-4190-B509-0B96B50E35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8F3-4190-B509-0B96B50E35D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100.54596026987916</c:v>
                </c:pt>
                <c:pt idx="2">
                  <c:v>102.28626736078483</c:v>
                </c:pt>
                <c:pt idx="3">
                  <c:v>101.43020917513954</c:v>
                </c:pt>
                <c:pt idx="4">
                  <c:v>102.14813283467083</c:v>
                </c:pt>
                <c:pt idx="5">
                  <c:v>103.00607040162379</c:v>
                </c:pt>
                <c:pt idx="6">
                  <c:v>104.85256253641302</c:v>
                </c:pt>
                <c:pt idx="7">
                  <c:v>104.45789246180158</c:v>
                </c:pt>
                <c:pt idx="8">
                  <c:v>104.36016463380255</c:v>
                </c:pt>
                <c:pt idx="9">
                  <c:v>104.85068315510533</c:v>
                </c:pt>
                <c:pt idx="10">
                  <c:v>107.13413144392865</c:v>
                </c:pt>
                <c:pt idx="11">
                  <c:v>106.80242064312428</c:v>
                </c:pt>
                <c:pt idx="12">
                  <c:v>107.34086338777276</c:v>
                </c:pt>
                <c:pt idx="13">
                  <c:v>108.46567310041534</c:v>
                </c:pt>
                <c:pt idx="14">
                  <c:v>110.58749459677874</c:v>
                </c:pt>
                <c:pt idx="15">
                  <c:v>110.12798586705257</c:v>
                </c:pt>
                <c:pt idx="16">
                  <c:v>110.39391832208835</c:v>
                </c:pt>
                <c:pt idx="17">
                  <c:v>111.02539044146667</c:v>
                </c:pt>
                <c:pt idx="18">
                  <c:v>113.28816553590558</c:v>
                </c:pt>
                <c:pt idx="19">
                  <c:v>112.92826401548611</c:v>
                </c:pt>
                <c:pt idx="20">
                  <c:v>113.3116578022515</c:v>
                </c:pt>
                <c:pt idx="21">
                  <c:v>113.50899283955722</c:v>
                </c:pt>
                <c:pt idx="22">
                  <c:v>115.33763085192355</c:v>
                </c:pt>
                <c:pt idx="23">
                  <c:v>114.90161438854329</c:v>
                </c:pt>
                <c:pt idx="24">
                  <c:v>114.88376026612039</c:v>
                </c:pt>
              </c:numCache>
            </c:numRef>
          </c:val>
          <c:smooth val="0"/>
          <c:extLst>
            <c:ext xmlns:c16="http://schemas.microsoft.com/office/drawing/2014/chart" uri="{C3380CC4-5D6E-409C-BE32-E72D297353CC}">
              <c16:uniqueId val="{00000000-65E8-4D5D-AE68-23683EAF713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102.21804782891411</c:v>
                </c:pt>
                <c:pt idx="2">
                  <c:v>105.06466295787877</c:v>
                </c:pt>
                <c:pt idx="3">
                  <c:v>104.69619247164221</c:v>
                </c:pt>
                <c:pt idx="4">
                  <c:v>103.04168773932518</c:v>
                </c:pt>
                <c:pt idx="5">
                  <c:v>105.82327866483637</c:v>
                </c:pt>
                <c:pt idx="6">
                  <c:v>108.98778989957374</c:v>
                </c:pt>
                <c:pt idx="7">
                  <c:v>108.61209450184235</c:v>
                </c:pt>
                <c:pt idx="8">
                  <c:v>106.24954844303159</c:v>
                </c:pt>
                <c:pt idx="9">
                  <c:v>107.61505671555523</c:v>
                </c:pt>
                <c:pt idx="10">
                  <c:v>111.8994292319919</c:v>
                </c:pt>
                <c:pt idx="11">
                  <c:v>111.73325626761073</c:v>
                </c:pt>
                <c:pt idx="12">
                  <c:v>108.17137490065747</c:v>
                </c:pt>
                <c:pt idx="13">
                  <c:v>111.06856441008597</c:v>
                </c:pt>
                <c:pt idx="14">
                  <c:v>114.23307564482334</c:v>
                </c:pt>
                <c:pt idx="15">
                  <c:v>114.52207210461671</c:v>
                </c:pt>
                <c:pt idx="16">
                  <c:v>114.89054259085327</c:v>
                </c:pt>
                <c:pt idx="17">
                  <c:v>116.81959395997399</c:v>
                </c:pt>
                <c:pt idx="18">
                  <c:v>120.22975218553573</c:v>
                </c:pt>
                <c:pt idx="19">
                  <c:v>121.88425691785277</c:v>
                </c:pt>
                <c:pt idx="20">
                  <c:v>121.48688678563688</c:v>
                </c:pt>
                <c:pt idx="21">
                  <c:v>123.00411819955205</c:v>
                </c:pt>
                <c:pt idx="22">
                  <c:v>125.359439346868</c:v>
                </c:pt>
                <c:pt idx="23">
                  <c:v>124.65139802037426</c:v>
                </c:pt>
                <c:pt idx="24">
                  <c:v>121.45798713965755</c:v>
                </c:pt>
              </c:numCache>
            </c:numRef>
          </c:val>
          <c:smooth val="0"/>
          <c:extLst>
            <c:ext xmlns:c16="http://schemas.microsoft.com/office/drawing/2014/chart" uri="{C3380CC4-5D6E-409C-BE32-E72D297353CC}">
              <c16:uniqueId val="{00000001-65E8-4D5D-AE68-23683EAF713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102.43565957851672</c:v>
                </c:pt>
                <c:pt idx="2">
                  <c:v>100.25688597117168</c:v>
                </c:pt>
                <c:pt idx="3">
                  <c:v>101.31772988915846</c:v>
                </c:pt>
                <c:pt idx="4">
                  <c:v>98.501498501498503</c:v>
                </c:pt>
                <c:pt idx="5">
                  <c:v>100.82774368488654</c:v>
                </c:pt>
                <c:pt idx="6">
                  <c:v>97.540554683411827</c:v>
                </c:pt>
                <c:pt idx="7">
                  <c:v>99.02954188668474</c:v>
                </c:pt>
                <c:pt idx="8">
                  <c:v>96.451167879739302</c:v>
                </c:pt>
                <c:pt idx="9">
                  <c:v>98.863041720184569</c:v>
                </c:pt>
                <c:pt idx="10">
                  <c:v>96.436896436896433</c:v>
                </c:pt>
                <c:pt idx="11">
                  <c:v>97.602397602397602</c:v>
                </c:pt>
                <c:pt idx="12">
                  <c:v>94.296180010465719</c:v>
                </c:pt>
                <c:pt idx="13">
                  <c:v>96.722325293753869</c:v>
                </c:pt>
                <c:pt idx="14">
                  <c:v>94.467437324580189</c:v>
                </c:pt>
                <c:pt idx="15">
                  <c:v>95.019266447837879</c:v>
                </c:pt>
                <c:pt idx="16">
                  <c:v>92.550306836021122</c:v>
                </c:pt>
                <c:pt idx="17">
                  <c:v>95.157223728652298</c:v>
                </c:pt>
                <c:pt idx="18">
                  <c:v>92.783407069121353</c:v>
                </c:pt>
                <c:pt idx="19">
                  <c:v>93.810950953808089</c:v>
                </c:pt>
                <c:pt idx="20">
                  <c:v>94.34850863422291</c:v>
                </c:pt>
                <c:pt idx="21">
                  <c:v>95.847010132724421</c:v>
                </c:pt>
                <c:pt idx="22">
                  <c:v>92.783407069121353</c:v>
                </c:pt>
                <c:pt idx="23">
                  <c:v>93.454164882736308</c:v>
                </c:pt>
                <c:pt idx="24">
                  <c:v>89.510489510489506</c:v>
                </c:pt>
              </c:numCache>
            </c:numRef>
          </c:val>
          <c:smooth val="0"/>
          <c:extLst>
            <c:ext xmlns:c16="http://schemas.microsoft.com/office/drawing/2014/chart" uri="{C3380CC4-5D6E-409C-BE32-E72D297353CC}">
              <c16:uniqueId val="{00000002-65E8-4D5D-AE68-23683EAF713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5E8-4D5D-AE68-23683EAF7133}"/>
                </c:ext>
              </c:extLst>
            </c:dLbl>
            <c:dLbl>
              <c:idx val="1"/>
              <c:delete val="1"/>
              <c:extLst>
                <c:ext xmlns:c15="http://schemas.microsoft.com/office/drawing/2012/chart" uri="{CE6537A1-D6FC-4f65-9D91-7224C49458BB}"/>
                <c:ext xmlns:c16="http://schemas.microsoft.com/office/drawing/2014/chart" uri="{C3380CC4-5D6E-409C-BE32-E72D297353CC}">
                  <c16:uniqueId val="{00000004-65E8-4D5D-AE68-23683EAF7133}"/>
                </c:ext>
              </c:extLst>
            </c:dLbl>
            <c:dLbl>
              <c:idx val="2"/>
              <c:delete val="1"/>
              <c:extLst>
                <c:ext xmlns:c15="http://schemas.microsoft.com/office/drawing/2012/chart" uri="{CE6537A1-D6FC-4f65-9D91-7224C49458BB}"/>
                <c:ext xmlns:c16="http://schemas.microsoft.com/office/drawing/2014/chart" uri="{C3380CC4-5D6E-409C-BE32-E72D297353CC}">
                  <c16:uniqueId val="{00000005-65E8-4D5D-AE68-23683EAF7133}"/>
                </c:ext>
              </c:extLst>
            </c:dLbl>
            <c:dLbl>
              <c:idx val="3"/>
              <c:delete val="1"/>
              <c:extLst>
                <c:ext xmlns:c15="http://schemas.microsoft.com/office/drawing/2012/chart" uri="{CE6537A1-D6FC-4f65-9D91-7224C49458BB}"/>
                <c:ext xmlns:c16="http://schemas.microsoft.com/office/drawing/2014/chart" uri="{C3380CC4-5D6E-409C-BE32-E72D297353CC}">
                  <c16:uniqueId val="{00000006-65E8-4D5D-AE68-23683EAF7133}"/>
                </c:ext>
              </c:extLst>
            </c:dLbl>
            <c:dLbl>
              <c:idx val="4"/>
              <c:delete val="1"/>
              <c:extLst>
                <c:ext xmlns:c15="http://schemas.microsoft.com/office/drawing/2012/chart" uri="{CE6537A1-D6FC-4f65-9D91-7224C49458BB}"/>
                <c:ext xmlns:c16="http://schemas.microsoft.com/office/drawing/2014/chart" uri="{C3380CC4-5D6E-409C-BE32-E72D297353CC}">
                  <c16:uniqueId val="{00000007-65E8-4D5D-AE68-23683EAF7133}"/>
                </c:ext>
              </c:extLst>
            </c:dLbl>
            <c:dLbl>
              <c:idx val="5"/>
              <c:delete val="1"/>
              <c:extLst>
                <c:ext xmlns:c15="http://schemas.microsoft.com/office/drawing/2012/chart" uri="{CE6537A1-D6FC-4f65-9D91-7224C49458BB}"/>
                <c:ext xmlns:c16="http://schemas.microsoft.com/office/drawing/2014/chart" uri="{C3380CC4-5D6E-409C-BE32-E72D297353CC}">
                  <c16:uniqueId val="{00000008-65E8-4D5D-AE68-23683EAF7133}"/>
                </c:ext>
              </c:extLst>
            </c:dLbl>
            <c:dLbl>
              <c:idx val="6"/>
              <c:delete val="1"/>
              <c:extLst>
                <c:ext xmlns:c15="http://schemas.microsoft.com/office/drawing/2012/chart" uri="{CE6537A1-D6FC-4f65-9D91-7224C49458BB}"/>
                <c:ext xmlns:c16="http://schemas.microsoft.com/office/drawing/2014/chart" uri="{C3380CC4-5D6E-409C-BE32-E72D297353CC}">
                  <c16:uniqueId val="{00000009-65E8-4D5D-AE68-23683EAF7133}"/>
                </c:ext>
              </c:extLst>
            </c:dLbl>
            <c:dLbl>
              <c:idx val="7"/>
              <c:delete val="1"/>
              <c:extLst>
                <c:ext xmlns:c15="http://schemas.microsoft.com/office/drawing/2012/chart" uri="{CE6537A1-D6FC-4f65-9D91-7224C49458BB}"/>
                <c:ext xmlns:c16="http://schemas.microsoft.com/office/drawing/2014/chart" uri="{C3380CC4-5D6E-409C-BE32-E72D297353CC}">
                  <c16:uniqueId val="{0000000A-65E8-4D5D-AE68-23683EAF7133}"/>
                </c:ext>
              </c:extLst>
            </c:dLbl>
            <c:dLbl>
              <c:idx val="8"/>
              <c:delete val="1"/>
              <c:extLst>
                <c:ext xmlns:c15="http://schemas.microsoft.com/office/drawing/2012/chart" uri="{CE6537A1-D6FC-4f65-9D91-7224C49458BB}"/>
                <c:ext xmlns:c16="http://schemas.microsoft.com/office/drawing/2014/chart" uri="{C3380CC4-5D6E-409C-BE32-E72D297353CC}">
                  <c16:uniqueId val="{0000000B-65E8-4D5D-AE68-23683EAF7133}"/>
                </c:ext>
              </c:extLst>
            </c:dLbl>
            <c:dLbl>
              <c:idx val="9"/>
              <c:delete val="1"/>
              <c:extLst>
                <c:ext xmlns:c15="http://schemas.microsoft.com/office/drawing/2012/chart" uri="{CE6537A1-D6FC-4f65-9D91-7224C49458BB}"/>
                <c:ext xmlns:c16="http://schemas.microsoft.com/office/drawing/2014/chart" uri="{C3380CC4-5D6E-409C-BE32-E72D297353CC}">
                  <c16:uniqueId val="{0000000C-65E8-4D5D-AE68-23683EAF7133}"/>
                </c:ext>
              </c:extLst>
            </c:dLbl>
            <c:dLbl>
              <c:idx val="10"/>
              <c:delete val="1"/>
              <c:extLst>
                <c:ext xmlns:c15="http://schemas.microsoft.com/office/drawing/2012/chart" uri="{CE6537A1-D6FC-4f65-9D91-7224C49458BB}"/>
                <c:ext xmlns:c16="http://schemas.microsoft.com/office/drawing/2014/chart" uri="{C3380CC4-5D6E-409C-BE32-E72D297353CC}">
                  <c16:uniqueId val="{0000000D-65E8-4D5D-AE68-23683EAF7133}"/>
                </c:ext>
              </c:extLst>
            </c:dLbl>
            <c:dLbl>
              <c:idx val="11"/>
              <c:delete val="1"/>
              <c:extLst>
                <c:ext xmlns:c15="http://schemas.microsoft.com/office/drawing/2012/chart" uri="{CE6537A1-D6FC-4f65-9D91-7224C49458BB}"/>
                <c:ext xmlns:c16="http://schemas.microsoft.com/office/drawing/2014/chart" uri="{C3380CC4-5D6E-409C-BE32-E72D297353CC}">
                  <c16:uniqueId val="{0000000E-65E8-4D5D-AE68-23683EAF7133}"/>
                </c:ext>
              </c:extLst>
            </c:dLbl>
            <c:dLbl>
              <c:idx val="12"/>
              <c:delete val="1"/>
              <c:extLst>
                <c:ext xmlns:c15="http://schemas.microsoft.com/office/drawing/2012/chart" uri="{CE6537A1-D6FC-4f65-9D91-7224C49458BB}"/>
                <c:ext xmlns:c16="http://schemas.microsoft.com/office/drawing/2014/chart" uri="{C3380CC4-5D6E-409C-BE32-E72D297353CC}">
                  <c16:uniqueId val="{0000000F-65E8-4D5D-AE68-23683EAF713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5E8-4D5D-AE68-23683EAF7133}"/>
                </c:ext>
              </c:extLst>
            </c:dLbl>
            <c:dLbl>
              <c:idx val="14"/>
              <c:delete val="1"/>
              <c:extLst>
                <c:ext xmlns:c15="http://schemas.microsoft.com/office/drawing/2012/chart" uri="{CE6537A1-D6FC-4f65-9D91-7224C49458BB}"/>
                <c:ext xmlns:c16="http://schemas.microsoft.com/office/drawing/2014/chart" uri="{C3380CC4-5D6E-409C-BE32-E72D297353CC}">
                  <c16:uniqueId val="{00000011-65E8-4D5D-AE68-23683EAF7133}"/>
                </c:ext>
              </c:extLst>
            </c:dLbl>
            <c:dLbl>
              <c:idx val="15"/>
              <c:delete val="1"/>
              <c:extLst>
                <c:ext xmlns:c15="http://schemas.microsoft.com/office/drawing/2012/chart" uri="{CE6537A1-D6FC-4f65-9D91-7224C49458BB}"/>
                <c:ext xmlns:c16="http://schemas.microsoft.com/office/drawing/2014/chart" uri="{C3380CC4-5D6E-409C-BE32-E72D297353CC}">
                  <c16:uniqueId val="{00000012-65E8-4D5D-AE68-23683EAF7133}"/>
                </c:ext>
              </c:extLst>
            </c:dLbl>
            <c:dLbl>
              <c:idx val="16"/>
              <c:delete val="1"/>
              <c:extLst>
                <c:ext xmlns:c15="http://schemas.microsoft.com/office/drawing/2012/chart" uri="{CE6537A1-D6FC-4f65-9D91-7224C49458BB}"/>
                <c:ext xmlns:c16="http://schemas.microsoft.com/office/drawing/2014/chart" uri="{C3380CC4-5D6E-409C-BE32-E72D297353CC}">
                  <c16:uniqueId val="{00000013-65E8-4D5D-AE68-23683EAF7133}"/>
                </c:ext>
              </c:extLst>
            </c:dLbl>
            <c:dLbl>
              <c:idx val="17"/>
              <c:delete val="1"/>
              <c:extLst>
                <c:ext xmlns:c15="http://schemas.microsoft.com/office/drawing/2012/chart" uri="{CE6537A1-D6FC-4f65-9D91-7224C49458BB}"/>
                <c:ext xmlns:c16="http://schemas.microsoft.com/office/drawing/2014/chart" uri="{C3380CC4-5D6E-409C-BE32-E72D297353CC}">
                  <c16:uniqueId val="{00000014-65E8-4D5D-AE68-23683EAF7133}"/>
                </c:ext>
              </c:extLst>
            </c:dLbl>
            <c:dLbl>
              <c:idx val="18"/>
              <c:delete val="1"/>
              <c:extLst>
                <c:ext xmlns:c15="http://schemas.microsoft.com/office/drawing/2012/chart" uri="{CE6537A1-D6FC-4f65-9D91-7224C49458BB}"/>
                <c:ext xmlns:c16="http://schemas.microsoft.com/office/drawing/2014/chart" uri="{C3380CC4-5D6E-409C-BE32-E72D297353CC}">
                  <c16:uniqueId val="{00000015-65E8-4D5D-AE68-23683EAF7133}"/>
                </c:ext>
              </c:extLst>
            </c:dLbl>
            <c:dLbl>
              <c:idx val="19"/>
              <c:delete val="1"/>
              <c:extLst>
                <c:ext xmlns:c15="http://schemas.microsoft.com/office/drawing/2012/chart" uri="{CE6537A1-D6FC-4f65-9D91-7224C49458BB}"/>
                <c:ext xmlns:c16="http://schemas.microsoft.com/office/drawing/2014/chart" uri="{C3380CC4-5D6E-409C-BE32-E72D297353CC}">
                  <c16:uniqueId val="{00000016-65E8-4D5D-AE68-23683EAF7133}"/>
                </c:ext>
              </c:extLst>
            </c:dLbl>
            <c:dLbl>
              <c:idx val="20"/>
              <c:delete val="1"/>
              <c:extLst>
                <c:ext xmlns:c15="http://schemas.microsoft.com/office/drawing/2012/chart" uri="{CE6537A1-D6FC-4f65-9D91-7224C49458BB}"/>
                <c:ext xmlns:c16="http://schemas.microsoft.com/office/drawing/2014/chart" uri="{C3380CC4-5D6E-409C-BE32-E72D297353CC}">
                  <c16:uniqueId val="{00000017-65E8-4D5D-AE68-23683EAF7133}"/>
                </c:ext>
              </c:extLst>
            </c:dLbl>
            <c:dLbl>
              <c:idx val="21"/>
              <c:delete val="1"/>
              <c:extLst>
                <c:ext xmlns:c15="http://schemas.microsoft.com/office/drawing/2012/chart" uri="{CE6537A1-D6FC-4f65-9D91-7224C49458BB}"/>
                <c:ext xmlns:c16="http://schemas.microsoft.com/office/drawing/2014/chart" uri="{C3380CC4-5D6E-409C-BE32-E72D297353CC}">
                  <c16:uniqueId val="{00000018-65E8-4D5D-AE68-23683EAF7133}"/>
                </c:ext>
              </c:extLst>
            </c:dLbl>
            <c:dLbl>
              <c:idx val="22"/>
              <c:delete val="1"/>
              <c:extLst>
                <c:ext xmlns:c15="http://schemas.microsoft.com/office/drawing/2012/chart" uri="{CE6537A1-D6FC-4f65-9D91-7224C49458BB}"/>
                <c:ext xmlns:c16="http://schemas.microsoft.com/office/drawing/2014/chart" uri="{C3380CC4-5D6E-409C-BE32-E72D297353CC}">
                  <c16:uniqueId val="{00000019-65E8-4D5D-AE68-23683EAF7133}"/>
                </c:ext>
              </c:extLst>
            </c:dLbl>
            <c:dLbl>
              <c:idx val="23"/>
              <c:delete val="1"/>
              <c:extLst>
                <c:ext xmlns:c15="http://schemas.microsoft.com/office/drawing/2012/chart" uri="{CE6537A1-D6FC-4f65-9D91-7224C49458BB}"/>
                <c:ext xmlns:c16="http://schemas.microsoft.com/office/drawing/2014/chart" uri="{C3380CC4-5D6E-409C-BE32-E72D297353CC}">
                  <c16:uniqueId val="{0000001A-65E8-4D5D-AE68-23683EAF7133}"/>
                </c:ext>
              </c:extLst>
            </c:dLbl>
            <c:dLbl>
              <c:idx val="24"/>
              <c:delete val="1"/>
              <c:extLst>
                <c:ext xmlns:c15="http://schemas.microsoft.com/office/drawing/2012/chart" uri="{CE6537A1-D6FC-4f65-9D91-7224C49458BB}"/>
                <c:ext xmlns:c16="http://schemas.microsoft.com/office/drawing/2014/chart" uri="{C3380CC4-5D6E-409C-BE32-E72D297353CC}">
                  <c16:uniqueId val="{0000001B-65E8-4D5D-AE68-23683EAF713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5E8-4D5D-AE68-23683EAF713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Ravensburg (08436)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122257</v>
      </c>
      <c r="F11" s="238">
        <v>122276</v>
      </c>
      <c r="G11" s="238">
        <v>122740</v>
      </c>
      <c r="H11" s="238">
        <v>120794</v>
      </c>
      <c r="I11" s="265">
        <v>120584</v>
      </c>
      <c r="J11" s="263">
        <v>1673</v>
      </c>
      <c r="K11" s="266">
        <v>1.3874145823658197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14.865406479792568</v>
      </c>
      <c r="E13" s="115">
        <v>18174</v>
      </c>
      <c r="F13" s="114">
        <v>17873</v>
      </c>
      <c r="G13" s="114">
        <v>18335</v>
      </c>
      <c r="H13" s="114">
        <v>18535</v>
      </c>
      <c r="I13" s="140">
        <v>18222</v>
      </c>
      <c r="J13" s="115">
        <v>-48</v>
      </c>
      <c r="K13" s="116">
        <v>-0.26341784655910438</v>
      </c>
    </row>
    <row r="14" spans="1:255" ht="14.1" customHeight="1" x14ac:dyDescent="0.2">
      <c r="A14" s="306" t="s">
        <v>230</v>
      </c>
      <c r="B14" s="307"/>
      <c r="C14" s="308"/>
      <c r="D14" s="113">
        <v>60.6018469290102</v>
      </c>
      <c r="E14" s="115">
        <v>74090</v>
      </c>
      <c r="F14" s="114">
        <v>74456</v>
      </c>
      <c r="G14" s="114">
        <v>74640</v>
      </c>
      <c r="H14" s="114">
        <v>72903</v>
      </c>
      <c r="I14" s="140">
        <v>73108</v>
      </c>
      <c r="J14" s="115">
        <v>982</v>
      </c>
      <c r="K14" s="116">
        <v>1.3432182524484324</v>
      </c>
    </row>
    <row r="15" spans="1:255" ht="14.1" customHeight="1" x14ac:dyDescent="0.2">
      <c r="A15" s="306" t="s">
        <v>231</v>
      </c>
      <c r="B15" s="307"/>
      <c r="C15" s="308"/>
      <c r="D15" s="113">
        <v>12.887605617674243</v>
      </c>
      <c r="E15" s="115">
        <v>15756</v>
      </c>
      <c r="F15" s="114">
        <v>15699</v>
      </c>
      <c r="G15" s="114">
        <v>15620</v>
      </c>
      <c r="H15" s="114">
        <v>15400</v>
      </c>
      <c r="I15" s="140">
        <v>15364</v>
      </c>
      <c r="J15" s="115">
        <v>392</v>
      </c>
      <c r="K15" s="116">
        <v>2.551418901327779</v>
      </c>
    </row>
    <row r="16" spans="1:255" ht="14.1" customHeight="1" x14ac:dyDescent="0.2">
      <c r="A16" s="306" t="s">
        <v>232</v>
      </c>
      <c r="B16" s="307"/>
      <c r="C16" s="308"/>
      <c r="D16" s="113">
        <v>10.481199440522833</v>
      </c>
      <c r="E16" s="115">
        <v>12814</v>
      </c>
      <c r="F16" s="114">
        <v>12797</v>
      </c>
      <c r="G16" s="114">
        <v>12686</v>
      </c>
      <c r="H16" s="114">
        <v>12523</v>
      </c>
      <c r="I16" s="140">
        <v>12438</v>
      </c>
      <c r="J16" s="115">
        <v>376</v>
      </c>
      <c r="K16" s="116">
        <v>3.0229940504904325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0.72961057444563504</v>
      </c>
      <c r="E18" s="115">
        <v>892</v>
      </c>
      <c r="F18" s="114">
        <v>891</v>
      </c>
      <c r="G18" s="114">
        <v>1069</v>
      </c>
      <c r="H18" s="114">
        <v>975</v>
      </c>
      <c r="I18" s="140">
        <v>906</v>
      </c>
      <c r="J18" s="115">
        <v>-14</v>
      </c>
      <c r="K18" s="116">
        <v>-1.5452538631346577</v>
      </c>
    </row>
    <row r="19" spans="1:255" ht="14.1" customHeight="1" x14ac:dyDescent="0.2">
      <c r="A19" s="306" t="s">
        <v>235</v>
      </c>
      <c r="B19" s="307" t="s">
        <v>236</v>
      </c>
      <c r="C19" s="308"/>
      <c r="D19" s="113">
        <v>0.53084894934441385</v>
      </c>
      <c r="E19" s="115">
        <v>649</v>
      </c>
      <c r="F19" s="114">
        <v>601</v>
      </c>
      <c r="G19" s="114">
        <v>781</v>
      </c>
      <c r="H19" s="114">
        <v>690</v>
      </c>
      <c r="I19" s="140">
        <v>612</v>
      </c>
      <c r="J19" s="115">
        <v>37</v>
      </c>
      <c r="K19" s="116">
        <v>6.0457516339869279</v>
      </c>
    </row>
    <row r="20" spans="1:255" ht="14.1" customHeight="1" x14ac:dyDescent="0.2">
      <c r="A20" s="306">
        <v>12</v>
      </c>
      <c r="B20" s="307" t="s">
        <v>237</v>
      </c>
      <c r="C20" s="308"/>
      <c r="D20" s="113">
        <v>0.67889773182721647</v>
      </c>
      <c r="E20" s="115">
        <v>830</v>
      </c>
      <c r="F20" s="114">
        <v>820</v>
      </c>
      <c r="G20" s="114">
        <v>853</v>
      </c>
      <c r="H20" s="114">
        <v>851</v>
      </c>
      <c r="I20" s="140">
        <v>810</v>
      </c>
      <c r="J20" s="115">
        <v>20</v>
      </c>
      <c r="K20" s="116">
        <v>2.4691358024691357</v>
      </c>
    </row>
    <row r="21" spans="1:255" ht="14.1" customHeight="1" x14ac:dyDescent="0.2">
      <c r="A21" s="306">
        <v>21</v>
      </c>
      <c r="B21" s="307" t="s">
        <v>238</v>
      </c>
      <c r="C21" s="308"/>
      <c r="D21" s="113">
        <v>0.47522841227905149</v>
      </c>
      <c r="E21" s="115">
        <v>581</v>
      </c>
      <c r="F21" s="114">
        <v>573</v>
      </c>
      <c r="G21" s="114">
        <v>593</v>
      </c>
      <c r="H21" s="114">
        <v>594</v>
      </c>
      <c r="I21" s="140">
        <v>583</v>
      </c>
      <c r="J21" s="115">
        <v>-2</v>
      </c>
      <c r="K21" s="116">
        <v>-0.34305317324185247</v>
      </c>
    </row>
    <row r="22" spans="1:255" ht="14.1" customHeight="1" x14ac:dyDescent="0.2">
      <c r="A22" s="306">
        <v>22</v>
      </c>
      <c r="B22" s="307" t="s">
        <v>239</v>
      </c>
      <c r="C22" s="308"/>
      <c r="D22" s="113">
        <v>2.6133472929975379</v>
      </c>
      <c r="E22" s="115">
        <v>3195</v>
      </c>
      <c r="F22" s="114">
        <v>3228</v>
      </c>
      <c r="G22" s="114">
        <v>3278</v>
      </c>
      <c r="H22" s="114">
        <v>3351</v>
      </c>
      <c r="I22" s="140">
        <v>3396</v>
      </c>
      <c r="J22" s="115">
        <v>-201</v>
      </c>
      <c r="K22" s="116">
        <v>-5.9187279151943466</v>
      </c>
    </row>
    <row r="23" spans="1:255" ht="14.1" customHeight="1" x14ac:dyDescent="0.2">
      <c r="A23" s="306">
        <v>23</v>
      </c>
      <c r="B23" s="307" t="s">
        <v>240</v>
      </c>
      <c r="C23" s="308"/>
      <c r="D23" s="113">
        <v>0.68135157905068833</v>
      </c>
      <c r="E23" s="115">
        <v>833</v>
      </c>
      <c r="F23" s="114">
        <v>819</v>
      </c>
      <c r="G23" s="114">
        <v>883</v>
      </c>
      <c r="H23" s="114">
        <v>873</v>
      </c>
      <c r="I23" s="140">
        <v>898</v>
      </c>
      <c r="J23" s="115">
        <v>-65</v>
      </c>
      <c r="K23" s="116">
        <v>-7.2383073496659245</v>
      </c>
    </row>
    <row r="24" spans="1:255" ht="14.1" customHeight="1" x14ac:dyDescent="0.2">
      <c r="A24" s="306">
        <v>24</v>
      </c>
      <c r="B24" s="307" t="s">
        <v>241</v>
      </c>
      <c r="C24" s="308"/>
      <c r="D24" s="113">
        <v>3.7159426454108968</v>
      </c>
      <c r="E24" s="115">
        <v>4543</v>
      </c>
      <c r="F24" s="114">
        <v>4583</v>
      </c>
      <c r="G24" s="114">
        <v>4752</v>
      </c>
      <c r="H24" s="114">
        <v>4772</v>
      </c>
      <c r="I24" s="140">
        <v>4835</v>
      </c>
      <c r="J24" s="115">
        <v>-292</v>
      </c>
      <c r="K24" s="116">
        <v>-6.0392967942088935</v>
      </c>
    </row>
    <row r="25" spans="1:255" ht="14.1" customHeight="1" x14ac:dyDescent="0.2">
      <c r="A25" s="306">
        <v>25</v>
      </c>
      <c r="B25" s="307" t="s">
        <v>242</v>
      </c>
      <c r="C25" s="308"/>
      <c r="D25" s="113">
        <v>6.6589234154281556</v>
      </c>
      <c r="E25" s="115">
        <v>8141</v>
      </c>
      <c r="F25" s="114">
        <v>8106</v>
      </c>
      <c r="G25" s="114">
        <v>8107</v>
      </c>
      <c r="H25" s="114">
        <v>7858</v>
      </c>
      <c r="I25" s="140">
        <v>7838</v>
      </c>
      <c r="J25" s="115">
        <v>303</v>
      </c>
      <c r="K25" s="116">
        <v>3.86578208726716</v>
      </c>
    </row>
    <row r="26" spans="1:255" ht="14.1" customHeight="1" x14ac:dyDescent="0.2">
      <c r="A26" s="306">
        <v>26</v>
      </c>
      <c r="B26" s="307" t="s">
        <v>243</v>
      </c>
      <c r="C26" s="308"/>
      <c r="D26" s="113">
        <v>3.8353632102865274</v>
      </c>
      <c r="E26" s="115">
        <v>4689</v>
      </c>
      <c r="F26" s="114">
        <v>4724</v>
      </c>
      <c r="G26" s="114">
        <v>4805</v>
      </c>
      <c r="H26" s="114">
        <v>4747</v>
      </c>
      <c r="I26" s="140">
        <v>4768</v>
      </c>
      <c r="J26" s="115">
        <v>-79</v>
      </c>
      <c r="K26" s="116">
        <v>-1.6568791946308725</v>
      </c>
    </row>
    <row r="27" spans="1:255" ht="14.1" customHeight="1" x14ac:dyDescent="0.2">
      <c r="A27" s="306">
        <v>27</v>
      </c>
      <c r="B27" s="307" t="s">
        <v>244</v>
      </c>
      <c r="C27" s="308"/>
      <c r="D27" s="113">
        <v>4.6312276597659032</v>
      </c>
      <c r="E27" s="115">
        <v>5662</v>
      </c>
      <c r="F27" s="114">
        <v>5697</v>
      </c>
      <c r="G27" s="114">
        <v>5672</v>
      </c>
      <c r="H27" s="114">
        <v>5606</v>
      </c>
      <c r="I27" s="140">
        <v>5598</v>
      </c>
      <c r="J27" s="115">
        <v>64</v>
      </c>
      <c r="K27" s="116">
        <v>1.1432654519471239</v>
      </c>
    </row>
    <row r="28" spans="1:255" ht="14.1" customHeight="1" x14ac:dyDescent="0.2">
      <c r="A28" s="306">
        <v>28</v>
      </c>
      <c r="B28" s="307" t="s">
        <v>245</v>
      </c>
      <c r="C28" s="308"/>
      <c r="D28" s="113">
        <v>0.58646948640977614</v>
      </c>
      <c r="E28" s="115">
        <v>717</v>
      </c>
      <c r="F28" s="114">
        <v>733</v>
      </c>
      <c r="G28" s="114">
        <v>742</v>
      </c>
      <c r="H28" s="114">
        <v>751</v>
      </c>
      <c r="I28" s="140">
        <v>762</v>
      </c>
      <c r="J28" s="115">
        <v>-45</v>
      </c>
      <c r="K28" s="116">
        <v>-5.9055118110236222</v>
      </c>
    </row>
    <row r="29" spans="1:255" ht="14.1" customHeight="1" x14ac:dyDescent="0.2">
      <c r="A29" s="306">
        <v>29</v>
      </c>
      <c r="B29" s="307" t="s">
        <v>246</v>
      </c>
      <c r="C29" s="308"/>
      <c r="D29" s="113">
        <v>2.5192831494311165</v>
      </c>
      <c r="E29" s="115">
        <v>3080</v>
      </c>
      <c r="F29" s="114">
        <v>3097</v>
      </c>
      <c r="G29" s="114">
        <v>3034</v>
      </c>
      <c r="H29" s="114">
        <v>3036</v>
      </c>
      <c r="I29" s="140">
        <v>3028</v>
      </c>
      <c r="J29" s="115">
        <v>52</v>
      </c>
      <c r="K29" s="116">
        <v>1.7173051519154559</v>
      </c>
    </row>
    <row r="30" spans="1:255" ht="14.1" customHeight="1" x14ac:dyDescent="0.2">
      <c r="A30" s="306" t="s">
        <v>247</v>
      </c>
      <c r="B30" s="307" t="s">
        <v>248</v>
      </c>
      <c r="C30" s="308"/>
      <c r="D30" s="113">
        <v>1.1426748570633993</v>
      </c>
      <c r="E30" s="115">
        <v>1397</v>
      </c>
      <c r="F30" s="114">
        <v>1399</v>
      </c>
      <c r="G30" s="114">
        <v>1359</v>
      </c>
      <c r="H30" s="114">
        <v>1362</v>
      </c>
      <c r="I30" s="140">
        <v>1368</v>
      </c>
      <c r="J30" s="115">
        <v>29</v>
      </c>
      <c r="K30" s="116">
        <v>2.1198830409356724</v>
      </c>
    </row>
    <row r="31" spans="1:255" ht="14.1" customHeight="1" x14ac:dyDescent="0.2">
      <c r="A31" s="306" t="s">
        <v>249</v>
      </c>
      <c r="B31" s="307" t="s">
        <v>250</v>
      </c>
      <c r="C31" s="308"/>
      <c r="D31" s="113">
        <v>1.3316210932707329</v>
      </c>
      <c r="E31" s="115">
        <v>1628</v>
      </c>
      <c r="F31" s="114">
        <v>1645</v>
      </c>
      <c r="G31" s="114">
        <v>1622</v>
      </c>
      <c r="H31" s="114">
        <v>1620</v>
      </c>
      <c r="I31" s="140">
        <v>1606</v>
      </c>
      <c r="J31" s="115">
        <v>22</v>
      </c>
      <c r="K31" s="116">
        <v>1.3698630136986301</v>
      </c>
    </row>
    <row r="32" spans="1:255" ht="14.1" customHeight="1" x14ac:dyDescent="0.2">
      <c r="A32" s="306">
        <v>31</v>
      </c>
      <c r="B32" s="307" t="s">
        <v>251</v>
      </c>
      <c r="C32" s="308"/>
      <c r="D32" s="113">
        <v>0.73615416704156</v>
      </c>
      <c r="E32" s="115">
        <v>900</v>
      </c>
      <c r="F32" s="114">
        <v>906</v>
      </c>
      <c r="G32" s="114">
        <v>882</v>
      </c>
      <c r="H32" s="114">
        <v>871</v>
      </c>
      <c r="I32" s="140">
        <v>859</v>
      </c>
      <c r="J32" s="115">
        <v>41</v>
      </c>
      <c r="K32" s="116">
        <v>4.7729918509895226</v>
      </c>
    </row>
    <row r="33" spans="1:11" ht="14.1" customHeight="1" x14ac:dyDescent="0.2">
      <c r="A33" s="306">
        <v>32</v>
      </c>
      <c r="B33" s="307" t="s">
        <v>252</v>
      </c>
      <c r="C33" s="308"/>
      <c r="D33" s="113">
        <v>1.5205673294780666</v>
      </c>
      <c r="E33" s="115">
        <v>1859</v>
      </c>
      <c r="F33" s="114">
        <v>1792</v>
      </c>
      <c r="G33" s="114">
        <v>1839</v>
      </c>
      <c r="H33" s="114">
        <v>1819</v>
      </c>
      <c r="I33" s="140">
        <v>1768</v>
      </c>
      <c r="J33" s="115">
        <v>91</v>
      </c>
      <c r="K33" s="116">
        <v>5.1470588235294121</v>
      </c>
    </row>
    <row r="34" spans="1:11" ht="14.1" customHeight="1" x14ac:dyDescent="0.2">
      <c r="A34" s="306">
        <v>33</v>
      </c>
      <c r="B34" s="307" t="s">
        <v>253</v>
      </c>
      <c r="C34" s="308"/>
      <c r="D34" s="113">
        <v>1.6056340332250914</v>
      </c>
      <c r="E34" s="115">
        <v>1963</v>
      </c>
      <c r="F34" s="114">
        <v>1980</v>
      </c>
      <c r="G34" s="114">
        <v>2044</v>
      </c>
      <c r="H34" s="114">
        <v>2036</v>
      </c>
      <c r="I34" s="140">
        <v>2002</v>
      </c>
      <c r="J34" s="115">
        <v>-39</v>
      </c>
      <c r="K34" s="116">
        <v>-1.948051948051948</v>
      </c>
    </row>
    <row r="35" spans="1:11" ht="14.1" customHeight="1" x14ac:dyDescent="0.2">
      <c r="A35" s="306">
        <v>34</v>
      </c>
      <c r="B35" s="307" t="s">
        <v>254</v>
      </c>
      <c r="C35" s="308"/>
      <c r="D35" s="113">
        <v>2.1127624594092773</v>
      </c>
      <c r="E35" s="115">
        <v>2583</v>
      </c>
      <c r="F35" s="114">
        <v>2586</v>
      </c>
      <c r="G35" s="114">
        <v>2631</v>
      </c>
      <c r="H35" s="114">
        <v>2677</v>
      </c>
      <c r="I35" s="140">
        <v>2634</v>
      </c>
      <c r="J35" s="115">
        <v>-51</v>
      </c>
      <c r="K35" s="116">
        <v>-1.9362186788154898</v>
      </c>
    </row>
    <row r="36" spans="1:11" ht="14.1" customHeight="1" x14ac:dyDescent="0.2">
      <c r="A36" s="306">
        <v>41</v>
      </c>
      <c r="B36" s="307" t="s">
        <v>255</v>
      </c>
      <c r="C36" s="308"/>
      <c r="D36" s="113">
        <v>2.297618950244158</v>
      </c>
      <c r="E36" s="115">
        <v>2809</v>
      </c>
      <c r="F36" s="114">
        <v>2758</v>
      </c>
      <c r="G36" s="114">
        <v>2718</v>
      </c>
      <c r="H36" s="114">
        <v>2636</v>
      </c>
      <c r="I36" s="140">
        <v>2571</v>
      </c>
      <c r="J36" s="115">
        <v>238</v>
      </c>
      <c r="K36" s="116">
        <v>9.2570984052897707</v>
      </c>
    </row>
    <row r="37" spans="1:11" ht="14.1" customHeight="1" x14ac:dyDescent="0.2">
      <c r="A37" s="306">
        <v>42</v>
      </c>
      <c r="B37" s="307" t="s">
        <v>256</v>
      </c>
      <c r="C37" s="308"/>
      <c r="D37" s="113">
        <v>0.11696671765215898</v>
      </c>
      <c r="E37" s="115">
        <v>143</v>
      </c>
      <c r="F37" s="114">
        <v>148</v>
      </c>
      <c r="G37" s="114">
        <v>150</v>
      </c>
      <c r="H37" s="114">
        <v>149</v>
      </c>
      <c r="I37" s="140">
        <v>142</v>
      </c>
      <c r="J37" s="115">
        <v>1</v>
      </c>
      <c r="K37" s="116">
        <v>0.70422535211267601</v>
      </c>
    </row>
    <row r="38" spans="1:11" ht="14.1" customHeight="1" x14ac:dyDescent="0.2">
      <c r="A38" s="306">
        <v>43</v>
      </c>
      <c r="B38" s="307" t="s">
        <v>257</v>
      </c>
      <c r="C38" s="308"/>
      <c r="D38" s="113">
        <v>1.6293545563853193</v>
      </c>
      <c r="E38" s="115">
        <v>1992</v>
      </c>
      <c r="F38" s="114">
        <v>1942</v>
      </c>
      <c r="G38" s="114">
        <v>1900</v>
      </c>
      <c r="H38" s="114">
        <v>1832</v>
      </c>
      <c r="I38" s="140">
        <v>1813</v>
      </c>
      <c r="J38" s="115">
        <v>179</v>
      </c>
      <c r="K38" s="116">
        <v>9.8731384445670152</v>
      </c>
    </row>
    <row r="39" spans="1:11" ht="14.1" customHeight="1" x14ac:dyDescent="0.2">
      <c r="A39" s="306">
        <v>51</v>
      </c>
      <c r="B39" s="307" t="s">
        <v>258</v>
      </c>
      <c r="C39" s="308"/>
      <c r="D39" s="113">
        <v>5.8614230677997989</v>
      </c>
      <c r="E39" s="115">
        <v>7166</v>
      </c>
      <c r="F39" s="114">
        <v>7193</v>
      </c>
      <c r="G39" s="114">
        <v>7243</v>
      </c>
      <c r="H39" s="114">
        <v>7102</v>
      </c>
      <c r="I39" s="140">
        <v>7039</v>
      </c>
      <c r="J39" s="115">
        <v>127</v>
      </c>
      <c r="K39" s="116">
        <v>1.8042335559028271</v>
      </c>
    </row>
    <row r="40" spans="1:11" ht="14.1" customHeight="1" x14ac:dyDescent="0.2">
      <c r="A40" s="306" t="s">
        <v>259</v>
      </c>
      <c r="B40" s="307" t="s">
        <v>260</v>
      </c>
      <c r="C40" s="308"/>
      <c r="D40" s="113">
        <v>4.8422585209844833</v>
      </c>
      <c r="E40" s="115">
        <v>5920</v>
      </c>
      <c r="F40" s="114">
        <v>5945</v>
      </c>
      <c r="G40" s="114">
        <v>6010</v>
      </c>
      <c r="H40" s="114">
        <v>5996</v>
      </c>
      <c r="I40" s="140">
        <v>5933</v>
      </c>
      <c r="J40" s="115">
        <v>-13</v>
      </c>
      <c r="K40" s="116">
        <v>-0.21911343333895161</v>
      </c>
    </row>
    <row r="41" spans="1:11" ht="14.1" customHeight="1" x14ac:dyDescent="0.2">
      <c r="A41" s="306"/>
      <c r="B41" s="307" t="s">
        <v>261</v>
      </c>
      <c r="C41" s="308"/>
      <c r="D41" s="113">
        <v>3.8983452890223056</v>
      </c>
      <c r="E41" s="115">
        <v>4766</v>
      </c>
      <c r="F41" s="114">
        <v>4787</v>
      </c>
      <c r="G41" s="114">
        <v>4858</v>
      </c>
      <c r="H41" s="114">
        <v>4877</v>
      </c>
      <c r="I41" s="140">
        <v>4825</v>
      </c>
      <c r="J41" s="115">
        <v>-59</v>
      </c>
      <c r="K41" s="116">
        <v>-1.2227979274611398</v>
      </c>
    </row>
    <row r="42" spans="1:11" ht="14.1" customHeight="1" x14ac:dyDescent="0.2">
      <c r="A42" s="306">
        <v>52</v>
      </c>
      <c r="B42" s="307" t="s">
        <v>262</v>
      </c>
      <c r="C42" s="308"/>
      <c r="D42" s="113">
        <v>3.1613731729062549</v>
      </c>
      <c r="E42" s="115">
        <v>3865</v>
      </c>
      <c r="F42" s="114">
        <v>3853</v>
      </c>
      <c r="G42" s="114">
        <v>3879</v>
      </c>
      <c r="H42" s="114">
        <v>3805</v>
      </c>
      <c r="I42" s="140">
        <v>3742</v>
      </c>
      <c r="J42" s="115">
        <v>123</v>
      </c>
      <c r="K42" s="116">
        <v>3.287012292891502</v>
      </c>
    </row>
    <row r="43" spans="1:11" ht="14.1" customHeight="1" x14ac:dyDescent="0.2">
      <c r="A43" s="306" t="s">
        <v>263</v>
      </c>
      <c r="B43" s="307" t="s">
        <v>264</v>
      </c>
      <c r="C43" s="308"/>
      <c r="D43" s="113">
        <v>2.8301037977375527</v>
      </c>
      <c r="E43" s="115">
        <v>3460</v>
      </c>
      <c r="F43" s="114">
        <v>3446</v>
      </c>
      <c r="G43" s="114">
        <v>3453</v>
      </c>
      <c r="H43" s="114">
        <v>3386</v>
      </c>
      <c r="I43" s="140">
        <v>3330</v>
      </c>
      <c r="J43" s="115">
        <v>130</v>
      </c>
      <c r="K43" s="116">
        <v>3.9039039039039038</v>
      </c>
    </row>
    <row r="44" spans="1:11" ht="14.1" customHeight="1" x14ac:dyDescent="0.2">
      <c r="A44" s="306">
        <v>53</v>
      </c>
      <c r="B44" s="307" t="s">
        <v>265</v>
      </c>
      <c r="C44" s="308"/>
      <c r="D44" s="113">
        <v>0.67153619015680088</v>
      </c>
      <c r="E44" s="115">
        <v>821</v>
      </c>
      <c r="F44" s="114">
        <v>802</v>
      </c>
      <c r="G44" s="114">
        <v>785</v>
      </c>
      <c r="H44" s="114">
        <v>762</v>
      </c>
      <c r="I44" s="140">
        <v>772</v>
      </c>
      <c r="J44" s="115">
        <v>49</v>
      </c>
      <c r="K44" s="116">
        <v>6.3471502590673579</v>
      </c>
    </row>
    <row r="45" spans="1:11" ht="14.1" customHeight="1" x14ac:dyDescent="0.2">
      <c r="A45" s="306" t="s">
        <v>266</v>
      </c>
      <c r="B45" s="307" t="s">
        <v>267</v>
      </c>
      <c r="C45" s="308"/>
      <c r="D45" s="113">
        <v>0.61346180586796661</v>
      </c>
      <c r="E45" s="115">
        <v>750</v>
      </c>
      <c r="F45" s="114">
        <v>730</v>
      </c>
      <c r="G45" s="114">
        <v>710</v>
      </c>
      <c r="H45" s="114">
        <v>690</v>
      </c>
      <c r="I45" s="140">
        <v>696</v>
      </c>
      <c r="J45" s="115">
        <v>54</v>
      </c>
      <c r="K45" s="116">
        <v>7.7586206896551726</v>
      </c>
    </row>
    <row r="46" spans="1:11" ht="14.1" customHeight="1" x14ac:dyDescent="0.2">
      <c r="A46" s="306">
        <v>54</v>
      </c>
      <c r="B46" s="307" t="s">
        <v>268</v>
      </c>
      <c r="C46" s="308"/>
      <c r="D46" s="113">
        <v>2.1642932511021864</v>
      </c>
      <c r="E46" s="115">
        <v>2646</v>
      </c>
      <c r="F46" s="114">
        <v>2606</v>
      </c>
      <c r="G46" s="114">
        <v>2620</v>
      </c>
      <c r="H46" s="114">
        <v>2579</v>
      </c>
      <c r="I46" s="140">
        <v>2551</v>
      </c>
      <c r="J46" s="115">
        <v>95</v>
      </c>
      <c r="K46" s="116">
        <v>3.7240297922383379</v>
      </c>
    </row>
    <row r="47" spans="1:11" ht="14.1" customHeight="1" x14ac:dyDescent="0.2">
      <c r="A47" s="306">
        <v>61</v>
      </c>
      <c r="B47" s="307" t="s">
        <v>269</v>
      </c>
      <c r="C47" s="308"/>
      <c r="D47" s="113">
        <v>3.1000269923194583</v>
      </c>
      <c r="E47" s="115">
        <v>3790</v>
      </c>
      <c r="F47" s="114">
        <v>3819</v>
      </c>
      <c r="G47" s="114">
        <v>3807</v>
      </c>
      <c r="H47" s="114">
        <v>3733</v>
      </c>
      <c r="I47" s="140">
        <v>3731</v>
      </c>
      <c r="J47" s="115">
        <v>59</v>
      </c>
      <c r="K47" s="116">
        <v>1.5813454837845082</v>
      </c>
    </row>
    <row r="48" spans="1:11" ht="14.1" customHeight="1" x14ac:dyDescent="0.2">
      <c r="A48" s="306">
        <v>62</v>
      </c>
      <c r="B48" s="307" t="s">
        <v>270</v>
      </c>
      <c r="C48" s="308"/>
      <c r="D48" s="113">
        <v>6.0781795725398133</v>
      </c>
      <c r="E48" s="115">
        <v>7431</v>
      </c>
      <c r="F48" s="114">
        <v>7421</v>
      </c>
      <c r="G48" s="114">
        <v>7405</v>
      </c>
      <c r="H48" s="114">
        <v>7309</v>
      </c>
      <c r="I48" s="140">
        <v>7373</v>
      </c>
      <c r="J48" s="115">
        <v>58</v>
      </c>
      <c r="K48" s="116">
        <v>0.78665400786654005</v>
      </c>
    </row>
    <row r="49" spans="1:11" ht="14.1" customHeight="1" x14ac:dyDescent="0.2">
      <c r="A49" s="306">
        <v>63</v>
      </c>
      <c r="B49" s="307" t="s">
        <v>271</v>
      </c>
      <c r="C49" s="308"/>
      <c r="D49" s="113">
        <v>1.9074572417121309</v>
      </c>
      <c r="E49" s="115">
        <v>2332</v>
      </c>
      <c r="F49" s="114">
        <v>2407</v>
      </c>
      <c r="G49" s="114">
        <v>2417</v>
      </c>
      <c r="H49" s="114">
        <v>2387</v>
      </c>
      <c r="I49" s="140">
        <v>2350</v>
      </c>
      <c r="J49" s="115">
        <v>-18</v>
      </c>
      <c r="K49" s="116">
        <v>-0.76595744680851063</v>
      </c>
    </row>
    <row r="50" spans="1:11" ht="14.1" customHeight="1" x14ac:dyDescent="0.2">
      <c r="A50" s="306" t="s">
        <v>272</v>
      </c>
      <c r="B50" s="307" t="s">
        <v>273</v>
      </c>
      <c r="C50" s="308"/>
      <c r="D50" s="113">
        <v>0.41142838446878299</v>
      </c>
      <c r="E50" s="115">
        <v>503</v>
      </c>
      <c r="F50" s="114">
        <v>514</v>
      </c>
      <c r="G50" s="114">
        <v>512</v>
      </c>
      <c r="H50" s="114">
        <v>492</v>
      </c>
      <c r="I50" s="140">
        <v>488</v>
      </c>
      <c r="J50" s="115">
        <v>15</v>
      </c>
      <c r="K50" s="116">
        <v>3.0737704918032787</v>
      </c>
    </row>
    <row r="51" spans="1:11" ht="14.1" customHeight="1" x14ac:dyDescent="0.2">
      <c r="A51" s="306" t="s">
        <v>274</v>
      </c>
      <c r="B51" s="307" t="s">
        <v>275</v>
      </c>
      <c r="C51" s="308"/>
      <c r="D51" s="113">
        <v>1.2498261858216708</v>
      </c>
      <c r="E51" s="115">
        <v>1528</v>
      </c>
      <c r="F51" s="114">
        <v>1580</v>
      </c>
      <c r="G51" s="114">
        <v>1604</v>
      </c>
      <c r="H51" s="114">
        <v>1620</v>
      </c>
      <c r="I51" s="140">
        <v>1577</v>
      </c>
      <c r="J51" s="115">
        <v>-49</v>
      </c>
      <c r="K51" s="116">
        <v>-3.1071655041217503</v>
      </c>
    </row>
    <row r="52" spans="1:11" ht="14.1" customHeight="1" x14ac:dyDescent="0.2">
      <c r="A52" s="306">
        <v>71</v>
      </c>
      <c r="B52" s="307" t="s">
        <v>276</v>
      </c>
      <c r="C52" s="308"/>
      <c r="D52" s="113">
        <v>11.272974144629755</v>
      </c>
      <c r="E52" s="115">
        <v>13782</v>
      </c>
      <c r="F52" s="114">
        <v>13673</v>
      </c>
      <c r="G52" s="114">
        <v>13696</v>
      </c>
      <c r="H52" s="114">
        <v>13463</v>
      </c>
      <c r="I52" s="140">
        <v>13531</v>
      </c>
      <c r="J52" s="115">
        <v>251</v>
      </c>
      <c r="K52" s="116">
        <v>1.8549996304781613</v>
      </c>
    </row>
    <row r="53" spans="1:11" ht="14.1" customHeight="1" x14ac:dyDescent="0.2">
      <c r="A53" s="306" t="s">
        <v>277</v>
      </c>
      <c r="B53" s="307" t="s">
        <v>278</v>
      </c>
      <c r="C53" s="308"/>
      <c r="D53" s="113">
        <v>4.8986970071243361</v>
      </c>
      <c r="E53" s="115">
        <v>5989</v>
      </c>
      <c r="F53" s="114">
        <v>5986</v>
      </c>
      <c r="G53" s="114">
        <v>5989</v>
      </c>
      <c r="H53" s="114">
        <v>5813</v>
      </c>
      <c r="I53" s="140">
        <v>5859</v>
      </c>
      <c r="J53" s="115">
        <v>130</v>
      </c>
      <c r="K53" s="116">
        <v>2.2188086704215735</v>
      </c>
    </row>
    <row r="54" spans="1:11" ht="14.1" customHeight="1" x14ac:dyDescent="0.2">
      <c r="A54" s="306" t="s">
        <v>279</v>
      </c>
      <c r="B54" s="307" t="s">
        <v>280</v>
      </c>
      <c r="C54" s="308"/>
      <c r="D54" s="113">
        <v>5.3289382203064033</v>
      </c>
      <c r="E54" s="115">
        <v>6515</v>
      </c>
      <c r="F54" s="114">
        <v>6435</v>
      </c>
      <c r="G54" s="114">
        <v>6454</v>
      </c>
      <c r="H54" s="114">
        <v>6427</v>
      </c>
      <c r="I54" s="140">
        <v>6441</v>
      </c>
      <c r="J54" s="115">
        <v>74</v>
      </c>
      <c r="K54" s="116">
        <v>1.1488899239248564</v>
      </c>
    </row>
    <row r="55" spans="1:11" ht="14.1" customHeight="1" x14ac:dyDescent="0.2">
      <c r="A55" s="306">
        <v>72</v>
      </c>
      <c r="B55" s="307" t="s">
        <v>281</v>
      </c>
      <c r="C55" s="308"/>
      <c r="D55" s="113">
        <v>3.2816116868563765</v>
      </c>
      <c r="E55" s="115">
        <v>4012</v>
      </c>
      <c r="F55" s="114">
        <v>4050</v>
      </c>
      <c r="G55" s="114">
        <v>4077</v>
      </c>
      <c r="H55" s="114">
        <v>3989</v>
      </c>
      <c r="I55" s="140">
        <v>4004</v>
      </c>
      <c r="J55" s="115">
        <v>8</v>
      </c>
      <c r="K55" s="116">
        <v>0.19980019980019981</v>
      </c>
    </row>
    <row r="56" spans="1:11" ht="14.1" customHeight="1" x14ac:dyDescent="0.2">
      <c r="A56" s="306" t="s">
        <v>282</v>
      </c>
      <c r="B56" s="307" t="s">
        <v>283</v>
      </c>
      <c r="C56" s="308"/>
      <c r="D56" s="113">
        <v>1.559010935979126</v>
      </c>
      <c r="E56" s="115">
        <v>1906</v>
      </c>
      <c r="F56" s="114">
        <v>1947</v>
      </c>
      <c r="G56" s="114">
        <v>1965</v>
      </c>
      <c r="H56" s="114">
        <v>1918</v>
      </c>
      <c r="I56" s="140">
        <v>1945</v>
      </c>
      <c r="J56" s="115">
        <v>-39</v>
      </c>
      <c r="K56" s="116">
        <v>-2.005141388174807</v>
      </c>
    </row>
    <row r="57" spans="1:11" ht="14.1" customHeight="1" x14ac:dyDescent="0.2">
      <c r="A57" s="306" t="s">
        <v>284</v>
      </c>
      <c r="B57" s="307" t="s">
        <v>285</v>
      </c>
      <c r="C57" s="308"/>
      <c r="D57" s="113">
        <v>1.1794825654154772</v>
      </c>
      <c r="E57" s="115">
        <v>1442</v>
      </c>
      <c r="F57" s="114">
        <v>1441</v>
      </c>
      <c r="G57" s="114">
        <v>1438</v>
      </c>
      <c r="H57" s="114">
        <v>1425</v>
      </c>
      <c r="I57" s="140">
        <v>1411</v>
      </c>
      <c r="J57" s="115">
        <v>31</v>
      </c>
      <c r="K57" s="116">
        <v>2.1970233876683203</v>
      </c>
    </row>
    <row r="58" spans="1:11" ht="14.1" customHeight="1" x14ac:dyDescent="0.2">
      <c r="A58" s="306">
        <v>73</v>
      </c>
      <c r="B58" s="307" t="s">
        <v>286</v>
      </c>
      <c r="C58" s="308"/>
      <c r="D58" s="113">
        <v>3.1818218997685204</v>
      </c>
      <c r="E58" s="115">
        <v>3890</v>
      </c>
      <c r="F58" s="114">
        <v>3884</v>
      </c>
      <c r="G58" s="114">
        <v>3880</v>
      </c>
      <c r="H58" s="114">
        <v>3762</v>
      </c>
      <c r="I58" s="140">
        <v>3773</v>
      </c>
      <c r="J58" s="115">
        <v>117</v>
      </c>
      <c r="K58" s="116">
        <v>3.1009806520010601</v>
      </c>
    </row>
    <row r="59" spans="1:11" ht="14.1" customHeight="1" x14ac:dyDescent="0.2">
      <c r="A59" s="306" t="s">
        <v>287</v>
      </c>
      <c r="B59" s="307" t="s">
        <v>288</v>
      </c>
      <c r="C59" s="308"/>
      <c r="D59" s="113">
        <v>2.610893445774066</v>
      </c>
      <c r="E59" s="115">
        <v>3192</v>
      </c>
      <c r="F59" s="114">
        <v>3177</v>
      </c>
      <c r="G59" s="114">
        <v>3161</v>
      </c>
      <c r="H59" s="114">
        <v>3064</v>
      </c>
      <c r="I59" s="140">
        <v>3076</v>
      </c>
      <c r="J59" s="115">
        <v>116</v>
      </c>
      <c r="K59" s="116">
        <v>3.7711313394018204</v>
      </c>
    </row>
    <row r="60" spans="1:11" ht="14.1" customHeight="1" x14ac:dyDescent="0.2">
      <c r="A60" s="306">
        <v>81</v>
      </c>
      <c r="B60" s="307" t="s">
        <v>289</v>
      </c>
      <c r="C60" s="308"/>
      <c r="D60" s="113">
        <v>8.4273293144768804</v>
      </c>
      <c r="E60" s="115">
        <v>10303</v>
      </c>
      <c r="F60" s="114">
        <v>10402</v>
      </c>
      <c r="G60" s="114">
        <v>10310</v>
      </c>
      <c r="H60" s="114">
        <v>10114</v>
      </c>
      <c r="I60" s="140">
        <v>10147</v>
      </c>
      <c r="J60" s="115">
        <v>156</v>
      </c>
      <c r="K60" s="116">
        <v>1.5374002168128511</v>
      </c>
    </row>
    <row r="61" spans="1:11" ht="14.1" customHeight="1" x14ac:dyDescent="0.2">
      <c r="A61" s="306" t="s">
        <v>290</v>
      </c>
      <c r="B61" s="307" t="s">
        <v>291</v>
      </c>
      <c r="C61" s="308"/>
      <c r="D61" s="113">
        <v>1.8812828713284311</v>
      </c>
      <c r="E61" s="115">
        <v>2300</v>
      </c>
      <c r="F61" s="114">
        <v>2306</v>
      </c>
      <c r="G61" s="114">
        <v>2308</v>
      </c>
      <c r="H61" s="114">
        <v>2237</v>
      </c>
      <c r="I61" s="140">
        <v>2251</v>
      </c>
      <c r="J61" s="115">
        <v>49</v>
      </c>
      <c r="K61" s="116">
        <v>2.1768103065304309</v>
      </c>
    </row>
    <row r="62" spans="1:11" ht="14.1" customHeight="1" x14ac:dyDescent="0.2">
      <c r="A62" s="306" t="s">
        <v>292</v>
      </c>
      <c r="B62" s="307" t="s">
        <v>293</v>
      </c>
      <c r="C62" s="308"/>
      <c r="D62" s="113">
        <v>3.4771015156596352</v>
      </c>
      <c r="E62" s="115">
        <v>4251</v>
      </c>
      <c r="F62" s="114">
        <v>4351</v>
      </c>
      <c r="G62" s="114">
        <v>4297</v>
      </c>
      <c r="H62" s="114">
        <v>4220</v>
      </c>
      <c r="I62" s="140">
        <v>4245</v>
      </c>
      <c r="J62" s="115">
        <v>6</v>
      </c>
      <c r="K62" s="116">
        <v>0.14134275618374559</v>
      </c>
    </row>
    <row r="63" spans="1:11" ht="14.1" customHeight="1" x14ac:dyDescent="0.2">
      <c r="A63" s="306"/>
      <c r="B63" s="307" t="s">
        <v>294</v>
      </c>
      <c r="C63" s="308"/>
      <c r="D63" s="113">
        <v>2.9290756357509182</v>
      </c>
      <c r="E63" s="115">
        <v>3581</v>
      </c>
      <c r="F63" s="114">
        <v>3685</v>
      </c>
      <c r="G63" s="114">
        <v>3649</v>
      </c>
      <c r="H63" s="114">
        <v>3597</v>
      </c>
      <c r="I63" s="140">
        <v>3618</v>
      </c>
      <c r="J63" s="115">
        <v>-37</v>
      </c>
      <c r="K63" s="116">
        <v>-1.0226644555002764</v>
      </c>
    </row>
    <row r="64" spans="1:11" ht="14.1" customHeight="1" x14ac:dyDescent="0.2">
      <c r="A64" s="306" t="s">
        <v>295</v>
      </c>
      <c r="B64" s="307" t="s">
        <v>296</v>
      </c>
      <c r="C64" s="308"/>
      <c r="D64" s="113">
        <v>0.87602345877945642</v>
      </c>
      <c r="E64" s="115">
        <v>1071</v>
      </c>
      <c r="F64" s="114">
        <v>1084</v>
      </c>
      <c r="G64" s="114">
        <v>1089</v>
      </c>
      <c r="H64" s="114">
        <v>1053</v>
      </c>
      <c r="I64" s="140">
        <v>1046</v>
      </c>
      <c r="J64" s="115">
        <v>25</v>
      </c>
      <c r="K64" s="116">
        <v>2.3900573613766731</v>
      </c>
    </row>
    <row r="65" spans="1:11" ht="14.1" customHeight="1" x14ac:dyDescent="0.2">
      <c r="A65" s="306" t="s">
        <v>297</v>
      </c>
      <c r="B65" s="307" t="s">
        <v>298</v>
      </c>
      <c r="C65" s="308"/>
      <c r="D65" s="113">
        <v>1.0257081394112402</v>
      </c>
      <c r="E65" s="115">
        <v>1254</v>
      </c>
      <c r="F65" s="114">
        <v>1253</v>
      </c>
      <c r="G65" s="114">
        <v>1217</v>
      </c>
      <c r="H65" s="114">
        <v>1220</v>
      </c>
      <c r="I65" s="140">
        <v>1225</v>
      </c>
      <c r="J65" s="115">
        <v>29</v>
      </c>
      <c r="K65" s="116">
        <v>2.3673469387755102</v>
      </c>
    </row>
    <row r="66" spans="1:11" ht="14.1" customHeight="1" x14ac:dyDescent="0.2">
      <c r="A66" s="306">
        <v>82</v>
      </c>
      <c r="B66" s="307" t="s">
        <v>299</v>
      </c>
      <c r="C66" s="308"/>
      <c r="D66" s="113">
        <v>2.593716515209763</v>
      </c>
      <c r="E66" s="115">
        <v>3171</v>
      </c>
      <c r="F66" s="114">
        <v>3168</v>
      </c>
      <c r="G66" s="114">
        <v>3167</v>
      </c>
      <c r="H66" s="114">
        <v>3107</v>
      </c>
      <c r="I66" s="140">
        <v>3117</v>
      </c>
      <c r="J66" s="115">
        <v>54</v>
      </c>
      <c r="K66" s="116">
        <v>1.7324350336862369</v>
      </c>
    </row>
    <row r="67" spans="1:11" ht="14.1" customHeight="1" x14ac:dyDescent="0.2">
      <c r="A67" s="306" t="s">
        <v>300</v>
      </c>
      <c r="B67" s="307" t="s">
        <v>301</v>
      </c>
      <c r="C67" s="308"/>
      <c r="D67" s="113">
        <v>1.836295672231447</v>
      </c>
      <c r="E67" s="115">
        <v>2245</v>
      </c>
      <c r="F67" s="114">
        <v>2249</v>
      </c>
      <c r="G67" s="114">
        <v>2250</v>
      </c>
      <c r="H67" s="114">
        <v>2201</v>
      </c>
      <c r="I67" s="140">
        <v>2199</v>
      </c>
      <c r="J67" s="115">
        <v>46</v>
      </c>
      <c r="K67" s="116">
        <v>2.0918599363346977</v>
      </c>
    </row>
    <row r="68" spans="1:11" ht="14.1" customHeight="1" x14ac:dyDescent="0.2">
      <c r="A68" s="306" t="s">
        <v>302</v>
      </c>
      <c r="B68" s="307" t="s">
        <v>303</v>
      </c>
      <c r="C68" s="308"/>
      <c r="D68" s="113">
        <v>0.39179760668100805</v>
      </c>
      <c r="E68" s="115">
        <v>479</v>
      </c>
      <c r="F68" s="114">
        <v>476</v>
      </c>
      <c r="G68" s="114">
        <v>477</v>
      </c>
      <c r="H68" s="114">
        <v>467</v>
      </c>
      <c r="I68" s="140">
        <v>471</v>
      </c>
      <c r="J68" s="115">
        <v>8</v>
      </c>
      <c r="K68" s="116">
        <v>1.6985138004246285</v>
      </c>
    </row>
    <row r="69" spans="1:11" ht="14.1" customHeight="1" x14ac:dyDescent="0.2">
      <c r="A69" s="306">
        <v>83</v>
      </c>
      <c r="B69" s="307" t="s">
        <v>304</v>
      </c>
      <c r="C69" s="308"/>
      <c r="D69" s="113">
        <v>7.1709595360592848</v>
      </c>
      <c r="E69" s="115">
        <v>8767</v>
      </c>
      <c r="F69" s="114">
        <v>8742</v>
      </c>
      <c r="G69" s="114">
        <v>8638</v>
      </c>
      <c r="H69" s="114">
        <v>8423</v>
      </c>
      <c r="I69" s="140">
        <v>8446</v>
      </c>
      <c r="J69" s="115">
        <v>321</v>
      </c>
      <c r="K69" s="116">
        <v>3.8006156760596732</v>
      </c>
    </row>
    <row r="70" spans="1:11" ht="14.1" customHeight="1" x14ac:dyDescent="0.2">
      <c r="A70" s="306" t="s">
        <v>305</v>
      </c>
      <c r="B70" s="307" t="s">
        <v>306</v>
      </c>
      <c r="C70" s="308"/>
      <c r="D70" s="113">
        <v>6.0667282854969447</v>
      </c>
      <c r="E70" s="115">
        <v>7417</v>
      </c>
      <c r="F70" s="114">
        <v>7396</v>
      </c>
      <c r="G70" s="114">
        <v>7307</v>
      </c>
      <c r="H70" s="114">
        <v>7098</v>
      </c>
      <c r="I70" s="140">
        <v>7119</v>
      </c>
      <c r="J70" s="115">
        <v>298</v>
      </c>
      <c r="K70" s="116">
        <v>4.1859811771316195</v>
      </c>
    </row>
    <row r="71" spans="1:11" ht="14.1" customHeight="1" x14ac:dyDescent="0.2">
      <c r="A71" s="306"/>
      <c r="B71" s="307" t="s">
        <v>307</v>
      </c>
      <c r="C71" s="308"/>
      <c r="D71" s="113">
        <v>3.0427705571051145</v>
      </c>
      <c r="E71" s="115">
        <v>3720</v>
      </c>
      <c r="F71" s="114">
        <v>3670</v>
      </c>
      <c r="G71" s="114">
        <v>3598</v>
      </c>
      <c r="H71" s="114">
        <v>3472</v>
      </c>
      <c r="I71" s="140">
        <v>3484</v>
      </c>
      <c r="J71" s="115">
        <v>236</v>
      </c>
      <c r="K71" s="116">
        <v>6.7738231917336398</v>
      </c>
    </row>
    <row r="72" spans="1:11" ht="14.1" customHeight="1" x14ac:dyDescent="0.2">
      <c r="A72" s="306">
        <v>84</v>
      </c>
      <c r="B72" s="307" t="s">
        <v>308</v>
      </c>
      <c r="C72" s="308"/>
      <c r="D72" s="113">
        <v>1.3340749404942049</v>
      </c>
      <c r="E72" s="115">
        <v>1631</v>
      </c>
      <c r="F72" s="114">
        <v>1615</v>
      </c>
      <c r="G72" s="114">
        <v>1619</v>
      </c>
      <c r="H72" s="114">
        <v>1657</v>
      </c>
      <c r="I72" s="140">
        <v>1635</v>
      </c>
      <c r="J72" s="115">
        <v>-4</v>
      </c>
      <c r="K72" s="116">
        <v>-0.24464831804281345</v>
      </c>
    </row>
    <row r="73" spans="1:11" ht="14.1" customHeight="1" x14ac:dyDescent="0.2">
      <c r="A73" s="306" t="s">
        <v>309</v>
      </c>
      <c r="B73" s="307" t="s">
        <v>310</v>
      </c>
      <c r="C73" s="308"/>
      <c r="D73" s="113">
        <v>0.37707452334017683</v>
      </c>
      <c r="E73" s="115">
        <v>461</v>
      </c>
      <c r="F73" s="114">
        <v>448</v>
      </c>
      <c r="G73" s="114">
        <v>460</v>
      </c>
      <c r="H73" s="114">
        <v>479</v>
      </c>
      <c r="I73" s="140">
        <v>485</v>
      </c>
      <c r="J73" s="115">
        <v>-24</v>
      </c>
      <c r="K73" s="116">
        <v>-4.9484536082474229</v>
      </c>
    </row>
    <row r="74" spans="1:11" ht="14.1" customHeight="1" x14ac:dyDescent="0.2">
      <c r="A74" s="306" t="s">
        <v>311</v>
      </c>
      <c r="B74" s="307" t="s">
        <v>312</v>
      </c>
      <c r="C74" s="308"/>
      <c r="D74" s="113">
        <v>0.28137448162477402</v>
      </c>
      <c r="E74" s="115">
        <v>344</v>
      </c>
      <c r="F74" s="114">
        <v>340</v>
      </c>
      <c r="G74" s="114">
        <v>340</v>
      </c>
      <c r="H74" s="114">
        <v>360</v>
      </c>
      <c r="I74" s="140">
        <v>352</v>
      </c>
      <c r="J74" s="115">
        <v>-8</v>
      </c>
      <c r="K74" s="116">
        <v>-2.2727272727272729</v>
      </c>
    </row>
    <row r="75" spans="1:11" ht="14.1" customHeight="1" x14ac:dyDescent="0.2">
      <c r="A75" s="306" t="s">
        <v>313</v>
      </c>
      <c r="B75" s="307" t="s">
        <v>314</v>
      </c>
      <c r="C75" s="308"/>
      <c r="D75" s="113">
        <v>0.17504110194099315</v>
      </c>
      <c r="E75" s="115">
        <v>214</v>
      </c>
      <c r="F75" s="114">
        <v>218</v>
      </c>
      <c r="G75" s="114">
        <v>206</v>
      </c>
      <c r="H75" s="114">
        <v>206</v>
      </c>
      <c r="I75" s="140">
        <v>191</v>
      </c>
      <c r="J75" s="115">
        <v>23</v>
      </c>
      <c r="K75" s="116">
        <v>12.041884816753926</v>
      </c>
    </row>
    <row r="76" spans="1:11" ht="14.1" customHeight="1" x14ac:dyDescent="0.2">
      <c r="A76" s="306">
        <v>91</v>
      </c>
      <c r="B76" s="307" t="s">
        <v>315</v>
      </c>
      <c r="C76" s="308"/>
      <c r="D76" s="113">
        <v>6.9525671331702885E-2</v>
      </c>
      <c r="E76" s="115">
        <v>85</v>
      </c>
      <c r="F76" s="114">
        <v>84</v>
      </c>
      <c r="G76" s="114">
        <v>78</v>
      </c>
      <c r="H76" s="114">
        <v>81</v>
      </c>
      <c r="I76" s="140">
        <v>79</v>
      </c>
      <c r="J76" s="115">
        <v>6</v>
      </c>
      <c r="K76" s="116">
        <v>7.5949367088607591</v>
      </c>
    </row>
    <row r="77" spans="1:11" ht="14.1" customHeight="1" x14ac:dyDescent="0.2">
      <c r="A77" s="306">
        <v>92</v>
      </c>
      <c r="B77" s="307" t="s">
        <v>316</v>
      </c>
      <c r="C77" s="308"/>
      <c r="D77" s="113">
        <v>1.1263158755735867</v>
      </c>
      <c r="E77" s="115">
        <v>1377</v>
      </c>
      <c r="F77" s="114">
        <v>1355</v>
      </c>
      <c r="G77" s="114">
        <v>1344</v>
      </c>
      <c r="H77" s="114">
        <v>1326</v>
      </c>
      <c r="I77" s="140">
        <v>1291</v>
      </c>
      <c r="J77" s="115">
        <v>86</v>
      </c>
      <c r="K77" s="116">
        <v>6.6615027110766851</v>
      </c>
    </row>
    <row r="78" spans="1:11" ht="14.1" customHeight="1" x14ac:dyDescent="0.2">
      <c r="A78" s="306">
        <v>93</v>
      </c>
      <c r="B78" s="307" t="s">
        <v>317</v>
      </c>
      <c r="C78" s="308"/>
      <c r="D78" s="113">
        <v>0.14641288433382138</v>
      </c>
      <c r="E78" s="115">
        <v>179</v>
      </c>
      <c r="F78" s="114">
        <v>182</v>
      </c>
      <c r="G78" s="114">
        <v>180</v>
      </c>
      <c r="H78" s="114">
        <v>170</v>
      </c>
      <c r="I78" s="140">
        <v>174</v>
      </c>
      <c r="J78" s="115">
        <v>5</v>
      </c>
      <c r="K78" s="116">
        <v>2.8735632183908044</v>
      </c>
    </row>
    <row r="79" spans="1:11" ht="14.1" customHeight="1" x14ac:dyDescent="0.2">
      <c r="A79" s="306">
        <v>94</v>
      </c>
      <c r="B79" s="307" t="s">
        <v>318</v>
      </c>
      <c r="C79" s="308"/>
      <c r="D79" s="113">
        <v>0.11860261580114022</v>
      </c>
      <c r="E79" s="115">
        <v>145</v>
      </c>
      <c r="F79" s="114">
        <v>160</v>
      </c>
      <c r="G79" s="114">
        <v>151</v>
      </c>
      <c r="H79" s="114">
        <v>123</v>
      </c>
      <c r="I79" s="140">
        <v>139</v>
      </c>
      <c r="J79" s="115">
        <v>6</v>
      </c>
      <c r="K79" s="116">
        <v>4.3165467625899279</v>
      </c>
    </row>
    <row r="80" spans="1:11" ht="14.1" customHeight="1" x14ac:dyDescent="0.2">
      <c r="A80" s="306" t="s">
        <v>319</v>
      </c>
      <c r="B80" s="307" t="s">
        <v>320</v>
      </c>
      <c r="C80" s="308"/>
      <c r="D80" s="113">
        <v>2.3720523160228043E-2</v>
      </c>
      <c r="E80" s="115">
        <v>29</v>
      </c>
      <c r="F80" s="114">
        <v>26</v>
      </c>
      <c r="G80" s="114">
        <v>33</v>
      </c>
      <c r="H80" s="114">
        <v>35</v>
      </c>
      <c r="I80" s="140">
        <v>27</v>
      </c>
      <c r="J80" s="115">
        <v>2</v>
      </c>
      <c r="K80" s="116">
        <v>7.4074074074074074</v>
      </c>
    </row>
    <row r="81" spans="1:11" ht="14.1" customHeight="1" x14ac:dyDescent="0.2">
      <c r="A81" s="310" t="s">
        <v>321</v>
      </c>
      <c r="B81" s="311" t="s">
        <v>224</v>
      </c>
      <c r="C81" s="312"/>
      <c r="D81" s="125">
        <v>1.1639415330001555</v>
      </c>
      <c r="E81" s="143">
        <v>1423</v>
      </c>
      <c r="F81" s="144">
        <v>1451</v>
      </c>
      <c r="G81" s="144">
        <v>1459</v>
      </c>
      <c r="H81" s="144">
        <v>1433</v>
      </c>
      <c r="I81" s="145">
        <v>1452</v>
      </c>
      <c r="J81" s="143">
        <v>-29</v>
      </c>
      <c r="K81" s="146">
        <v>-1.997245179063361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35627</v>
      </c>
      <c r="E12" s="114">
        <v>36898</v>
      </c>
      <c r="F12" s="114">
        <v>36855</v>
      </c>
      <c r="G12" s="114">
        <v>37173</v>
      </c>
      <c r="H12" s="140">
        <v>36648</v>
      </c>
      <c r="I12" s="115">
        <v>-1021</v>
      </c>
      <c r="J12" s="116">
        <v>-2.785963763370443</v>
      </c>
      <c r="K12"/>
      <c r="L12"/>
      <c r="M12"/>
      <c r="N12"/>
      <c r="O12"/>
      <c r="P12"/>
    </row>
    <row r="13" spans="1:16" s="110" customFormat="1" ht="14.45" customHeight="1" x14ac:dyDescent="0.2">
      <c r="A13" s="120" t="s">
        <v>105</v>
      </c>
      <c r="B13" s="119" t="s">
        <v>106</v>
      </c>
      <c r="C13" s="113">
        <v>41.356274735453447</v>
      </c>
      <c r="D13" s="115">
        <v>14734</v>
      </c>
      <c r="E13" s="114">
        <v>15051</v>
      </c>
      <c r="F13" s="114">
        <v>15076</v>
      </c>
      <c r="G13" s="114">
        <v>15124</v>
      </c>
      <c r="H13" s="140">
        <v>14863</v>
      </c>
      <c r="I13" s="115">
        <v>-129</v>
      </c>
      <c r="J13" s="116">
        <v>-0.86792706721388679</v>
      </c>
      <c r="K13"/>
      <c r="L13"/>
      <c r="M13"/>
      <c r="N13"/>
      <c r="O13"/>
      <c r="P13"/>
    </row>
    <row r="14" spans="1:16" s="110" customFormat="1" ht="14.45" customHeight="1" x14ac:dyDescent="0.2">
      <c r="A14" s="120"/>
      <c r="B14" s="119" t="s">
        <v>107</v>
      </c>
      <c r="C14" s="113">
        <v>58.643725264546553</v>
      </c>
      <c r="D14" s="115">
        <v>20893</v>
      </c>
      <c r="E14" s="114">
        <v>21847</v>
      </c>
      <c r="F14" s="114">
        <v>21779</v>
      </c>
      <c r="G14" s="114">
        <v>22049</v>
      </c>
      <c r="H14" s="140">
        <v>21785</v>
      </c>
      <c r="I14" s="115">
        <v>-892</v>
      </c>
      <c r="J14" s="116">
        <v>-4.0945604773927018</v>
      </c>
      <c r="K14"/>
      <c r="L14"/>
      <c r="M14"/>
      <c r="N14"/>
      <c r="O14"/>
      <c r="P14"/>
    </row>
    <row r="15" spans="1:16" s="110" customFormat="1" ht="14.45" customHeight="1" x14ac:dyDescent="0.2">
      <c r="A15" s="118" t="s">
        <v>105</v>
      </c>
      <c r="B15" s="121" t="s">
        <v>108</v>
      </c>
      <c r="C15" s="113">
        <v>18.640357032587644</v>
      </c>
      <c r="D15" s="115">
        <v>6641</v>
      </c>
      <c r="E15" s="114">
        <v>7094</v>
      </c>
      <c r="F15" s="114">
        <v>7072</v>
      </c>
      <c r="G15" s="114">
        <v>7331</v>
      </c>
      <c r="H15" s="140">
        <v>7008</v>
      </c>
      <c r="I15" s="115">
        <v>-367</v>
      </c>
      <c r="J15" s="116">
        <v>-5.2368721461187215</v>
      </c>
      <c r="K15"/>
      <c r="L15"/>
      <c r="M15"/>
      <c r="N15"/>
      <c r="O15"/>
      <c r="P15"/>
    </row>
    <row r="16" spans="1:16" s="110" customFormat="1" ht="14.45" customHeight="1" x14ac:dyDescent="0.2">
      <c r="A16" s="118"/>
      <c r="B16" s="121" t="s">
        <v>109</v>
      </c>
      <c r="C16" s="113">
        <v>49.490554916215231</v>
      </c>
      <c r="D16" s="115">
        <v>17632</v>
      </c>
      <c r="E16" s="114">
        <v>18289</v>
      </c>
      <c r="F16" s="114">
        <v>18282</v>
      </c>
      <c r="G16" s="114">
        <v>18368</v>
      </c>
      <c r="H16" s="140">
        <v>18275</v>
      </c>
      <c r="I16" s="115">
        <v>-643</v>
      </c>
      <c r="J16" s="116">
        <v>-3.5184678522571819</v>
      </c>
      <c r="K16"/>
      <c r="L16"/>
      <c r="M16"/>
      <c r="N16"/>
      <c r="O16"/>
      <c r="P16"/>
    </row>
    <row r="17" spans="1:16" s="110" customFormat="1" ht="14.45" customHeight="1" x14ac:dyDescent="0.2">
      <c r="A17" s="118"/>
      <c r="B17" s="121" t="s">
        <v>110</v>
      </c>
      <c r="C17" s="113">
        <v>16.647486456900666</v>
      </c>
      <c r="D17" s="115">
        <v>5931</v>
      </c>
      <c r="E17" s="114">
        <v>6038</v>
      </c>
      <c r="F17" s="114">
        <v>6015</v>
      </c>
      <c r="G17" s="114">
        <v>5977</v>
      </c>
      <c r="H17" s="140">
        <v>5960</v>
      </c>
      <c r="I17" s="115">
        <v>-29</v>
      </c>
      <c r="J17" s="116">
        <v>-0.48657718120805371</v>
      </c>
      <c r="K17"/>
      <c r="L17"/>
      <c r="M17"/>
      <c r="N17"/>
      <c r="O17"/>
      <c r="P17"/>
    </row>
    <row r="18" spans="1:16" s="110" customFormat="1" ht="14.45" customHeight="1" x14ac:dyDescent="0.2">
      <c r="A18" s="120"/>
      <c r="B18" s="121" t="s">
        <v>111</v>
      </c>
      <c r="C18" s="113">
        <v>15.221601594296461</v>
      </c>
      <c r="D18" s="115">
        <v>5423</v>
      </c>
      <c r="E18" s="114">
        <v>5477</v>
      </c>
      <c r="F18" s="114">
        <v>5486</v>
      </c>
      <c r="G18" s="114">
        <v>5497</v>
      </c>
      <c r="H18" s="140">
        <v>5405</v>
      </c>
      <c r="I18" s="115">
        <v>18</v>
      </c>
      <c r="J18" s="116">
        <v>0.33302497687326549</v>
      </c>
      <c r="K18"/>
      <c r="L18"/>
      <c r="M18"/>
      <c r="N18"/>
      <c r="O18"/>
      <c r="P18"/>
    </row>
    <row r="19" spans="1:16" s="110" customFormat="1" ht="14.45" customHeight="1" x14ac:dyDescent="0.2">
      <c r="A19" s="120"/>
      <c r="B19" s="121" t="s">
        <v>112</v>
      </c>
      <c r="C19" s="113">
        <v>1.4343054425014736</v>
      </c>
      <c r="D19" s="115">
        <v>511</v>
      </c>
      <c r="E19" s="114">
        <v>489</v>
      </c>
      <c r="F19" s="114">
        <v>507</v>
      </c>
      <c r="G19" s="114">
        <v>458</v>
      </c>
      <c r="H19" s="140">
        <v>462</v>
      </c>
      <c r="I19" s="115">
        <v>49</v>
      </c>
      <c r="J19" s="116">
        <v>10.606060606060606</v>
      </c>
      <c r="K19"/>
      <c r="L19"/>
      <c r="M19"/>
      <c r="N19"/>
      <c r="O19"/>
      <c r="P19"/>
    </row>
    <row r="20" spans="1:16" s="110" customFormat="1" ht="14.45" customHeight="1" x14ac:dyDescent="0.2">
      <c r="A20" s="120" t="s">
        <v>113</v>
      </c>
      <c r="B20" s="119" t="s">
        <v>116</v>
      </c>
      <c r="C20" s="113">
        <v>87.74805624947372</v>
      </c>
      <c r="D20" s="115">
        <v>31262</v>
      </c>
      <c r="E20" s="114">
        <v>32445</v>
      </c>
      <c r="F20" s="114">
        <v>32466</v>
      </c>
      <c r="G20" s="114">
        <v>32845</v>
      </c>
      <c r="H20" s="140">
        <v>32431</v>
      </c>
      <c r="I20" s="115">
        <v>-1169</v>
      </c>
      <c r="J20" s="116">
        <v>-3.6045758687675371</v>
      </c>
      <c r="K20"/>
      <c r="L20"/>
      <c r="M20"/>
      <c r="N20"/>
      <c r="O20"/>
      <c r="P20"/>
    </row>
    <row r="21" spans="1:16" s="110" customFormat="1" ht="14.45" customHeight="1" x14ac:dyDescent="0.2">
      <c r="A21" s="123"/>
      <c r="B21" s="124" t="s">
        <v>117</v>
      </c>
      <c r="C21" s="125">
        <v>12.164931091587841</v>
      </c>
      <c r="D21" s="143">
        <v>4334</v>
      </c>
      <c r="E21" s="144">
        <v>4426</v>
      </c>
      <c r="F21" s="144">
        <v>4364</v>
      </c>
      <c r="G21" s="144">
        <v>4299</v>
      </c>
      <c r="H21" s="145">
        <v>4191</v>
      </c>
      <c r="I21" s="143">
        <v>143</v>
      </c>
      <c r="J21" s="146">
        <v>3.4120734908136483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35366</v>
      </c>
      <c r="E56" s="114">
        <v>36693</v>
      </c>
      <c r="F56" s="114">
        <v>36794</v>
      </c>
      <c r="G56" s="114">
        <v>36996</v>
      </c>
      <c r="H56" s="140">
        <v>36285</v>
      </c>
      <c r="I56" s="115">
        <v>-919</v>
      </c>
      <c r="J56" s="116">
        <v>-2.5327270221854761</v>
      </c>
      <c r="K56"/>
      <c r="L56"/>
      <c r="M56"/>
      <c r="N56"/>
      <c r="O56"/>
      <c r="P56"/>
    </row>
    <row r="57" spans="1:16" s="110" customFormat="1" ht="14.45" customHeight="1" x14ac:dyDescent="0.2">
      <c r="A57" s="120" t="s">
        <v>105</v>
      </c>
      <c r="B57" s="119" t="s">
        <v>106</v>
      </c>
      <c r="C57" s="113">
        <v>41.220381157043491</v>
      </c>
      <c r="D57" s="115">
        <v>14578</v>
      </c>
      <c r="E57" s="114">
        <v>14926</v>
      </c>
      <c r="F57" s="114">
        <v>14998</v>
      </c>
      <c r="G57" s="114">
        <v>15050</v>
      </c>
      <c r="H57" s="140">
        <v>14678</v>
      </c>
      <c r="I57" s="115">
        <v>-100</v>
      </c>
      <c r="J57" s="116">
        <v>-0.68129172911840852</v>
      </c>
    </row>
    <row r="58" spans="1:16" s="110" customFormat="1" ht="14.45" customHeight="1" x14ac:dyDescent="0.2">
      <c r="A58" s="120"/>
      <c r="B58" s="119" t="s">
        <v>107</v>
      </c>
      <c r="C58" s="113">
        <v>58.779618842956509</v>
      </c>
      <c r="D58" s="115">
        <v>20788</v>
      </c>
      <c r="E58" s="114">
        <v>21767</v>
      </c>
      <c r="F58" s="114">
        <v>21796</v>
      </c>
      <c r="G58" s="114">
        <v>21946</v>
      </c>
      <c r="H58" s="140">
        <v>21607</v>
      </c>
      <c r="I58" s="115">
        <v>-819</v>
      </c>
      <c r="J58" s="116">
        <v>-3.7904382838894803</v>
      </c>
    </row>
    <row r="59" spans="1:16" s="110" customFormat="1" ht="14.45" customHeight="1" x14ac:dyDescent="0.2">
      <c r="A59" s="118" t="s">
        <v>105</v>
      </c>
      <c r="B59" s="121" t="s">
        <v>108</v>
      </c>
      <c r="C59" s="113">
        <v>18.413165186902674</v>
      </c>
      <c r="D59" s="115">
        <v>6512</v>
      </c>
      <c r="E59" s="114">
        <v>6965</v>
      </c>
      <c r="F59" s="114">
        <v>6975</v>
      </c>
      <c r="G59" s="114">
        <v>7164</v>
      </c>
      <c r="H59" s="140">
        <v>6801</v>
      </c>
      <c r="I59" s="115">
        <v>-289</v>
      </c>
      <c r="J59" s="116">
        <v>-4.2493750918982505</v>
      </c>
    </row>
    <row r="60" spans="1:16" s="110" customFormat="1" ht="14.45" customHeight="1" x14ac:dyDescent="0.2">
      <c r="A60" s="118"/>
      <c r="B60" s="121" t="s">
        <v>109</v>
      </c>
      <c r="C60" s="113">
        <v>49.657863484702823</v>
      </c>
      <c r="D60" s="115">
        <v>17562</v>
      </c>
      <c r="E60" s="114">
        <v>18282</v>
      </c>
      <c r="F60" s="114">
        <v>18374</v>
      </c>
      <c r="G60" s="114">
        <v>18435</v>
      </c>
      <c r="H60" s="140">
        <v>18230</v>
      </c>
      <c r="I60" s="115">
        <v>-668</v>
      </c>
      <c r="J60" s="116">
        <v>-3.664289632473944</v>
      </c>
    </row>
    <row r="61" spans="1:16" s="110" customFormat="1" ht="14.45" customHeight="1" x14ac:dyDescent="0.2">
      <c r="A61" s="118"/>
      <c r="B61" s="121" t="s">
        <v>110</v>
      </c>
      <c r="C61" s="113">
        <v>16.473449075383137</v>
      </c>
      <c r="D61" s="115">
        <v>5826</v>
      </c>
      <c r="E61" s="114">
        <v>5914</v>
      </c>
      <c r="F61" s="114">
        <v>5915</v>
      </c>
      <c r="G61" s="114">
        <v>5871</v>
      </c>
      <c r="H61" s="140">
        <v>5814</v>
      </c>
      <c r="I61" s="115">
        <v>12</v>
      </c>
      <c r="J61" s="116">
        <v>0.20639834881320948</v>
      </c>
    </row>
    <row r="62" spans="1:16" s="110" customFormat="1" ht="14.45" customHeight="1" x14ac:dyDescent="0.2">
      <c r="A62" s="120"/>
      <c r="B62" s="121" t="s">
        <v>111</v>
      </c>
      <c r="C62" s="113">
        <v>15.455522253011367</v>
      </c>
      <c r="D62" s="115">
        <v>5466</v>
      </c>
      <c r="E62" s="114">
        <v>5532</v>
      </c>
      <c r="F62" s="114">
        <v>5530</v>
      </c>
      <c r="G62" s="114">
        <v>5526</v>
      </c>
      <c r="H62" s="140">
        <v>5440</v>
      </c>
      <c r="I62" s="115">
        <v>26</v>
      </c>
      <c r="J62" s="116">
        <v>0.47794117647058826</v>
      </c>
    </row>
    <row r="63" spans="1:16" s="110" customFormat="1" ht="14.45" customHeight="1" x14ac:dyDescent="0.2">
      <c r="A63" s="120"/>
      <c r="B63" s="121" t="s">
        <v>112</v>
      </c>
      <c r="C63" s="113">
        <v>1.4364078493468302</v>
      </c>
      <c r="D63" s="115">
        <v>508</v>
      </c>
      <c r="E63" s="114">
        <v>489</v>
      </c>
      <c r="F63" s="114">
        <v>511</v>
      </c>
      <c r="G63" s="114">
        <v>456</v>
      </c>
      <c r="H63" s="140">
        <v>462</v>
      </c>
      <c r="I63" s="115">
        <v>46</v>
      </c>
      <c r="J63" s="116">
        <v>9.9567099567099575</v>
      </c>
    </row>
    <row r="64" spans="1:16" s="110" customFormat="1" ht="14.45" customHeight="1" x14ac:dyDescent="0.2">
      <c r="A64" s="120" t="s">
        <v>113</v>
      </c>
      <c r="B64" s="119" t="s">
        <v>116</v>
      </c>
      <c r="C64" s="113">
        <v>87.349431657524178</v>
      </c>
      <c r="D64" s="115">
        <v>30892</v>
      </c>
      <c r="E64" s="114">
        <v>32083</v>
      </c>
      <c r="F64" s="114">
        <v>32233</v>
      </c>
      <c r="G64" s="114">
        <v>32488</v>
      </c>
      <c r="H64" s="140">
        <v>31945</v>
      </c>
      <c r="I64" s="115">
        <v>-1053</v>
      </c>
      <c r="J64" s="116">
        <v>-3.2962904992956643</v>
      </c>
    </row>
    <row r="65" spans="1:10" s="110" customFormat="1" ht="14.45" customHeight="1" x14ac:dyDescent="0.2">
      <c r="A65" s="123"/>
      <c r="B65" s="124" t="s">
        <v>117</v>
      </c>
      <c r="C65" s="125">
        <v>12.574223830797942</v>
      </c>
      <c r="D65" s="143">
        <v>4447</v>
      </c>
      <c r="E65" s="144">
        <v>4585</v>
      </c>
      <c r="F65" s="144">
        <v>4535</v>
      </c>
      <c r="G65" s="144">
        <v>4479</v>
      </c>
      <c r="H65" s="145">
        <v>4310</v>
      </c>
      <c r="I65" s="143">
        <v>137</v>
      </c>
      <c r="J65" s="146">
        <v>3.1786542923433876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35627</v>
      </c>
      <c r="G11" s="114">
        <v>36898</v>
      </c>
      <c r="H11" s="114">
        <v>36855</v>
      </c>
      <c r="I11" s="114">
        <v>37173</v>
      </c>
      <c r="J11" s="140">
        <v>36648</v>
      </c>
      <c r="K11" s="114">
        <v>-1021</v>
      </c>
      <c r="L11" s="116">
        <v>-2.785963763370443</v>
      </c>
    </row>
    <row r="12" spans="1:17" s="110" customFormat="1" ht="24" customHeight="1" x14ac:dyDescent="0.2">
      <c r="A12" s="604" t="s">
        <v>185</v>
      </c>
      <c r="B12" s="605"/>
      <c r="C12" s="605"/>
      <c r="D12" s="606"/>
      <c r="E12" s="113">
        <v>41.356274735453447</v>
      </c>
      <c r="F12" s="115">
        <v>14734</v>
      </c>
      <c r="G12" s="114">
        <v>15051</v>
      </c>
      <c r="H12" s="114">
        <v>15076</v>
      </c>
      <c r="I12" s="114">
        <v>15124</v>
      </c>
      <c r="J12" s="140">
        <v>14863</v>
      </c>
      <c r="K12" s="114">
        <v>-129</v>
      </c>
      <c r="L12" s="116">
        <v>-0.86792706721388679</v>
      </c>
    </row>
    <row r="13" spans="1:17" s="110" customFormat="1" ht="15" customHeight="1" x14ac:dyDescent="0.2">
      <c r="A13" s="120"/>
      <c r="B13" s="612" t="s">
        <v>107</v>
      </c>
      <c r="C13" s="612"/>
      <c r="E13" s="113">
        <v>58.643725264546553</v>
      </c>
      <c r="F13" s="115">
        <v>20893</v>
      </c>
      <c r="G13" s="114">
        <v>21847</v>
      </c>
      <c r="H13" s="114">
        <v>21779</v>
      </c>
      <c r="I13" s="114">
        <v>22049</v>
      </c>
      <c r="J13" s="140">
        <v>21785</v>
      </c>
      <c r="K13" s="114">
        <v>-892</v>
      </c>
      <c r="L13" s="116">
        <v>-4.0945604773927018</v>
      </c>
    </row>
    <row r="14" spans="1:17" s="110" customFormat="1" ht="22.5" customHeight="1" x14ac:dyDescent="0.2">
      <c r="A14" s="604" t="s">
        <v>186</v>
      </c>
      <c r="B14" s="605"/>
      <c r="C14" s="605"/>
      <c r="D14" s="606"/>
      <c r="E14" s="113">
        <v>18.640357032587644</v>
      </c>
      <c r="F14" s="115">
        <v>6641</v>
      </c>
      <c r="G14" s="114">
        <v>7094</v>
      </c>
      <c r="H14" s="114">
        <v>7072</v>
      </c>
      <c r="I14" s="114">
        <v>7331</v>
      </c>
      <c r="J14" s="140">
        <v>7008</v>
      </c>
      <c r="K14" s="114">
        <v>-367</v>
      </c>
      <c r="L14" s="116">
        <v>-5.2368721461187215</v>
      </c>
    </row>
    <row r="15" spans="1:17" s="110" customFormat="1" ht="15" customHeight="1" x14ac:dyDescent="0.2">
      <c r="A15" s="120"/>
      <c r="B15" s="119"/>
      <c r="C15" s="258" t="s">
        <v>106</v>
      </c>
      <c r="E15" s="113">
        <v>48.155398283391058</v>
      </c>
      <c r="F15" s="115">
        <v>3198</v>
      </c>
      <c r="G15" s="114">
        <v>3321</v>
      </c>
      <c r="H15" s="114">
        <v>3351</v>
      </c>
      <c r="I15" s="114">
        <v>3471</v>
      </c>
      <c r="J15" s="140">
        <v>3353</v>
      </c>
      <c r="K15" s="114">
        <v>-155</v>
      </c>
      <c r="L15" s="116">
        <v>-4.6227259170891735</v>
      </c>
    </row>
    <row r="16" spans="1:17" s="110" customFormat="1" ht="15" customHeight="1" x14ac:dyDescent="0.2">
      <c r="A16" s="120"/>
      <c r="B16" s="119"/>
      <c r="C16" s="258" t="s">
        <v>107</v>
      </c>
      <c r="E16" s="113">
        <v>51.844601716608942</v>
      </c>
      <c r="F16" s="115">
        <v>3443</v>
      </c>
      <c r="G16" s="114">
        <v>3773</v>
      </c>
      <c r="H16" s="114">
        <v>3721</v>
      </c>
      <c r="I16" s="114">
        <v>3860</v>
      </c>
      <c r="J16" s="140">
        <v>3655</v>
      </c>
      <c r="K16" s="114">
        <v>-212</v>
      </c>
      <c r="L16" s="116">
        <v>-5.8002735978112172</v>
      </c>
    </row>
    <row r="17" spans="1:12" s="110" customFormat="1" ht="15" customHeight="1" x14ac:dyDescent="0.2">
      <c r="A17" s="120"/>
      <c r="B17" s="121" t="s">
        <v>109</v>
      </c>
      <c r="C17" s="258"/>
      <c r="E17" s="113">
        <v>49.490554916215231</v>
      </c>
      <c r="F17" s="115">
        <v>17632</v>
      </c>
      <c r="G17" s="114">
        <v>18289</v>
      </c>
      <c r="H17" s="114">
        <v>18282</v>
      </c>
      <c r="I17" s="114">
        <v>18368</v>
      </c>
      <c r="J17" s="140">
        <v>18275</v>
      </c>
      <c r="K17" s="114">
        <v>-643</v>
      </c>
      <c r="L17" s="116">
        <v>-3.5184678522571819</v>
      </c>
    </row>
    <row r="18" spans="1:12" s="110" customFormat="1" ht="15" customHeight="1" x14ac:dyDescent="0.2">
      <c r="A18" s="120"/>
      <c r="B18" s="119"/>
      <c r="C18" s="258" t="s">
        <v>106</v>
      </c>
      <c r="E18" s="113">
        <v>37.068965517241381</v>
      </c>
      <c r="F18" s="115">
        <v>6536</v>
      </c>
      <c r="G18" s="114">
        <v>6721</v>
      </c>
      <c r="H18" s="114">
        <v>6706</v>
      </c>
      <c r="I18" s="114">
        <v>6665</v>
      </c>
      <c r="J18" s="140">
        <v>6565</v>
      </c>
      <c r="K18" s="114">
        <v>-29</v>
      </c>
      <c r="L18" s="116">
        <v>-0.44173648134044174</v>
      </c>
    </row>
    <row r="19" spans="1:12" s="110" customFormat="1" ht="15" customHeight="1" x14ac:dyDescent="0.2">
      <c r="A19" s="120"/>
      <c r="B19" s="119"/>
      <c r="C19" s="258" t="s">
        <v>107</v>
      </c>
      <c r="E19" s="113">
        <v>62.931034482758619</v>
      </c>
      <c r="F19" s="115">
        <v>11096</v>
      </c>
      <c r="G19" s="114">
        <v>11568</v>
      </c>
      <c r="H19" s="114">
        <v>11576</v>
      </c>
      <c r="I19" s="114">
        <v>11703</v>
      </c>
      <c r="J19" s="140">
        <v>11710</v>
      </c>
      <c r="K19" s="114">
        <v>-614</v>
      </c>
      <c r="L19" s="116">
        <v>-5.243381725021349</v>
      </c>
    </row>
    <row r="20" spans="1:12" s="110" customFormat="1" ht="15" customHeight="1" x14ac:dyDescent="0.2">
      <c r="A20" s="120"/>
      <c r="B20" s="121" t="s">
        <v>110</v>
      </c>
      <c r="C20" s="258"/>
      <c r="E20" s="113">
        <v>16.647486456900666</v>
      </c>
      <c r="F20" s="115">
        <v>5931</v>
      </c>
      <c r="G20" s="114">
        <v>6038</v>
      </c>
      <c r="H20" s="114">
        <v>6015</v>
      </c>
      <c r="I20" s="114">
        <v>5977</v>
      </c>
      <c r="J20" s="140">
        <v>5960</v>
      </c>
      <c r="K20" s="114">
        <v>-29</v>
      </c>
      <c r="L20" s="116">
        <v>-0.48657718120805371</v>
      </c>
    </row>
    <row r="21" spans="1:12" s="110" customFormat="1" ht="15" customHeight="1" x14ac:dyDescent="0.2">
      <c r="A21" s="120"/>
      <c r="B21" s="119"/>
      <c r="C21" s="258" t="s">
        <v>106</v>
      </c>
      <c r="E21" s="113">
        <v>34.32810655875906</v>
      </c>
      <c r="F21" s="115">
        <v>2036</v>
      </c>
      <c r="G21" s="114">
        <v>2040</v>
      </c>
      <c r="H21" s="114">
        <v>2066</v>
      </c>
      <c r="I21" s="114">
        <v>2029</v>
      </c>
      <c r="J21" s="140">
        <v>2012</v>
      </c>
      <c r="K21" s="114">
        <v>24</v>
      </c>
      <c r="L21" s="116">
        <v>1.1928429423459244</v>
      </c>
    </row>
    <row r="22" spans="1:12" s="110" customFormat="1" ht="15" customHeight="1" x14ac:dyDescent="0.2">
      <c r="A22" s="120"/>
      <c r="B22" s="119"/>
      <c r="C22" s="258" t="s">
        <v>107</v>
      </c>
      <c r="E22" s="113">
        <v>65.67189344124094</v>
      </c>
      <c r="F22" s="115">
        <v>3895</v>
      </c>
      <c r="G22" s="114">
        <v>3998</v>
      </c>
      <c r="H22" s="114">
        <v>3949</v>
      </c>
      <c r="I22" s="114">
        <v>3948</v>
      </c>
      <c r="J22" s="140">
        <v>3948</v>
      </c>
      <c r="K22" s="114">
        <v>-53</v>
      </c>
      <c r="L22" s="116">
        <v>-1.3424518743667679</v>
      </c>
    </row>
    <row r="23" spans="1:12" s="110" customFormat="1" ht="15" customHeight="1" x14ac:dyDescent="0.2">
      <c r="A23" s="120"/>
      <c r="B23" s="121" t="s">
        <v>111</v>
      </c>
      <c r="C23" s="258"/>
      <c r="E23" s="113">
        <v>15.221601594296461</v>
      </c>
      <c r="F23" s="115">
        <v>5423</v>
      </c>
      <c r="G23" s="114">
        <v>5477</v>
      </c>
      <c r="H23" s="114">
        <v>5486</v>
      </c>
      <c r="I23" s="114">
        <v>5497</v>
      </c>
      <c r="J23" s="140">
        <v>5405</v>
      </c>
      <c r="K23" s="114">
        <v>18</v>
      </c>
      <c r="L23" s="116">
        <v>0.33302497687326549</v>
      </c>
    </row>
    <row r="24" spans="1:12" s="110" customFormat="1" ht="15" customHeight="1" x14ac:dyDescent="0.2">
      <c r="A24" s="120"/>
      <c r="B24" s="119"/>
      <c r="C24" s="258" t="s">
        <v>106</v>
      </c>
      <c r="E24" s="113">
        <v>54.656094412686706</v>
      </c>
      <c r="F24" s="115">
        <v>2964</v>
      </c>
      <c r="G24" s="114">
        <v>2969</v>
      </c>
      <c r="H24" s="114">
        <v>2953</v>
      </c>
      <c r="I24" s="114">
        <v>2959</v>
      </c>
      <c r="J24" s="140">
        <v>2933</v>
      </c>
      <c r="K24" s="114">
        <v>31</v>
      </c>
      <c r="L24" s="116">
        <v>1.0569382884418683</v>
      </c>
    </row>
    <row r="25" spans="1:12" s="110" customFormat="1" ht="15" customHeight="1" x14ac:dyDescent="0.2">
      <c r="A25" s="120"/>
      <c r="B25" s="119"/>
      <c r="C25" s="258" t="s">
        <v>107</v>
      </c>
      <c r="E25" s="113">
        <v>45.343905587313294</v>
      </c>
      <c r="F25" s="115">
        <v>2459</v>
      </c>
      <c r="G25" s="114">
        <v>2508</v>
      </c>
      <c r="H25" s="114">
        <v>2533</v>
      </c>
      <c r="I25" s="114">
        <v>2538</v>
      </c>
      <c r="J25" s="140">
        <v>2472</v>
      </c>
      <c r="K25" s="114">
        <v>-13</v>
      </c>
      <c r="L25" s="116">
        <v>-0.52588996763754048</v>
      </c>
    </row>
    <row r="26" spans="1:12" s="110" customFormat="1" ht="15" customHeight="1" x14ac:dyDescent="0.2">
      <c r="A26" s="120"/>
      <c r="C26" s="121" t="s">
        <v>187</v>
      </c>
      <c r="D26" s="110" t="s">
        <v>188</v>
      </c>
      <c r="E26" s="113">
        <v>1.4343054425014736</v>
      </c>
      <c r="F26" s="115">
        <v>511</v>
      </c>
      <c r="G26" s="114">
        <v>489</v>
      </c>
      <c r="H26" s="114">
        <v>507</v>
      </c>
      <c r="I26" s="114">
        <v>458</v>
      </c>
      <c r="J26" s="140">
        <v>462</v>
      </c>
      <c r="K26" s="114">
        <v>49</v>
      </c>
      <c r="L26" s="116">
        <v>10.606060606060606</v>
      </c>
    </row>
    <row r="27" spans="1:12" s="110" customFormat="1" ht="15" customHeight="1" x14ac:dyDescent="0.2">
      <c r="A27" s="120"/>
      <c r="B27" s="119"/>
      <c r="D27" s="259" t="s">
        <v>106</v>
      </c>
      <c r="E27" s="113">
        <v>49.902152641878672</v>
      </c>
      <c r="F27" s="115">
        <v>255</v>
      </c>
      <c r="G27" s="114">
        <v>239</v>
      </c>
      <c r="H27" s="114">
        <v>239</v>
      </c>
      <c r="I27" s="114">
        <v>238</v>
      </c>
      <c r="J27" s="140">
        <v>241</v>
      </c>
      <c r="K27" s="114">
        <v>14</v>
      </c>
      <c r="L27" s="116">
        <v>5.809128630705394</v>
      </c>
    </row>
    <row r="28" spans="1:12" s="110" customFormat="1" ht="15" customHeight="1" x14ac:dyDescent="0.2">
      <c r="A28" s="120"/>
      <c r="B28" s="119"/>
      <c r="D28" s="259" t="s">
        <v>107</v>
      </c>
      <c r="E28" s="113">
        <v>50.097847358121328</v>
      </c>
      <c r="F28" s="115">
        <v>256</v>
      </c>
      <c r="G28" s="114">
        <v>250</v>
      </c>
      <c r="H28" s="114">
        <v>268</v>
      </c>
      <c r="I28" s="114">
        <v>220</v>
      </c>
      <c r="J28" s="140">
        <v>221</v>
      </c>
      <c r="K28" s="114">
        <v>35</v>
      </c>
      <c r="L28" s="116">
        <v>15.837104072398191</v>
      </c>
    </row>
    <row r="29" spans="1:12" s="110" customFormat="1" ht="24" customHeight="1" x14ac:dyDescent="0.2">
      <c r="A29" s="604" t="s">
        <v>189</v>
      </c>
      <c r="B29" s="605"/>
      <c r="C29" s="605"/>
      <c r="D29" s="606"/>
      <c r="E29" s="113">
        <v>87.74805624947372</v>
      </c>
      <c r="F29" s="115">
        <v>31262</v>
      </c>
      <c r="G29" s="114">
        <v>32445</v>
      </c>
      <c r="H29" s="114">
        <v>32466</v>
      </c>
      <c r="I29" s="114">
        <v>32845</v>
      </c>
      <c r="J29" s="140">
        <v>32431</v>
      </c>
      <c r="K29" s="114">
        <v>-1169</v>
      </c>
      <c r="L29" s="116">
        <v>-3.6045758687675371</v>
      </c>
    </row>
    <row r="30" spans="1:12" s="110" customFormat="1" ht="15" customHeight="1" x14ac:dyDescent="0.2">
      <c r="A30" s="120"/>
      <c r="B30" s="119"/>
      <c r="C30" s="258" t="s">
        <v>106</v>
      </c>
      <c r="E30" s="113">
        <v>40.675580577058412</v>
      </c>
      <c r="F30" s="115">
        <v>12716</v>
      </c>
      <c r="G30" s="114">
        <v>13012</v>
      </c>
      <c r="H30" s="114">
        <v>13085</v>
      </c>
      <c r="I30" s="114">
        <v>13136</v>
      </c>
      <c r="J30" s="140">
        <v>12951</v>
      </c>
      <c r="K30" s="114">
        <v>-235</v>
      </c>
      <c r="L30" s="116">
        <v>-1.8145316963941009</v>
      </c>
    </row>
    <row r="31" spans="1:12" s="110" customFormat="1" ht="15" customHeight="1" x14ac:dyDescent="0.2">
      <c r="A31" s="120"/>
      <c r="B31" s="119"/>
      <c r="C31" s="258" t="s">
        <v>107</v>
      </c>
      <c r="E31" s="113">
        <v>59.324419422941588</v>
      </c>
      <c r="F31" s="115">
        <v>18546</v>
      </c>
      <c r="G31" s="114">
        <v>19433</v>
      </c>
      <c r="H31" s="114">
        <v>19381</v>
      </c>
      <c r="I31" s="114">
        <v>19709</v>
      </c>
      <c r="J31" s="140">
        <v>19480</v>
      </c>
      <c r="K31" s="114">
        <v>-934</v>
      </c>
      <c r="L31" s="116">
        <v>-4.7946611909650922</v>
      </c>
    </row>
    <row r="32" spans="1:12" s="110" customFormat="1" ht="15" customHeight="1" x14ac:dyDescent="0.2">
      <c r="A32" s="120"/>
      <c r="B32" s="119" t="s">
        <v>117</v>
      </c>
      <c r="C32" s="258"/>
      <c r="E32" s="113">
        <v>12.164931091587841</v>
      </c>
      <c r="F32" s="114">
        <v>4334</v>
      </c>
      <c r="G32" s="114">
        <v>4426</v>
      </c>
      <c r="H32" s="114">
        <v>4364</v>
      </c>
      <c r="I32" s="114">
        <v>4299</v>
      </c>
      <c r="J32" s="140">
        <v>4191</v>
      </c>
      <c r="K32" s="114">
        <v>143</v>
      </c>
      <c r="L32" s="116">
        <v>3.4120734908136483</v>
      </c>
    </row>
    <row r="33" spans="1:12" s="110" customFormat="1" ht="15" customHeight="1" x14ac:dyDescent="0.2">
      <c r="A33" s="120"/>
      <c r="B33" s="119"/>
      <c r="C33" s="258" t="s">
        <v>106</v>
      </c>
      <c r="E33" s="113">
        <v>46.215966774342412</v>
      </c>
      <c r="F33" s="114">
        <v>2003</v>
      </c>
      <c r="G33" s="114">
        <v>2028</v>
      </c>
      <c r="H33" s="114">
        <v>1983</v>
      </c>
      <c r="I33" s="114">
        <v>1977</v>
      </c>
      <c r="J33" s="140">
        <v>1904</v>
      </c>
      <c r="K33" s="114">
        <v>99</v>
      </c>
      <c r="L33" s="116">
        <v>5.1995798319327733</v>
      </c>
    </row>
    <row r="34" spans="1:12" s="110" customFormat="1" ht="15" customHeight="1" x14ac:dyDescent="0.2">
      <c r="A34" s="120"/>
      <c r="B34" s="119"/>
      <c r="C34" s="258" t="s">
        <v>107</v>
      </c>
      <c r="E34" s="113">
        <v>53.784033225657588</v>
      </c>
      <c r="F34" s="114">
        <v>2331</v>
      </c>
      <c r="G34" s="114">
        <v>2398</v>
      </c>
      <c r="H34" s="114">
        <v>2381</v>
      </c>
      <c r="I34" s="114">
        <v>2322</v>
      </c>
      <c r="J34" s="140">
        <v>2287</v>
      </c>
      <c r="K34" s="114">
        <v>44</v>
      </c>
      <c r="L34" s="116">
        <v>1.9239177962396152</v>
      </c>
    </row>
    <row r="35" spans="1:12" s="110" customFormat="1" ht="24" customHeight="1" x14ac:dyDescent="0.2">
      <c r="A35" s="604" t="s">
        <v>192</v>
      </c>
      <c r="B35" s="605"/>
      <c r="C35" s="605"/>
      <c r="D35" s="606"/>
      <c r="E35" s="113">
        <v>19.339265164060965</v>
      </c>
      <c r="F35" s="114">
        <v>6890</v>
      </c>
      <c r="G35" s="114">
        <v>7282</v>
      </c>
      <c r="H35" s="114">
        <v>7308</v>
      </c>
      <c r="I35" s="114">
        <v>7586</v>
      </c>
      <c r="J35" s="114">
        <v>7284</v>
      </c>
      <c r="K35" s="318">
        <v>-394</v>
      </c>
      <c r="L35" s="319">
        <v>-5.4091158704008784</v>
      </c>
    </row>
    <row r="36" spans="1:12" s="110" customFormat="1" ht="15" customHeight="1" x14ac:dyDescent="0.2">
      <c r="A36" s="120"/>
      <c r="B36" s="119"/>
      <c r="C36" s="258" t="s">
        <v>106</v>
      </c>
      <c r="E36" s="113">
        <v>40.551523947750361</v>
      </c>
      <c r="F36" s="114">
        <v>2794</v>
      </c>
      <c r="G36" s="114">
        <v>2910</v>
      </c>
      <c r="H36" s="114">
        <v>2971</v>
      </c>
      <c r="I36" s="114">
        <v>3087</v>
      </c>
      <c r="J36" s="114">
        <v>2958</v>
      </c>
      <c r="K36" s="318">
        <v>-164</v>
      </c>
      <c r="L36" s="116">
        <v>-5.5442866801893169</v>
      </c>
    </row>
    <row r="37" spans="1:12" s="110" customFormat="1" ht="15" customHeight="1" x14ac:dyDescent="0.2">
      <c r="A37" s="120"/>
      <c r="B37" s="119"/>
      <c r="C37" s="258" t="s">
        <v>107</v>
      </c>
      <c r="E37" s="113">
        <v>59.448476052249639</v>
      </c>
      <c r="F37" s="114">
        <v>4096</v>
      </c>
      <c r="G37" s="114">
        <v>4372</v>
      </c>
      <c r="H37" s="114">
        <v>4337</v>
      </c>
      <c r="I37" s="114">
        <v>4499</v>
      </c>
      <c r="J37" s="140">
        <v>4326</v>
      </c>
      <c r="K37" s="114">
        <v>-230</v>
      </c>
      <c r="L37" s="116">
        <v>-5.3166897827091999</v>
      </c>
    </row>
    <row r="38" spans="1:12" s="110" customFormat="1" ht="15" customHeight="1" x14ac:dyDescent="0.2">
      <c r="A38" s="120"/>
      <c r="B38" s="119" t="s">
        <v>328</v>
      </c>
      <c r="C38" s="258"/>
      <c r="E38" s="113">
        <v>60.630982120302015</v>
      </c>
      <c r="F38" s="114">
        <v>21601</v>
      </c>
      <c r="G38" s="114">
        <v>22200</v>
      </c>
      <c r="H38" s="114">
        <v>22100</v>
      </c>
      <c r="I38" s="114">
        <v>22033</v>
      </c>
      <c r="J38" s="140">
        <v>21861</v>
      </c>
      <c r="K38" s="114">
        <v>-260</v>
      </c>
      <c r="L38" s="116">
        <v>-1.1893326014363479</v>
      </c>
    </row>
    <row r="39" spans="1:12" s="110" customFormat="1" ht="15" customHeight="1" x14ac:dyDescent="0.2">
      <c r="A39" s="120"/>
      <c r="B39" s="119"/>
      <c r="C39" s="258" t="s">
        <v>106</v>
      </c>
      <c r="E39" s="113">
        <v>41.896208508865328</v>
      </c>
      <c r="F39" s="115">
        <v>9050</v>
      </c>
      <c r="G39" s="114">
        <v>9176</v>
      </c>
      <c r="H39" s="114">
        <v>9134</v>
      </c>
      <c r="I39" s="114">
        <v>9047</v>
      </c>
      <c r="J39" s="140">
        <v>8966</v>
      </c>
      <c r="K39" s="114">
        <v>84</v>
      </c>
      <c r="L39" s="116">
        <v>0.93687262993531117</v>
      </c>
    </row>
    <row r="40" spans="1:12" s="110" customFormat="1" ht="15" customHeight="1" x14ac:dyDescent="0.2">
      <c r="A40" s="120"/>
      <c r="B40" s="119"/>
      <c r="C40" s="258" t="s">
        <v>107</v>
      </c>
      <c r="E40" s="113">
        <v>58.103791491134672</v>
      </c>
      <c r="F40" s="115">
        <v>12551</v>
      </c>
      <c r="G40" s="114">
        <v>13024</v>
      </c>
      <c r="H40" s="114">
        <v>12966</v>
      </c>
      <c r="I40" s="114">
        <v>12986</v>
      </c>
      <c r="J40" s="140">
        <v>12895</v>
      </c>
      <c r="K40" s="114">
        <v>-344</v>
      </c>
      <c r="L40" s="116">
        <v>-2.667700659170221</v>
      </c>
    </row>
    <row r="41" spans="1:12" s="110" customFormat="1" ht="15" customHeight="1" x14ac:dyDescent="0.2">
      <c r="A41" s="120"/>
      <c r="B41" s="320" t="s">
        <v>515</v>
      </c>
      <c r="C41" s="258"/>
      <c r="E41" s="113">
        <v>7.4662475089117804</v>
      </c>
      <c r="F41" s="115">
        <v>2660</v>
      </c>
      <c r="G41" s="114">
        <v>2759</v>
      </c>
      <c r="H41" s="114">
        <v>2736</v>
      </c>
      <c r="I41" s="114">
        <v>2764</v>
      </c>
      <c r="J41" s="140">
        <v>2628</v>
      </c>
      <c r="K41" s="114">
        <v>32</v>
      </c>
      <c r="L41" s="116">
        <v>1.2176560121765601</v>
      </c>
    </row>
    <row r="42" spans="1:12" s="110" customFormat="1" ht="15" customHeight="1" x14ac:dyDescent="0.2">
      <c r="A42" s="120"/>
      <c r="B42" s="119"/>
      <c r="C42" s="268" t="s">
        <v>106</v>
      </c>
      <c r="D42" s="182"/>
      <c r="E42" s="113">
        <v>43.533834586466163</v>
      </c>
      <c r="F42" s="115">
        <v>1158</v>
      </c>
      <c r="G42" s="114">
        <v>1188</v>
      </c>
      <c r="H42" s="114">
        <v>1182</v>
      </c>
      <c r="I42" s="114">
        <v>1188</v>
      </c>
      <c r="J42" s="140">
        <v>1120</v>
      </c>
      <c r="K42" s="114">
        <v>38</v>
      </c>
      <c r="L42" s="116">
        <v>3.3928571428571428</v>
      </c>
    </row>
    <row r="43" spans="1:12" s="110" customFormat="1" ht="15" customHeight="1" x14ac:dyDescent="0.2">
      <c r="A43" s="120"/>
      <c r="B43" s="119"/>
      <c r="C43" s="268" t="s">
        <v>107</v>
      </c>
      <c r="D43" s="182"/>
      <c r="E43" s="113">
        <v>56.466165413533837</v>
      </c>
      <c r="F43" s="115">
        <v>1502</v>
      </c>
      <c r="G43" s="114">
        <v>1571</v>
      </c>
      <c r="H43" s="114">
        <v>1554</v>
      </c>
      <c r="I43" s="114">
        <v>1576</v>
      </c>
      <c r="J43" s="140">
        <v>1508</v>
      </c>
      <c r="K43" s="114">
        <v>-6</v>
      </c>
      <c r="L43" s="116">
        <v>-0.39787798408488062</v>
      </c>
    </row>
    <row r="44" spans="1:12" s="110" customFormat="1" ht="15" customHeight="1" x14ac:dyDescent="0.2">
      <c r="A44" s="120"/>
      <c r="B44" s="119" t="s">
        <v>205</v>
      </c>
      <c r="C44" s="268"/>
      <c r="D44" s="182"/>
      <c r="E44" s="113">
        <v>12.563505206725237</v>
      </c>
      <c r="F44" s="115">
        <v>4476</v>
      </c>
      <c r="G44" s="114">
        <v>4657</v>
      </c>
      <c r="H44" s="114">
        <v>4711</v>
      </c>
      <c r="I44" s="114">
        <v>4790</v>
      </c>
      <c r="J44" s="140">
        <v>4875</v>
      </c>
      <c r="K44" s="114">
        <v>-399</v>
      </c>
      <c r="L44" s="116">
        <v>-8.184615384615384</v>
      </c>
    </row>
    <row r="45" spans="1:12" s="110" customFormat="1" ht="15" customHeight="1" x14ac:dyDescent="0.2">
      <c r="A45" s="120"/>
      <c r="B45" s="119"/>
      <c r="C45" s="268" t="s">
        <v>106</v>
      </c>
      <c r="D45" s="182"/>
      <c r="E45" s="113">
        <v>38.695263628239502</v>
      </c>
      <c r="F45" s="115">
        <v>1732</v>
      </c>
      <c r="G45" s="114">
        <v>1777</v>
      </c>
      <c r="H45" s="114">
        <v>1789</v>
      </c>
      <c r="I45" s="114">
        <v>1802</v>
      </c>
      <c r="J45" s="140">
        <v>1819</v>
      </c>
      <c r="K45" s="114">
        <v>-87</v>
      </c>
      <c r="L45" s="116">
        <v>-4.7828477185266633</v>
      </c>
    </row>
    <row r="46" spans="1:12" s="110" customFormat="1" ht="15" customHeight="1" x14ac:dyDescent="0.2">
      <c r="A46" s="123"/>
      <c r="B46" s="124"/>
      <c r="C46" s="260" t="s">
        <v>107</v>
      </c>
      <c r="D46" s="261"/>
      <c r="E46" s="125">
        <v>61.304736371760498</v>
      </c>
      <c r="F46" s="143">
        <v>2744</v>
      </c>
      <c r="G46" s="144">
        <v>2880</v>
      </c>
      <c r="H46" s="144">
        <v>2922</v>
      </c>
      <c r="I46" s="144">
        <v>2988</v>
      </c>
      <c r="J46" s="145">
        <v>3056</v>
      </c>
      <c r="K46" s="144">
        <v>-312</v>
      </c>
      <c r="L46" s="146">
        <v>-10.209424083769633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35627</v>
      </c>
      <c r="E11" s="114">
        <v>36898</v>
      </c>
      <c r="F11" s="114">
        <v>36855</v>
      </c>
      <c r="G11" s="114">
        <v>37173</v>
      </c>
      <c r="H11" s="140">
        <v>36648</v>
      </c>
      <c r="I11" s="115">
        <v>-1021</v>
      </c>
      <c r="J11" s="116">
        <v>-2.785963763370443</v>
      </c>
    </row>
    <row r="12" spans="1:15" s="110" customFormat="1" ht="24.95" customHeight="1" x14ac:dyDescent="0.2">
      <c r="A12" s="193" t="s">
        <v>132</v>
      </c>
      <c r="B12" s="194" t="s">
        <v>133</v>
      </c>
      <c r="C12" s="113">
        <v>2.795632525893283</v>
      </c>
      <c r="D12" s="115">
        <v>996</v>
      </c>
      <c r="E12" s="114">
        <v>971</v>
      </c>
      <c r="F12" s="114">
        <v>1017</v>
      </c>
      <c r="G12" s="114">
        <v>1003</v>
      </c>
      <c r="H12" s="140">
        <v>913</v>
      </c>
      <c r="I12" s="115">
        <v>83</v>
      </c>
      <c r="J12" s="116">
        <v>9.0909090909090917</v>
      </c>
    </row>
    <row r="13" spans="1:15" s="110" customFormat="1" ht="24.95" customHeight="1" x14ac:dyDescent="0.2">
      <c r="A13" s="193" t="s">
        <v>134</v>
      </c>
      <c r="B13" s="199" t="s">
        <v>214</v>
      </c>
      <c r="C13" s="113">
        <v>0.86451286945294303</v>
      </c>
      <c r="D13" s="115">
        <v>308</v>
      </c>
      <c r="E13" s="114">
        <v>308</v>
      </c>
      <c r="F13" s="114">
        <v>313</v>
      </c>
      <c r="G13" s="114">
        <v>318</v>
      </c>
      <c r="H13" s="140">
        <v>314</v>
      </c>
      <c r="I13" s="115">
        <v>-6</v>
      </c>
      <c r="J13" s="116">
        <v>-1.910828025477707</v>
      </c>
    </row>
    <row r="14" spans="1:15" s="287" customFormat="1" ht="24.95" customHeight="1" x14ac:dyDescent="0.2">
      <c r="A14" s="193" t="s">
        <v>215</v>
      </c>
      <c r="B14" s="199" t="s">
        <v>137</v>
      </c>
      <c r="C14" s="113">
        <v>10.312403514188677</v>
      </c>
      <c r="D14" s="115">
        <v>3674</v>
      </c>
      <c r="E14" s="114">
        <v>3771</v>
      </c>
      <c r="F14" s="114">
        <v>3805</v>
      </c>
      <c r="G14" s="114">
        <v>3789</v>
      </c>
      <c r="H14" s="140">
        <v>3809</v>
      </c>
      <c r="I14" s="115">
        <v>-135</v>
      </c>
      <c r="J14" s="116">
        <v>-3.5442373326332373</v>
      </c>
      <c r="K14" s="110"/>
      <c r="L14" s="110"/>
      <c r="M14" s="110"/>
      <c r="N14" s="110"/>
      <c r="O14" s="110"/>
    </row>
    <row r="15" spans="1:15" s="110" customFormat="1" ht="24.95" customHeight="1" x14ac:dyDescent="0.2">
      <c r="A15" s="193" t="s">
        <v>216</v>
      </c>
      <c r="B15" s="199" t="s">
        <v>217</v>
      </c>
      <c r="C15" s="113">
        <v>4.0306509108260586</v>
      </c>
      <c r="D15" s="115">
        <v>1436</v>
      </c>
      <c r="E15" s="114">
        <v>1517</v>
      </c>
      <c r="F15" s="114">
        <v>1468</v>
      </c>
      <c r="G15" s="114">
        <v>1432</v>
      </c>
      <c r="H15" s="140">
        <v>1422</v>
      </c>
      <c r="I15" s="115">
        <v>14</v>
      </c>
      <c r="J15" s="116">
        <v>0.98452883263009849</v>
      </c>
    </row>
    <row r="16" spans="1:15" s="287" customFormat="1" ht="24.95" customHeight="1" x14ac:dyDescent="0.2">
      <c r="A16" s="193" t="s">
        <v>218</v>
      </c>
      <c r="B16" s="199" t="s">
        <v>141</v>
      </c>
      <c r="C16" s="113">
        <v>5.1056782777107248</v>
      </c>
      <c r="D16" s="115">
        <v>1819</v>
      </c>
      <c r="E16" s="114">
        <v>1843</v>
      </c>
      <c r="F16" s="114">
        <v>1880</v>
      </c>
      <c r="G16" s="114">
        <v>1898</v>
      </c>
      <c r="H16" s="140">
        <v>1937</v>
      </c>
      <c r="I16" s="115">
        <v>-118</v>
      </c>
      <c r="J16" s="116">
        <v>-6.091894682498709</v>
      </c>
      <c r="K16" s="110"/>
      <c r="L16" s="110"/>
      <c r="M16" s="110"/>
      <c r="N16" s="110"/>
      <c r="O16" s="110"/>
    </row>
    <row r="17" spans="1:15" s="110" customFormat="1" ht="24.95" customHeight="1" x14ac:dyDescent="0.2">
      <c r="A17" s="193" t="s">
        <v>142</v>
      </c>
      <c r="B17" s="199" t="s">
        <v>220</v>
      </c>
      <c r="C17" s="113">
        <v>1.1760743256518933</v>
      </c>
      <c r="D17" s="115">
        <v>419</v>
      </c>
      <c r="E17" s="114">
        <v>411</v>
      </c>
      <c r="F17" s="114">
        <v>457</v>
      </c>
      <c r="G17" s="114">
        <v>459</v>
      </c>
      <c r="H17" s="140">
        <v>450</v>
      </c>
      <c r="I17" s="115">
        <v>-31</v>
      </c>
      <c r="J17" s="116">
        <v>-6.8888888888888893</v>
      </c>
    </row>
    <row r="18" spans="1:15" s="287" customFormat="1" ht="24.95" customHeight="1" x14ac:dyDescent="0.2">
      <c r="A18" s="201" t="s">
        <v>144</v>
      </c>
      <c r="B18" s="202" t="s">
        <v>145</v>
      </c>
      <c r="C18" s="113">
        <v>4.9990175990119852</v>
      </c>
      <c r="D18" s="115">
        <v>1781</v>
      </c>
      <c r="E18" s="114">
        <v>1798</v>
      </c>
      <c r="F18" s="114">
        <v>1802</v>
      </c>
      <c r="G18" s="114">
        <v>1780</v>
      </c>
      <c r="H18" s="140">
        <v>1718</v>
      </c>
      <c r="I18" s="115">
        <v>63</v>
      </c>
      <c r="J18" s="116">
        <v>3.6670547147846331</v>
      </c>
      <c r="K18" s="110"/>
      <c r="L18" s="110"/>
      <c r="M18" s="110"/>
      <c r="N18" s="110"/>
      <c r="O18" s="110"/>
    </row>
    <row r="19" spans="1:15" s="110" customFormat="1" ht="24.95" customHeight="1" x14ac:dyDescent="0.2">
      <c r="A19" s="193" t="s">
        <v>146</v>
      </c>
      <c r="B19" s="199" t="s">
        <v>147</v>
      </c>
      <c r="C19" s="113">
        <v>16.535212058270414</v>
      </c>
      <c r="D19" s="115">
        <v>5891</v>
      </c>
      <c r="E19" s="114">
        <v>6104</v>
      </c>
      <c r="F19" s="114">
        <v>5892</v>
      </c>
      <c r="G19" s="114">
        <v>5978</v>
      </c>
      <c r="H19" s="140">
        <v>5905</v>
      </c>
      <c r="I19" s="115">
        <v>-14</v>
      </c>
      <c r="J19" s="116">
        <v>-0.23708721422523285</v>
      </c>
    </row>
    <row r="20" spans="1:15" s="287" customFormat="1" ht="24.95" customHeight="1" x14ac:dyDescent="0.2">
      <c r="A20" s="193" t="s">
        <v>148</v>
      </c>
      <c r="B20" s="199" t="s">
        <v>149</v>
      </c>
      <c r="C20" s="113">
        <v>9.2963202065848929</v>
      </c>
      <c r="D20" s="115">
        <v>3312</v>
      </c>
      <c r="E20" s="114">
        <v>3369</v>
      </c>
      <c r="F20" s="114">
        <v>3441</v>
      </c>
      <c r="G20" s="114">
        <v>3600</v>
      </c>
      <c r="H20" s="140">
        <v>3612</v>
      </c>
      <c r="I20" s="115">
        <v>-300</v>
      </c>
      <c r="J20" s="116">
        <v>-8.3056478405315612</v>
      </c>
      <c r="K20" s="110"/>
      <c r="L20" s="110"/>
      <c r="M20" s="110"/>
      <c r="N20" s="110"/>
      <c r="O20" s="110"/>
    </row>
    <row r="21" spans="1:15" s="110" customFormat="1" ht="24.95" customHeight="1" x14ac:dyDescent="0.2">
      <c r="A21" s="201" t="s">
        <v>150</v>
      </c>
      <c r="B21" s="202" t="s">
        <v>151</v>
      </c>
      <c r="C21" s="113">
        <v>12.361411289190782</v>
      </c>
      <c r="D21" s="115">
        <v>4404</v>
      </c>
      <c r="E21" s="114">
        <v>4915</v>
      </c>
      <c r="F21" s="114">
        <v>4972</v>
      </c>
      <c r="G21" s="114">
        <v>5000</v>
      </c>
      <c r="H21" s="140">
        <v>4766</v>
      </c>
      <c r="I21" s="115">
        <v>-362</v>
      </c>
      <c r="J21" s="116">
        <v>-7.5954678976080574</v>
      </c>
    </row>
    <row r="22" spans="1:15" s="110" customFormat="1" ht="24.95" customHeight="1" x14ac:dyDescent="0.2">
      <c r="A22" s="201" t="s">
        <v>152</v>
      </c>
      <c r="B22" s="199" t="s">
        <v>153</v>
      </c>
      <c r="C22" s="113">
        <v>1.1564263058915991</v>
      </c>
      <c r="D22" s="115">
        <v>412</v>
      </c>
      <c r="E22" s="114">
        <v>444</v>
      </c>
      <c r="F22" s="114">
        <v>434</v>
      </c>
      <c r="G22" s="114">
        <v>440</v>
      </c>
      <c r="H22" s="140">
        <v>446</v>
      </c>
      <c r="I22" s="115">
        <v>-34</v>
      </c>
      <c r="J22" s="116">
        <v>-7.623318385650224</v>
      </c>
    </row>
    <row r="23" spans="1:15" s="110" customFormat="1" ht="24.95" customHeight="1" x14ac:dyDescent="0.2">
      <c r="A23" s="193" t="s">
        <v>154</v>
      </c>
      <c r="B23" s="199" t="s">
        <v>155</v>
      </c>
      <c r="C23" s="113">
        <v>0.97678726808319538</v>
      </c>
      <c r="D23" s="115">
        <v>348</v>
      </c>
      <c r="E23" s="114">
        <v>342</v>
      </c>
      <c r="F23" s="114">
        <v>336</v>
      </c>
      <c r="G23" s="114">
        <v>336</v>
      </c>
      <c r="H23" s="140">
        <v>334</v>
      </c>
      <c r="I23" s="115">
        <v>14</v>
      </c>
      <c r="J23" s="116">
        <v>4.1916167664670656</v>
      </c>
    </row>
    <row r="24" spans="1:15" s="110" customFormat="1" ht="24.95" customHeight="1" x14ac:dyDescent="0.2">
      <c r="A24" s="193" t="s">
        <v>156</v>
      </c>
      <c r="B24" s="199" t="s">
        <v>221</v>
      </c>
      <c r="C24" s="113">
        <v>7.4044965896651416</v>
      </c>
      <c r="D24" s="115">
        <v>2638</v>
      </c>
      <c r="E24" s="114">
        <v>2661</v>
      </c>
      <c r="F24" s="114">
        <v>2683</v>
      </c>
      <c r="G24" s="114">
        <v>2629</v>
      </c>
      <c r="H24" s="140">
        <v>2619</v>
      </c>
      <c r="I24" s="115">
        <v>19</v>
      </c>
      <c r="J24" s="116">
        <v>0.72546773577701418</v>
      </c>
    </row>
    <row r="25" spans="1:15" s="110" customFormat="1" ht="24.95" customHeight="1" x14ac:dyDescent="0.2">
      <c r="A25" s="193" t="s">
        <v>222</v>
      </c>
      <c r="B25" s="204" t="s">
        <v>159</v>
      </c>
      <c r="C25" s="113">
        <v>9.8296236000785928</v>
      </c>
      <c r="D25" s="115">
        <v>3502</v>
      </c>
      <c r="E25" s="114">
        <v>3518</v>
      </c>
      <c r="F25" s="114">
        <v>3519</v>
      </c>
      <c r="G25" s="114">
        <v>3516</v>
      </c>
      <c r="H25" s="140">
        <v>3636</v>
      </c>
      <c r="I25" s="115">
        <v>-134</v>
      </c>
      <c r="J25" s="116">
        <v>-3.6853685368536855</v>
      </c>
    </row>
    <row r="26" spans="1:15" s="110" customFormat="1" ht="24.95" customHeight="1" x14ac:dyDescent="0.2">
      <c r="A26" s="201">
        <v>782.78300000000002</v>
      </c>
      <c r="B26" s="203" t="s">
        <v>160</v>
      </c>
      <c r="C26" s="113">
        <v>0.17963903780840373</v>
      </c>
      <c r="D26" s="115">
        <v>64</v>
      </c>
      <c r="E26" s="114">
        <v>71</v>
      </c>
      <c r="F26" s="114">
        <v>74</v>
      </c>
      <c r="G26" s="114">
        <v>64</v>
      </c>
      <c r="H26" s="140">
        <v>65</v>
      </c>
      <c r="I26" s="115">
        <v>-1</v>
      </c>
      <c r="J26" s="116">
        <v>-1.5384615384615385</v>
      </c>
    </row>
    <row r="27" spans="1:15" s="110" customFormat="1" ht="24.95" customHeight="1" x14ac:dyDescent="0.2">
      <c r="A27" s="193" t="s">
        <v>161</v>
      </c>
      <c r="B27" s="199" t="s">
        <v>162</v>
      </c>
      <c r="C27" s="113">
        <v>2.958430403907149</v>
      </c>
      <c r="D27" s="115">
        <v>1054</v>
      </c>
      <c r="E27" s="114">
        <v>1045</v>
      </c>
      <c r="F27" s="114">
        <v>1069</v>
      </c>
      <c r="G27" s="114">
        <v>1097</v>
      </c>
      <c r="H27" s="140">
        <v>1058</v>
      </c>
      <c r="I27" s="115">
        <v>-4</v>
      </c>
      <c r="J27" s="116">
        <v>-0.3780718336483932</v>
      </c>
    </row>
    <row r="28" spans="1:15" s="110" customFormat="1" ht="24.95" customHeight="1" x14ac:dyDescent="0.2">
      <c r="A28" s="193" t="s">
        <v>163</v>
      </c>
      <c r="B28" s="199" t="s">
        <v>164</v>
      </c>
      <c r="C28" s="113">
        <v>2.6159934880848796</v>
      </c>
      <c r="D28" s="115">
        <v>932</v>
      </c>
      <c r="E28" s="114">
        <v>1064</v>
      </c>
      <c r="F28" s="114">
        <v>979</v>
      </c>
      <c r="G28" s="114">
        <v>1100</v>
      </c>
      <c r="H28" s="140">
        <v>996</v>
      </c>
      <c r="I28" s="115">
        <v>-64</v>
      </c>
      <c r="J28" s="116">
        <v>-6.4257028112449799</v>
      </c>
    </row>
    <row r="29" spans="1:15" s="110" customFormat="1" ht="24.95" customHeight="1" x14ac:dyDescent="0.2">
      <c r="A29" s="193">
        <v>86</v>
      </c>
      <c r="B29" s="199" t="s">
        <v>165</v>
      </c>
      <c r="C29" s="113">
        <v>5.8326550088416091</v>
      </c>
      <c r="D29" s="115">
        <v>2078</v>
      </c>
      <c r="E29" s="114">
        <v>2134</v>
      </c>
      <c r="F29" s="114">
        <v>2126</v>
      </c>
      <c r="G29" s="114">
        <v>2128</v>
      </c>
      <c r="H29" s="140">
        <v>2081</v>
      </c>
      <c r="I29" s="115">
        <v>-3</v>
      </c>
      <c r="J29" s="116">
        <v>-0.14416146083613648</v>
      </c>
    </row>
    <row r="30" spans="1:15" s="110" customFormat="1" ht="24.95" customHeight="1" x14ac:dyDescent="0.2">
      <c r="A30" s="193">
        <v>87.88</v>
      </c>
      <c r="B30" s="204" t="s">
        <v>166</v>
      </c>
      <c r="C30" s="113">
        <v>2.8068599657563085</v>
      </c>
      <c r="D30" s="115">
        <v>1000</v>
      </c>
      <c r="E30" s="114">
        <v>990</v>
      </c>
      <c r="F30" s="114">
        <v>988</v>
      </c>
      <c r="G30" s="114">
        <v>994</v>
      </c>
      <c r="H30" s="140">
        <v>1036</v>
      </c>
      <c r="I30" s="115">
        <v>-36</v>
      </c>
      <c r="J30" s="116">
        <v>-3.4749034749034751</v>
      </c>
    </row>
    <row r="31" spans="1:15" s="110" customFormat="1" ht="24.95" customHeight="1" x14ac:dyDescent="0.2">
      <c r="A31" s="193" t="s">
        <v>167</v>
      </c>
      <c r="B31" s="199" t="s">
        <v>168</v>
      </c>
      <c r="C31" s="113">
        <v>9.0633508294271206</v>
      </c>
      <c r="D31" s="115">
        <v>3229</v>
      </c>
      <c r="E31" s="114">
        <v>3390</v>
      </c>
      <c r="F31" s="114">
        <v>3402</v>
      </c>
      <c r="G31" s="114">
        <v>3398</v>
      </c>
      <c r="H31" s="140">
        <v>3337</v>
      </c>
      <c r="I31" s="115">
        <v>-108</v>
      </c>
      <c r="J31" s="116">
        <v>-3.2364399160922983</v>
      </c>
    </row>
    <row r="32" spans="1:15" s="110" customFormat="1" ht="24.95" customHeight="1" x14ac:dyDescent="0.2">
      <c r="A32" s="193"/>
      <c r="B32" s="204" t="s">
        <v>169</v>
      </c>
      <c r="C32" s="113" t="s">
        <v>513</v>
      </c>
      <c r="D32" s="115" t="s">
        <v>513</v>
      </c>
      <c r="E32" s="114">
        <v>3</v>
      </c>
      <c r="F32" s="114">
        <v>3</v>
      </c>
      <c r="G32" s="114">
        <v>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2.795632525893283</v>
      </c>
      <c r="D34" s="115">
        <v>996</v>
      </c>
      <c r="E34" s="114">
        <v>971</v>
      </c>
      <c r="F34" s="114">
        <v>1017</v>
      </c>
      <c r="G34" s="114">
        <v>1003</v>
      </c>
      <c r="H34" s="140">
        <v>913</v>
      </c>
      <c r="I34" s="115">
        <v>83</v>
      </c>
      <c r="J34" s="116">
        <v>9.0909090909090917</v>
      </c>
    </row>
    <row r="35" spans="1:10" s="110" customFormat="1" ht="24.95" customHeight="1" x14ac:dyDescent="0.2">
      <c r="A35" s="292" t="s">
        <v>171</v>
      </c>
      <c r="B35" s="293" t="s">
        <v>172</v>
      </c>
      <c r="C35" s="113">
        <v>16.175933982653607</v>
      </c>
      <c r="D35" s="115">
        <v>5763</v>
      </c>
      <c r="E35" s="114">
        <v>5877</v>
      </c>
      <c r="F35" s="114">
        <v>5920</v>
      </c>
      <c r="G35" s="114">
        <v>5887</v>
      </c>
      <c r="H35" s="140">
        <v>5841</v>
      </c>
      <c r="I35" s="115">
        <v>-78</v>
      </c>
      <c r="J35" s="116">
        <v>-1.3353877760657422</v>
      </c>
    </row>
    <row r="36" spans="1:10" s="110" customFormat="1" ht="24.95" customHeight="1" x14ac:dyDescent="0.2">
      <c r="A36" s="294" t="s">
        <v>173</v>
      </c>
      <c r="B36" s="295" t="s">
        <v>174</v>
      </c>
      <c r="C36" s="125">
        <v>81.01720605159008</v>
      </c>
      <c r="D36" s="143">
        <v>28864</v>
      </c>
      <c r="E36" s="144">
        <v>30047</v>
      </c>
      <c r="F36" s="144">
        <v>29915</v>
      </c>
      <c r="G36" s="144">
        <v>30280</v>
      </c>
      <c r="H36" s="145">
        <v>29891</v>
      </c>
      <c r="I36" s="143">
        <v>-1027</v>
      </c>
      <c r="J36" s="146">
        <v>-3.4358168010437926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35627</v>
      </c>
      <c r="F11" s="264">
        <v>36898</v>
      </c>
      <c r="G11" s="264">
        <v>36855</v>
      </c>
      <c r="H11" s="264">
        <v>37173</v>
      </c>
      <c r="I11" s="265">
        <v>36648</v>
      </c>
      <c r="J11" s="263">
        <v>-1021</v>
      </c>
      <c r="K11" s="266">
        <v>-2.785963763370443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45.21009346843686</v>
      </c>
      <c r="E13" s="115">
        <v>16107</v>
      </c>
      <c r="F13" s="114">
        <v>16453</v>
      </c>
      <c r="G13" s="114">
        <v>16499</v>
      </c>
      <c r="H13" s="114">
        <v>16711</v>
      </c>
      <c r="I13" s="140">
        <v>16585</v>
      </c>
      <c r="J13" s="115">
        <v>-478</v>
      </c>
      <c r="K13" s="116">
        <v>-2.8821223997588183</v>
      </c>
    </row>
    <row r="14" spans="1:15" ht="15.95" customHeight="1" x14ac:dyDescent="0.2">
      <c r="A14" s="306" t="s">
        <v>230</v>
      </c>
      <c r="B14" s="307"/>
      <c r="C14" s="308"/>
      <c r="D14" s="113">
        <v>44.348387458949674</v>
      </c>
      <c r="E14" s="115">
        <v>15800</v>
      </c>
      <c r="F14" s="114">
        <v>16524</v>
      </c>
      <c r="G14" s="114">
        <v>16527</v>
      </c>
      <c r="H14" s="114">
        <v>16591</v>
      </c>
      <c r="I14" s="140">
        <v>16347</v>
      </c>
      <c r="J14" s="115">
        <v>-547</v>
      </c>
      <c r="K14" s="116">
        <v>-3.3461797271670641</v>
      </c>
    </row>
    <row r="15" spans="1:15" ht="15.95" customHeight="1" x14ac:dyDescent="0.2">
      <c r="A15" s="306" t="s">
        <v>231</v>
      </c>
      <c r="B15" s="307"/>
      <c r="C15" s="308"/>
      <c r="D15" s="113">
        <v>5.4705700732590454</v>
      </c>
      <c r="E15" s="115">
        <v>1949</v>
      </c>
      <c r="F15" s="114">
        <v>1996</v>
      </c>
      <c r="G15" s="114">
        <v>2003</v>
      </c>
      <c r="H15" s="114">
        <v>1948</v>
      </c>
      <c r="I15" s="140">
        <v>1962</v>
      </c>
      <c r="J15" s="115">
        <v>-13</v>
      </c>
      <c r="K15" s="116">
        <v>-0.66258919469928645</v>
      </c>
    </row>
    <row r="16" spans="1:15" ht="15.95" customHeight="1" x14ac:dyDescent="0.2">
      <c r="A16" s="306" t="s">
        <v>232</v>
      </c>
      <c r="B16" s="307"/>
      <c r="C16" s="308"/>
      <c r="D16" s="113">
        <v>2.377410390995593</v>
      </c>
      <c r="E16" s="115">
        <v>847</v>
      </c>
      <c r="F16" s="114">
        <v>935</v>
      </c>
      <c r="G16" s="114">
        <v>840</v>
      </c>
      <c r="H16" s="114">
        <v>913</v>
      </c>
      <c r="I16" s="140">
        <v>810</v>
      </c>
      <c r="J16" s="115">
        <v>37</v>
      </c>
      <c r="K16" s="116">
        <v>4.5679012345679011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2.1977713531871896</v>
      </c>
      <c r="E18" s="115">
        <v>783</v>
      </c>
      <c r="F18" s="114">
        <v>745</v>
      </c>
      <c r="G18" s="114">
        <v>761</v>
      </c>
      <c r="H18" s="114">
        <v>755</v>
      </c>
      <c r="I18" s="140">
        <v>716</v>
      </c>
      <c r="J18" s="115">
        <v>67</v>
      </c>
      <c r="K18" s="116">
        <v>9.3575418994413404</v>
      </c>
    </row>
    <row r="19" spans="1:11" ht="14.1" customHeight="1" x14ac:dyDescent="0.2">
      <c r="A19" s="306" t="s">
        <v>235</v>
      </c>
      <c r="B19" s="307" t="s">
        <v>236</v>
      </c>
      <c r="C19" s="308"/>
      <c r="D19" s="113">
        <v>1.7963903780840373</v>
      </c>
      <c r="E19" s="115">
        <v>640</v>
      </c>
      <c r="F19" s="114">
        <v>613</v>
      </c>
      <c r="G19" s="114">
        <v>629</v>
      </c>
      <c r="H19" s="114">
        <v>626</v>
      </c>
      <c r="I19" s="140">
        <v>593</v>
      </c>
      <c r="J19" s="115">
        <v>47</v>
      </c>
      <c r="K19" s="116">
        <v>7.9258010118043849</v>
      </c>
    </row>
    <row r="20" spans="1:11" ht="14.1" customHeight="1" x14ac:dyDescent="0.2">
      <c r="A20" s="306">
        <v>12</v>
      </c>
      <c r="B20" s="307" t="s">
        <v>237</v>
      </c>
      <c r="C20" s="308"/>
      <c r="D20" s="113">
        <v>0.9936284278777332</v>
      </c>
      <c r="E20" s="115">
        <v>354</v>
      </c>
      <c r="F20" s="114">
        <v>344</v>
      </c>
      <c r="G20" s="114">
        <v>375</v>
      </c>
      <c r="H20" s="114">
        <v>383</v>
      </c>
      <c r="I20" s="140">
        <v>352</v>
      </c>
      <c r="J20" s="115">
        <v>2</v>
      </c>
      <c r="K20" s="116">
        <v>0.56818181818181823</v>
      </c>
    </row>
    <row r="21" spans="1:11" ht="14.1" customHeight="1" x14ac:dyDescent="0.2">
      <c r="A21" s="306">
        <v>21</v>
      </c>
      <c r="B21" s="307" t="s">
        <v>238</v>
      </c>
      <c r="C21" s="308"/>
      <c r="D21" s="113">
        <v>8.7012658938445564E-2</v>
      </c>
      <c r="E21" s="115">
        <v>31</v>
      </c>
      <c r="F21" s="114">
        <v>32</v>
      </c>
      <c r="G21" s="114">
        <v>41</v>
      </c>
      <c r="H21" s="114">
        <v>43</v>
      </c>
      <c r="I21" s="140">
        <v>37</v>
      </c>
      <c r="J21" s="115">
        <v>-6</v>
      </c>
      <c r="K21" s="116">
        <v>-16.216216216216218</v>
      </c>
    </row>
    <row r="22" spans="1:11" ht="14.1" customHeight="1" x14ac:dyDescent="0.2">
      <c r="A22" s="306">
        <v>22</v>
      </c>
      <c r="B22" s="307" t="s">
        <v>239</v>
      </c>
      <c r="C22" s="308"/>
      <c r="D22" s="113">
        <v>0.93187750863109442</v>
      </c>
      <c r="E22" s="115">
        <v>332</v>
      </c>
      <c r="F22" s="114">
        <v>335</v>
      </c>
      <c r="G22" s="114">
        <v>360</v>
      </c>
      <c r="H22" s="114">
        <v>339</v>
      </c>
      <c r="I22" s="140">
        <v>342</v>
      </c>
      <c r="J22" s="115">
        <v>-10</v>
      </c>
      <c r="K22" s="116">
        <v>-2.9239766081871346</v>
      </c>
    </row>
    <row r="23" spans="1:11" ht="14.1" customHeight="1" x14ac:dyDescent="0.2">
      <c r="A23" s="306">
        <v>23</v>
      </c>
      <c r="B23" s="307" t="s">
        <v>240</v>
      </c>
      <c r="C23" s="308"/>
      <c r="D23" s="113">
        <v>0.38453981530861425</v>
      </c>
      <c r="E23" s="115">
        <v>137</v>
      </c>
      <c r="F23" s="114">
        <v>131</v>
      </c>
      <c r="G23" s="114">
        <v>133</v>
      </c>
      <c r="H23" s="114">
        <v>136</v>
      </c>
      <c r="I23" s="140">
        <v>134</v>
      </c>
      <c r="J23" s="115">
        <v>3</v>
      </c>
      <c r="K23" s="116">
        <v>2.2388059701492535</v>
      </c>
    </row>
    <row r="24" spans="1:11" ht="14.1" customHeight="1" x14ac:dyDescent="0.2">
      <c r="A24" s="306">
        <v>24</v>
      </c>
      <c r="B24" s="307" t="s">
        <v>241</v>
      </c>
      <c r="C24" s="308"/>
      <c r="D24" s="113">
        <v>1.7514806186319365</v>
      </c>
      <c r="E24" s="115">
        <v>624</v>
      </c>
      <c r="F24" s="114">
        <v>636</v>
      </c>
      <c r="G24" s="114">
        <v>649</v>
      </c>
      <c r="H24" s="114">
        <v>635</v>
      </c>
      <c r="I24" s="140">
        <v>655</v>
      </c>
      <c r="J24" s="115">
        <v>-31</v>
      </c>
      <c r="K24" s="116">
        <v>-4.7328244274809164</v>
      </c>
    </row>
    <row r="25" spans="1:11" ht="14.1" customHeight="1" x14ac:dyDescent="0.2">
      <c r="A25" s="306">
        <v>25</v>
      </c>
      <c r="B25" s="307" t="s">
        <v>242</v>
      </c>
      <c r="C25" s="308"/>
      <c r="D25" s="113">
        <v>1.9704156959609285</v>
      </c>
      <c r="E25" s="115">
        <v>702</v>
      </c>
      <c r="F25" s="114">
        <v>725</v>
      </c>
      <c r="G25" s="114">
        <v>742</v>
      </c>
      <c r="H25" s="114">
        <v>745</v>
      </c>
      <c r="I25" s="140">
        <v>742</v>
      </c>
      <c r="J25" s="115">
        <v>-40</v>
      </c>
      <c r="K25" s="116">
        <v>-5.3908355795148246</v>
      </c>
    </row>
    <row r="26" spans="1:11" ht="14.1" customHeight="1" x14ac:dyDescent="0.2">
      <c r="A26" s="306">
        <v>26</v>
      </c>
      <c r="B26" s="307" t="s">
        <v>243</v>
      </c>
      <c r="C26" s="308"/>
      <c r="D26" s="113">
        <v>1.0385381873298341</v>
      </c>
      <c r="E26" s="115">
        <v>370</v>
      </c>
      <c r="F26" s="114">
        <v>389</v>
      </c>
      <c r="G26" s="114">
        <v>386</v>
      </c>
      <c r="H26" s="114">
        <v>390</v>
      </c>
      <c r="I26" s="140">
        <v>391</v>
      </c>
      <c r="J26" s="115">
        <v>-21</v>
      </c>
      <c r="K26" s="116">
        <v>-5.3708439897698206</v>
      </c>
    </row>
    <row r="27" spans="1:11" ht="14.1" customHeight="1" x14ac:dyDescent="0.2">
      <c r="A27" s="306">
        <v>27</v>
      </c>
      <c r="B27" s="307" t="s">
        <v>244</v>
      </c>
      <c r="C27" s="308"/>
      <c r="D27" s="113">
        <v>0.51926909366491703</v>
      </c>
      <c r="E27" s="115">
        <v>185</v>
      </c>
      <c r="F27" s="114">
        <v>193</v>
      </c>
      <c r="G27" s="114">
        <v>190</v>
      </c>
      <c r="H27" s="114">
        <v>188</v>
      </c>
      <c r="I27" s="140">
        <v>198</v>
      </c>
      <c r="J27" s="115">
        <v>-13</v>
      </c>
      <c r="K27" s="116">
        <v>-6.5656565656565657</v>
      </c>
    </row>
    <row r="28" spans="1:11" ht="14.1" customHeight="1" x14ac:dyDescent="0.2">
      <c r="A28" s="306">
        <v>28</v>
      </c>
      <c r="B28" s="307" t="s">
        <v>245</v>
      </c>
      <c r="C28" s="308"/>
      <c r="D28" s="113">
        <v>0.263844836781093</v>
      </c>
      <c r="E28" s="115">
        <v>94</v>
      </c>
      <c r="F28" s="114">
        <v>106</v>
      </c>
      <c r="G28" s="114">
        <v>106</v>
      </c>
      <c r="H28" s="114">
        <v>102</v>
      </c>
      <c r="I28" s="140">
        <v>114</v>
      </c>
      <c r="J28" s="115">
        <v>-20</v>
      </c>
      <c r="K28" s="116">
        <v>-17.543859649122808</v>
      </c>
    </row>
    <row r="29" spans="1:11" ht="14.1" customHeight="1" x14ac:dyDescent="0.2">
      <c r="A29" s="306">
        <v>29</v>
      </c>
      <c r="B29" s="307" t="s">
        <v>246</v>
      </c>
      <c r="C29" s="308"/>
      <c r="D29" s="113">
        <v>4.0502989305863535</v>
      </c>
      <c r="E29" s="115">
        <v>1443</v>
      </c>
      <c r="F29" s="114">
        <v>1598</v>
      </c>
      <c r="G29" s="114">
        <v>1555</v>
      </c>
      <c r="H29" s="114">
        <v>1563</v>
      </c>
      <c r="I29" s="140">
        <v>1534</v>
      </c>
      <c r="J29" s="115">
        <v>-91</v>
      </c>
      <c r="K29" s="116">
        <v>-5.9322033898305087</v>
      </c>
    </row>
    <row r="30" spans="1:11" ht="14.1" customHeight="1" x14ac:dyDescent="0.2">
      <c r="A30" s="306" t="s">
        <v>247</v>
      </c>
      <c r="B30" s="307" t="s">
        <v>248</v>
      </c>
      <c r="C30" s="308"/>
      <c r="D30" s="113">
        <v>0.67364639178151398</v>
      </c>
      <c r="E30" s="115">
        <v>240</v>
      </c>
      <c r="F30" s="114">
        <v>232</v>
      </c>
      <c r="G30" s="114">
        <v>221</v>
      </c>
      <c r="H30" s="114">
        <v>221</v>
      </c>
      <c r="I30" s="140">
        <v>231</v>
      </c>
      <c r="J30" s="115">
        <v>9</v>
      </c>
      <c r="K30" s="116">
        <v>3.8961038961038961</v>
      </c>
    </row>
    <row r="31" spans="1:11" ht="14.1" customHeight="1" x14ac:dyDescent="0.2">
      <c r="A31" s="306" t="s">
        <v>249</v>
      </c>
      <c r="B31" s="307" t="s">
        <v>250</v>
      </c>
      <c r="C31" s="308"/>
      <c r="D31" s="113">
        <v>3.357004519044545</v>
      </c>
      <c r="E31" s="115">
        <v>1196</v>
      </c>
      <c r="F31" s="114">
        <v>1362</v>
      </c>
      <c r="G31" s="114">
        <v>1330</v>
      </c>
      <c r="H31" s="114">
        <v>1339</v>
      </c>
      <c r="I31" s="140">
        <v>1300</v>
      </c>
      <c r="J31" s="115">
        <v>-104</v>
      </c>
      <c r="K31" s="116">
        <v>-8</v>
      </c>
    </row>
    <row r="32" spans="1:11" ht="14.1" customHeight="1" x14ac:dyDescent="0.2">
      <c r="A32" s="306">
        <v>31</v>
      </c>
      <c r="B32" s="307" t="s">
        <v>251</v>
      </c>
      <c r="C32" s="308"/>
      <c r="D32" s="113">
        <v>0.19928705756869788</v>
      </c>
      <c r="E32" s="115">
        <v>71</v>
      </c>
      <c r="F32" s="114">
        <v>66</v>
      </c>
      <c r="G32" s="114">
        <v>70</v>
      </c>
      <c r="H32" s="114">
        <v>62</v>
      </c>
      <c r="I32" s="140">
        <v>66</v>
      </c>
      <c r="J32" s="115">
        <v>5</v>
      </c>
      <c r="K32" s="116">
        <v>7.5757575757575761</v>
      </c>
    </row>
    <row r="33" spans="1:11" ht="14.1" customHeight="1" x14ac:dyDescent="0.2">
      <c r="A33" s="306">
        <v>32</v>
      </c>
      <c r="B33" s="307" t="s">
        <v>252</v>
      </c>
      <c r="C33" s="308"/>
      <c r="D33" s="113">
        <v>1.0609930670558845</v>
      </c>
      <c r="E33" s="115">
        <v>378</v>
      </c>
      <c r="F33" s="114">
        <v>363</v>
      </c>
      <c r="G33" s="114">
        <v>375</v>
      </c>
      <c r="H33" s="114">
        <v>364</v>
      </c>
      <c r="I33" s="140">
        <v>339</v>
      </c>
      <c r="J33" s="115">
        <v>39</v>
      </c>
      <c r="K33" s="116">
        <v>11.504424778761061</v>
      </c>
    </row>
    <row r="34" spans="1:11" ht="14.1" customHeight="1" x14ac:dyDescent="0.2">
      <c r="A34" s="306">
        <v>33</v>
      </c>
      <c r="B34" s="307" t="s">
        <v>253</v>
      </c>
      <c r="C34" s="308"/>
      <c r="D34" s="113">
        <v>0.85609228955567407</v>
      </c>
      <c r="E34" s="115">
        <v>305</v>
      </c>
      <c r="F34" s="114">
        <v>311</v>
      </c>
      <c r="G34" s="114">
        <v>324</v>
      </c>
      <c r="H34" s="114">
        <v>315</v>
      </c>
      <c r="I34" s="140">
        <v>319</v>
      </c>
      <c r="J34" s="115">
        <v>-14</v>
      </c>
      <c r="K34" s="116">
        <v>-4.3887147335423196</v>
      </c>
    </row>
    <row r="35" spans="1:11" ht="14.1" customHeight="1" x14ac:dyDescent="0.2">
      <c r="A35" s="306">
        <v>34</v>
      </c>
      <c r="B35" s="307" t="s">
        <v>254</v>
      </c>
      <c r="C35" s="308"/>
      <c r="D35" s="113">
        <v>4.2832683077441267</v>
      </c>
      <c r="E35" s="115">
        <v>1526</v>
      </c>
      <c r="F35" s="114">
        <v>1545</v>
      </c>
      <c r="G35" s="114">
        <v>1554</v>
      </c>
      <c r="H35" s="114">
        <v>1537</v>
      </c>
      <c r="I35" s="140">
        <v>1508</v>
      </c>
      <c r="J35" s="115">
        <v>18</v>
      </c>
      <c r="K35" s="116">
        <v>1.193633952254642</v>
      </c>
    </row>
    <row r="36" spans="1:11" ht="14.1" customHeight="1" x14ac:dyDescent="0.2">
      <c r="A36" s="306">
        <v>41</v>
      </c>
      <c r="B36" s="307" t="s">
        <v>255</v>
      </c>
      <c r="C36" s="308"/>
      <c r="D36" s="113">
        <v>0.12350183849327757</v>
      </c>
      <c r="E36" s="115">
        <v>44</v>
      </c>
      <c r="F36" s="114">
        <v>45</v>
      </c>
      <c r="G36" s="114">
        <v>52</v>
      </c>
      <c r="H36" s="114">
        <v>66</v>
      </c>
      <c r="I36" s="140">
        <v>61</v>
      </c>
      <c r="J36" s="115">
        <v>-17</v>
      </c>
      <c r="K36" s="116">
        <v>-27.868852459016395</v>
      </c>
    </row>
    <row r="37" spans="1:11" ht="14.1" customHeight="1" x14ac:dyDescent="0.2">
      <c r="A37" s="306">
        <v>42</v>
      </c>
      <c r="B37" s="307" t="s">
        <v>256</v>
      </c>
      <c r="C37" s="308"/>
      <c r="D37" s="113">
        <v>5.3330339349369857E-2</v>
      </c>
      <c r="E37" s="115">
        <v>19</v>
      </c>
      <c r="F37" s="114">
        <v>15</v>
      </c>
      <c r="G37" s="114">
        <v>16</v>
      </c>
      <c r="H37" s="114">
        <v>18</v>
      </c>
      <c r="I37" s="140">
        <v>17</v>
      </c>
      <c r="J37" s="115">
        <v>2</v>
      </c>
      <c r="K37" s="116">
        <v>11.764705882352942</v>
      </c>
    </row>
    <row r="38" spans="1:11" ht="14.1" customHeight="1" x14ac:dyDescent="0.2">
      <c r="A38" s="306">
        <v>43</v>
      </c>
      <c r="B38" s="307" t="s">
        <v>257</v>
      </c>
      <c r="C38" s="308"/>
      <c r="D38" s="113">
        <v>0.34805063575378226</v>
      </c>
      <c r="E38" s="115">
        <v>124</v>
      </c>
      <c r="F38" s="114">
        <v>128</v>
      </c>
      <c r="G38" s="114">
        <v>131</v>
      </c>
      <c r="H38" s="114">
        <v>135</v>
      </c>
      <c r="I38" s="140">
        <v>132</v>
      </c>
      <c r="J38" s="115">
        <v>-8</v>
      </c>
      <c r="K38" s="116">
        <v>-6.0606060606060606</v>
      </c>
    </row>
    <row r="39" spans="1:11" ht="14.1" customHeight="1" x14ac:dyDescent="0.2">
      <c r="A39" s="306">
        <v>51</v>
      </c>
      <c r="B39" s="307" t="s">
        <v>258</v>
      </c>
      <c r="C39" s="308"/>
      <c r="D39" s="113">
        <v>9.1840458079546412</v>
      </c>
      <c r="E39" s="115">
        <v>3272</v>
      </c>
      <c r="F39" s="114">
        <v>3348</v>
      </c>
      <c r="G39" s="114">
        <v>3411</v>
      </c>
      <c r="H39" s="114">
        <v>3607</v>
      </c>
      <c r="I39" s="140">
        <v>3585</v>
      </c>
      <c r="J39" s="115">
        <v>-313</v>
      </c>
      <c r="K39" s="116">
        <v>-8.7308228730822872</v>
      </c>
    </row>
    <row r="40" spans="1:11" ht="14.1" customHeight="1" x14ac:dyDescent="0.2">
      <c r="A40" s="306" t="s">
        <v>259</v>
      </c>
      <c r="B40" s="307" t="s">
        <v>260</v>
      </c>
      <c r="C40" s="308"/>
      <c r="D40" s="113">
        <v>8.9959861902489688</v>
      </c>
      <c r="E40" s="115">
        <v>3205</v>
      </c>
      <c r="F40" s="114">
        <v>3274</v>
      </c>
      <c r="G40" s="114">
        <v>3342</v>
      </c>
      <c r="H40" s="114">
        <v>3540</v>
      </c>
      <c r="I40" s="140">
        <v>3522</v>
      </c>
      <c r="J40" s="115">
        <v>-317</v>
      </c>
      <c r="K40" s="116">
        <v>-9.0005678591709248</v>
      </c>
    </row>
    <row r="41" spans="1:11" ht="14.1" customHeight="1" x14ac:dyDescent="0.2">
      <c r="A41" s="306"/>
      <c r="B41" s="307" t="s">
        <v>261</v>
      </c>
      <c r="C41" s="308"/>
      <c r="D41" s="113">
        <v>3.3289359193869816</v>
      </c>
      <c r="E41" s="115">
        <v>1186</v>
      </c>
      <c r="F41" s="114">
        <v>1234</v>
      </c>
      <c r="G41" s="114">
        <v>1236</v>
      </c>
      <c r="H41" s="114">
        <v>1291</v>
      </c>
      <c r="I41" s="140">
        <v>1267</v>
      </c>
      <c r="J41" s="115">
        <v>-81</v>
      </c>
      <c r="K41" s="116">
        <v>-6.3930544593528023</v>
      </c>
    </row>
    <row r="42" spans="1:11" ht="14.1" customHeight="1" x14ac:dyDescent="0.2">
      <c r="A42" s="306">
        <v>52</v>
      </c>
      <c r="B42" s="307" t="s">
        <v>262</v>
      </c>
      <c r="C42" s="308"/>
      <c r="D42" s="113">
        <v>5.5491621523002221</v>
      </c>
      <c r="E42" s="115">
        <v>1977</v>
      </c>
      <c r="F42" s="114">
        <v>1993</v>
      </c>
      <c r="G42" s="114">
        <v>1982</v>
      </c>
      <c r="H42" s="114">
        <v>1955</v>
      </c>
      <c r="I42" s="140">
        <v>1940</v>
      </c>
      <c r="J42" s="115">
        <v>37</v>
      </c>
      <c r="K42" s="116">
        <v>1.9072164948453609</v>
      </c>
    </row>
    <row r="43" spans="1:11" ht="14.1" customHeight="1" x14ac:dyDescent="0.2">
      <c r="A43" s="306" t="s">
        <v>263</v>
      </c>
      <c r="B43" s="307" t="s">
        <v>264</v>
      </c>
      <c r="C43" s="308"/>
      <c r="D43" s="113">
        <v>5.1730429168888765</v>
      </c>
      <c r="E43" s="115">
        <v>1843</v>
      </c>
      <c r="F43" s="114">
        <v>1859</v>
      </c>
      <c r="G43" s="114">
        <v>1838</v>
      </c>
      <c r="H43" s="114">
        <v>1813</v>
      </c>
      <c r="I43" s="140">
        <v>1801</v>
      </c>
      <c r="J43" s="115">
        <v>42</v>
      </c>
      <c r="K43" s="116">
        <v>2.3320377568017769</v>
      </c>
    </row>
    <row r="44" spans="1:11" ht="14.1" customHeight="1" x14ac:dyDescent="0.2">
      <c r="A44" s="306">
        <v>53</v>
      </c>
      <c r="B44" s="307" t="s">
        <v>265</v>
      </c>
      <c r="C44" s="308"/>
      <c r="D44" s="113">
        <v>1.5942964605495831</v>
      </c>
      <c r="E44" s="115">
        <v>568</v>
      </c>
      <c r="F44" s="114">
        <v>587</v>
      </c>
      <c r="G44" s="114">
        <v>623</v>
      </c>
      <c r="H44" s="114">
        <v>631</v>
      </c>
      <c r="I44" s="140">
        <v>609</v>
      </c>
      <c r="J44" s="115">
        <v>-41</v>
      </c>
      <c r="K44" s="116">
        <v>-6.7323481116584567</v>
      </c>
    </row>
    <row r="45" spans="1:11" ht="14.1" customHeight="1" x14ac:dyDescent="0.2">
      <c r="A45" s="306" t="s">
        <v>266</v>
      </c>
      <c r="B45" s="307" t="s">
        <v>267</v>
      </c>
      <c r="C45" s="308"/>
      <c r="D45" s="113">
        <v>1.538159261234457</v>
      </c>
      <c r="E45" s="115">
        <v>548</v>
      </c>
      <c r="F45" s="114">
        <v>568</v>
      </c>
      <c r="G45" s="114">
        <v>603</v>
      </c>
      <c r="H45" s="114">
        <v>613</v>
      </c>
      <c r="I45" s="140">
        <v>589</v>
      </c>
      <c r="J45" s="115">
        <v>-41</v>
      </c>
      <c r="K45" s="116">
        <v>-6.9609507640067916</v>
      </c>
    </row>
    <row r="46" spans="1:11" ht="14.1" customHeight="1" x14ac:dyDescent="0.2">
      <c r="A46" s="306">
        <v>54</v>
      </c>
      <c r="B46" s="307" t="s">
        <v>268</v>
      </c>
      <c r="C46" s="308"/>
      <c r="D46" s="113">
        <v>15.244056474022511</v>
      </c>
      <c r="E46" s="115">
        <v>5431</v>
      </c>
      <c r="F46" s="114">
        <v>5496</v>
      </c>
      <c r="G46" s="114">
        <v>5496</v>
      </c>
      <c r="H46" s="114">
        <v>5452</v>
      </c>
      <c r="I46" s="140">
        <v>5579</v>
      </c>
      <c r="J46" s="115">
        <v>-148</v>
      </c>
      <c r="K46" s="116">
        <v>-2.6528051622154507</v>
      </c>
    </row>
    <row r="47" spans="1:11" ht="14.1" customHeight="1" x14ac:dyDescent="0.2">
      <c r="A47" s="306">
        <v>61</v>
      </c>
      <c r="B47" s="307" t="s">
        <v>269</v>
      </c>
      <c r="C47" s="308"/>
      <c r="D47" s="113">
        <v>0.66522581188424512</v>
      </c>
      <c r="E47" s="115">
        <v>237</v>
      </c>
      <c r="F47" s="114">
        <v>238</v>
      </c>
      <c r="G47" s="114">
        <v>244</v>
      </c>
      <c r="H47" s="114">
        <v>271</v>
      </c>
      <c r="I47" s="140">
        <v>274</v>
      </c>
      <c r="J47" s="115">
        <v>-37</v>
      </c>
      <c r="K47" s="116">
        <v>-13.503649635036496</v>
      </c>
    </row>
    <row r="48" spans="1:11" ht="14.1" customHeight="1" x14ac:dyDescent="0.2">
      <c r="A48" s="306">
        <v>62</v>
      </c>
      <c r="B48" s="307" t="s">
        <v>270</v>
      </c>
      <c r="C48" s="308"/>
      <c r="D48" s="113">
        <v>10.713784489291829</v>
      </c>
      <c r="E48" s="115">
        <v>3817</v>
      </c>
      <c r="F48" s="114">
        <v>3967</v>
      </c>
      <c r="G48" s="114">
        <v>3828</v>
      </c>
      <c r="H48" s="114">
        <v>3892</v>
      </c>
      <c r="I48" s="140">
        <v>3782</v>
      </c>
      <c r="J48" s="115">
        <v>35</v>
      </c>
      <c r="K48" s="116">
        <v>0.92543627710206244</v>
      </c>
    </row>
    <row r="49" spans="1:11" ht="14.1" customHeight="1" x14ac:dyDescent="0.2">
      <c r="A49" s="306">
        <v>63</v>
      </c>
      <c r="B49" s="307" t="s">
        <v>271</v>
      </c>
      <c r="C49" s="308"/>
      <c r="D49" s="113">
        <v>9.5124484239481291</v>
      </c>
      <c r="E49" s="115">
        <v>3389</v>
      </c>
      <c r="F49" s="114">
        <v>3828</v>
      </c>
      <c r="G49" s="114">
        <v>3837</v>
      </c>
      <c r="H49" s="114">
        <v>3872</v>
      </c>
      <c r="I49" s="140">
        <v>3715</v>
      </c>
      <c r="J49" s="115">
        <v>-326</v>
      </c>
      <c r="K49" s="116">
        <v>-8.7752355316285335</v>
      </c>
    </row>
    <row r="50" spans="1:11" ht="14.1" customHeight="1" x14ac:dyDescent="0.2">
      <c r="A50" s="306" t="s">
        <v>272</v>
      </c>
      <c r="B50" s="307" t="s">
        <v>273</v>
      </c>
      <c r="C50" s="308"/>
      <c r="D50" s="113">
        <v>0.55575827321974902</v>
      </c>
      <c r="E50" s="115">
        <v>198</v>
      </c>
      <c r="F50" s="114">
        <v>225</v>
      </c>
      <c r="G50" s="114">
        <v>210</v>
      </c>
      <c r="H50" s="114">
        <v>212</v>
      </c>
      <c r="I50" s="140">
        <v>201</v>
      </c>
      <c r="J50" s="115">
        <v>-3</v>
      </c>
      <c r="K50" s="116">
        <v>-1.4925373134328359</v>
      </c>
    </row>
    <row r="51" spans="1:11" ht="14.1" customHeight="1" x14ac:dyDescent="0.2">
      <c r="A51" s="306" t="s">
        <v>274</v>
      </c>
      <c r="B51" s="307" t="s">
        <v>275</v>
      </c>
      <c r="C51" s="308"/>
      <c r="D51" s="113">
        <v>8.4598759367895138</v>
      </c>
      <c r="E51" s="115">
        <v>3014</v>
      </c>
      <c r="F51" s="114">
        <v>3393</v>
      </c>
      <c r="G51" s="114">
        <v>3412</v>
      </c>
      <c r="H51" s="114">
        <v>3443</v>
      </c>
      <c r="I51" s="140">
        <v>3288</v>
      </c>
      <c r="J51" s="115">
        <v>-274</v>
      </c>
      <c r="K51" s="116">
        <v>-8.3333333333333339</v>
      </c>
    </row>
    <row r="52" spans="1:11" ht="14.1" customHeight="1" x14ac:dyDescent="0.2">
      <c r="A52" s="306">
        <v>71</v>
      </c>
      <c r="B52" s="307" t="s">
        <v>276</v>
      </c>
      <c r="C52" s="308"/>
      <c r="D52" s="113">
        <v>10.497656271928593</v>
      </c>
      <c r="E52" s="115">
        <v>3740</v>
      </c>
      <c r="F52" s="114">
        <v>3859</v>
      </c>
      <c r="G52" s="114">
        <v>3861</v>
      </c>
      <c r="H52" s="114">
        <v>3874</v>
      </c>
      <c r="I52" s="140">
        <v>3829</v>
      </c>
      <c r="J52" s="115">
        <v>-89</v>
      </c>
      <c r="K52" s="116">
        <v>-2.3243666753721599</v>
      </c>
    </row>
    <row r="53" spans="1:11" ht="14.1" customHeight="1" x14ac:dyDescent="0.2">
      <c r="A53" s="306" t="s">
        <v>277</v>
      </c>
      <c r="B53" s="307" t="s">
        <v>278</v>
      </c>
      <c r="C53" s="308"/>
      <c r="D53" s="113">
        <v>0.89538832907626242</v>
      </c>
      <c r="E53" s="115">
        <v>319</v>
      </c>
      <c r="F53" s="114">
        <v>335</v>
      </c>
      <c r="G53" s="114">
        <v>328</v>
      </c>
      <c r="H53" s="114">
        <v>322</v>
      </c>
      <c r="I53" s="140">
        <v>316</v>
      </c>
      <c r="J53" s="115">
        <v>3</v>
      </c>
      <c r="K53" s="116">
        <v>0.94936708860759489</v>
      </c>
    </row>
    <row r="54" spans="1:11" ht="14.1" customHeight="1" x14ac:dyDescent="0.2">
      <c r="A54" s="306" t="s">
        <v>279</v>
      </c>
      <c r="B54" s="307" t="s">
        <v>280</v>
      </c>
      <c r="C54" s="308"/>
      <c r="D54" s="113">
        <v>9.2907064866533808</v>
      </c>
      <c r="E54" s="115">
        <v>3310</v>
      </c>
      <c r="F54" s="114">
        <v>3406</v>
      </c>
      <c r="G54" s="114">
        <v>3416</v>
      </c>
      <c r="H54" s="114">
        <v>3436</v>
      </c>
      <c r="I54" s="140">
        <v>3398</v>
      </c>
      <c r="J54" s="115">
        <v>-88</v>
      </c>
      <c r="K54" s="116">
        <v>-2.5897586815773983</v>
      </c>
    </row>
    <row r="55" spans="1:11" ht="14.1" customHeight="1" x14ac:dyDescent="0.2">
      <c r="A55" s="306">
        <v>72</v>
      </c>
      <c r="B55" s="307" t="s">
        <v>281</v>
      </c>
      <c r="C55" s="308"/>
      <c r="D55" s="113">
        <v>1.1620400258231116</v>
      </c>
      <c r="E55" s="115">
        <v>414</v>
      </c>
      <c r="F55" s="114">
        <v>410</v>
      </c>
      <c r="G55" s="114">
        <v>412</v>
      </c>
      <c r="H55" s="114">
        <v>398</v>
      </c>
      <c r="I55" s="140">
        <v>407</v>
      </c>
      <c r="J55" s="115">
        <v>7</v>
      </c>
      <c r="K55" s="116">
        <v>1.7199017199017199</v>
      </c>
    </row>
    <row r="56" spans="1:11" ht="14.1" customHeight="1" x14ac:dyDescent="0.2">
      <c r="A56" s="306" t="s">
        <v>282</v>
      </c>
      <c r="B56" s="307" t="s">
        <v>283</v>
      </c>
      <c r="C56" s="308"/>
      <c r="D56" s="113">
        <v>0.18525275773991637</v>
      </c>
      <c r="E56" s="115">
        <v>66</v>
      </c>
      <c r="F56" s="114">
        <v>66</v>
      </c>
      <c r="G56" s="114">
        <v>68</v>
      </c>
      <c r="H56" s="114">
        <v>60</v>
      </c>
      <c r="I56" s="140">
        <v>61</v>
      </c>
      <c r="J56" s="115">
        <v>5</v>
      </c>
      <c r="K56" s="116">
        <v>8.1967213114754092</v>
      </c>
    </row>
    <row r="57" spans="1:11" ht="14.1" customHeight="1" x14ac:dyDescent="0.2">
      <c r="A57" s="306" t="s">
        <v>284</v>
      </c>
      <c r="B57" s="307" t="s">
        <v>285</v>
      </c>
      <c r="C57" s="308"/>
      <c r="D57" s="113">
        <v>0.75223847082269069</v>
      </c>
      <c r="E57" s="115">
        <v>268</v>
      </c>
      <c r="F57" s="114">
        <v>270</v>
      </c>
      <c r="G57" s="114">
        <v>267</v>
      </c>
      <c r="H57" s="114">
        <v>262</v>
      </c>
      <c r="I57" s="140">
        <v>269</v>
      </c>
      <c r="J57" s="115">
        <v>-1</v>
      </c>
      <c r="K57" s="116">
        <v>-0.37174721189591076</v>
      </c>
    </row>
    <row r="58" spans="1:11" ht="14.1" customHeight="1" x14ac:dyDescent="0.2">
      <c r="A58" s="306">
        <v>73</v>
      </c>
      <c r="B58" s="307" t="s">
        <v>286</v>
      </c>
      <c r="C58" s="308"/>
      <c r="D58" s="113">
        <v>0.90100204900777503</v>
      </c>
      <c r="E58" s="115">
        <v>321</v>
      </c>
      <c r="F58" s="114">
        <v>335</v>
      </c>
      <c r="G58" s="114">
        <v>334</v>
      </c>
      <c r="H58" s="114">
        <v>328</v>
      </c>
      <c r="I58" s="140">
        <v>331</v>
      </c>
      <c r="J58" s="115">
        <v>-10</v>
      </c>
      <c r="K58" s="116">
        <v>-3.0211480362537766</v>
      </c>
    </row>
    <row r="59" spans="1:11" ht="14.1" customHeight="1" x14ac:dyDescent="0.2">
      <c r="A59" s="306" t="s">
        <v>287</v>
      </c>
      <c r="B59" s="307" t="s">
        <v>288</v>
      </c>
      <c r="C59" s="308"/>
      <c r="D59" s="113">
        <v>0.7213630111993713</v>
      </c>
      <c r="E59" s="115">
        <v>257</v>
      </c>
      <c r="F59" s="114">
        <v>268</v>
      </c>
      <c r="G59" s="114">
        <v>268</v>
      </c>
      <c r="H59" s="114">
        <v>263</v>
      </c>
      <c r="I59" s="140">
        <v>260</v>
      </c>
      <c r="J59" s="115">
        <v>-3</v>
      </c>
      <c r="K59" s="116">
        <v>-1.1538461538461537</v>
      </c>
    </row>
    <row r="60" spans="1:11" ht="14.1" customHeight="1" x14ac:dyDescent="0.2">
      <c r="A60" s="306">
        <v>81</v>
      </c>
      <c r="B60" s="307" t="s">
        <v>289</v>
      </c>
      <c r="C60" s="308"/>
      <c r="D60" s="113">
        <v>3.8313638532573608</v>
      </c>
      <c r="E60" s="115">
        <v>1365</v>
      </c>
      <c r="F60" s="114">
        <v>1389</v>
      </c>
      <c r="G60" s="114">
        <v>1382</v>
      </c>
      <c r="H60" s="114">
        <v>1382</v>
      </c>
      <c r="I60" s="140">
        <v>1388</v>
      </c>
      <c r="J60" s="115">
        <v>-23</v>
      </c>
      <c r="K60" s="116">
        <v>-1.6570605187319885</v>
      </c>
    </row>
    <row r="61" spans="1:11" ht="14.1" customHeight="1" x14ac:dyDescent="0.2">
      <c r="A61" s="306" t="s">
        <v>290</v>
      </c>
      <c r="B61" s="307" t="s">
        <v>291</v>
      </c>
      <c r="C61" s="308"/>
      <c r="D61" s="113">
        <v>1.4118505627754232</v>
      </c>
      <c r="E61" s="115">
        <v>503</v>
      </c>
      <c r="F61" s="114">
        <v>506</v>
      </c>
      <c r="G61" s="114">
        <v>495</v>
      </c>
      <c r="H61" s="114">
        <v>508</v>
      </c>
      <c r="I61" s="140">
        <v>504</v>
      </c>
      <c r="J61" s="115">
        <v>-1</v>
      </c>
      <c r="K61" s="116">
        <v>-0.1984126984126984</v>
      </c>
    </row>
    <row r="62" spans="1:11" ht="14.1" customHeight="1" x14ac:dyDescent="0.2">
      <c r="A62" s="306" t="s">
        <v>292</v>
      </c>
      <c r="B62" s="307" t="s">
        <v>293</v>
      </c>
      <c r="C62" s="308"/>
      <c r="D62" s="113">
        <v>1.1648468857888681</v>
      </c>
      <c r="E62" s="115">
        <v>415</v>
      </c>
      <c r="F62" s="114">
        <v>415</v>
      </c>
      <c r="G62" s="114">
        <v>430</v>
      </c>
      <c r="H62" s="114">
        <v>435</v>
      </c>
      <c r="I62" s="140">
        <v>424</v>
      </c>
      <c r="J62" s="115">
        <v>-9</v>
      </c>
      <c r="K62" s="116">
        <v>-2.1226415094339623</v>
      </c>
    </row>
    <row r="63" spans="1:11" ht="14.1" customHeight="1" x14ac:dyDescent="0.2">
      <c r="A63" s="306"/>
      <c r="B63" s="307" t="s">
        <v>294</v>
      </c>
      <c r="C63" s="308"/>
      <c r="D63" s="113">
        <v>0.99643528784348945</v>
      </c>
      <c r="E63" s="115">
        <v>355</v>
      </c>
      <c r="F63" s="114">
        <v>368</v>
      </c>
      <c r="G63" s="114">
        <v>370</v>
      </c>
      <c r="H63" s="114">
        <v>374</v>
      </c>
      <c r="I63" s="140">
        <v>365</v>
      </c>
      <c r="J63" s="115">
        <v>-10</v>
      </c>
      <c r="K63" s="116">
        <v>-2.7397260273972601</v>
      </c>
    </row>
    <row r="64" spans="1:11" ht="14.1" customHeight="1" x14ac:dyDescent="0.2">
      <c r="A64" s="306" t="s">
        <v>295</v>
      </c>
      <c r="B64" s="307" t="s">
        <v>296</v>
      </c>
      <c r="C64" s="308"/>
      <c r="D64" s="113">
        <v>0.11508125859600865</v>
      </c>
      <c r="E64" s="115">
        <v>41</v>
      </c>
      <c r="F64" s="114">
        <v>43</v>
      </c>
      <c r="G64" s="114">
        <v>38</v>
      </c>
      <c r="H64" s="114">
        <v>38</v>
      </c>
      <c r="I64" s="140">
        <v>39</v>
      </c>
      <c r="J64" s="115">
        <v>2</v>
      </c>
      <c r="K64" s="116">
        <v>5.1282051282051286</v>
      </c>
    </row>
    <row r="65" spans="1:11" ht="14.1" customHeight="1" x14ac:dyDescent="0.2">
      <c r="A65" s="306" t="s">
        <v>297</v>
      </c>
      <c r="B65" s="307" t="s">
        <v>298</v>
      </c>
      <c r="C65" s="308"/>
      <c r="D65" s="113">
        <v>0.76065905071995954</v>
      </c>
      <c r="E65" s="115">
        <v>271</v>
      </c>
      <c r="F65" s="114">
        <v>287</v>
      </c>
      <c r="G65" s="114">
        <v>291</v>
      </c>
      <c r="H65" s="114">
        <v>274</v>
      </c>
      <c r="I65" s="140">
        <v>287</v>
      </c>
      <c r="J65" s="115">
        <v>-16</v>
      </c>
      <c r="K65" s="116">
        <v>-5.5749128919860631</v>
      </c>
    </row>
    <row r="66" spans="1:11" ht="14.1" customHeight="1" x14ac:dyDescent="0.2">
      <c r="A66" s="306">
        <v>82</v>
      </c>
      <c r="B66" s="307" t="s">
        <v>299</v>
      </c>
      <c r="C66" s="308"/>
      <c r="D66" s="113">
        <v>1.4567603222275241</v>
      </c>
      <c r="E66" s="115">
        <v>519</v>
      </c>
      <c r="F66" s="114">
        <v>519</v>
      </c>
      <c r="G66" s="114">
        <v>515</v>
      </c>
      <c r="H66" s="114">
        <v>510</v>
      </c>
      <c r="I66" s="140">
        <v>503</v>
      </c>
      <c r="J66" s="115">
        <v>16</v>
      </c>
      <c r="K66" s="116">
        <v>3.1809145129224654</v>
      </c>
    </row>
    <row r="67" spans="1:11" ht="14.1" customHeight="1" x14ac:dyDescent="0.2">
      <c r="A67" s="306" t="s">
        <v>300</v>
      </c>
      <c r="B67" s="307" t="s">
        <v>301</v>
      </c>
      <c r="C67" s="308"/>
      <c r="D67" s="113">
        <v>0.60066803267184998</v>
      </c>
      <c r="E67" s="115">
        <v>214</v>
      </c>
      <c r="F67" s="114">
        <v>201</v>
      </c>
      <c r="G67" s="114">
        <v>195</v>
      </c>
      <c r="H67" s="114">
        <v>193</v>
      </c>
      <c r="I67" s="140">
        <v>195</v>
      </c>
      <c r="J67" s="115">
        <v>19</v>
      </c>
      <c r="K67" s="116">
        <v>9.7435897435897427</v>
      </c>
    </row>
    <row r="68" spans="1:11" ht="14.1" customHeight="1" x14ac:dyDescent="0.2">
      <c r="A68" s="306" t="s">
        <v>302</v>
      </c>
      <c r="B68" s="307" t="s">
        <v>303</v>
      </c>
      <c r="C68" s="308"/>
      <c r="D68" s="113">
        <v>0.51084851376764817</v>
      </c>
      <c r="E68" s="115">
        <v>182</v>
      </c>
      <c r="F68" s="114">
        <v>188</v>
      </c>
      <c r="G68" s="114">
        <v>195</v>
      </c>
      <c r="H68" s="114">
        <v>193</v>
      </c>
      <c r="I68" s="140">
        <v>181</v>
      </c>
      <c r="J68" s="115">
        <v>1</v>
      </c>
      <c r="K68" s="116">
        <v>0.5524861878453039</v>
      </c>
    </row>
    <row r="69" spans="1:11" ht="14.1" customHeight="1" x14ac:dyDescent="0.2">
      <c r="A69" s="306">
        <v>83</v>
      </c>
      <c r="B69" s="307" t="s">
        <v>304</v>
      </c>
      <c r="C69" s="308"/>
      <c r="D69" s="113">
        <v>3.0622842226401326</v>
      </c>
      <c r="E69" s="115">
        <v>1091</v>
      </c>
      <c r="F69" s="114">
        <v>1105</v>
      </c>
      <c r="G69" s="114">
        <v>1094</v>
      </c>
      <c r="H69" s="114">
        <v>1136</v>
      </c>
      <c r="I69" s="140">
        <v>1124</v>
      </c>
      <c r="J69" s="115">
        <v>-33</v>
      </c>
      <c r="K69" s="116">
        <v>-2.9359430604982206</v>
      </c>
    </row>
    <row r="70" spans="1:11" ht="14.1" customHeight="1" x14ac:dyDescent="0.2">
      <c r="A70" s="306" t="s">
        <v>305</v>
      </c>
      <c r="B70" s="307" t="s">
        <v>306</v>
      </c>
      <c r="C70" s="308"/>
      <c r="D70" s="113">
        <v>1.8160383978443315</v>
      </c>
      <c r="E70" s="115">
        <v>647</v>
      </c>
      <c r="F70" s="114">
        <v>643</v>
      </c>
      <c r="G70" s="114">
        <v>634</v>
      </c>
      <c r="H70" s="114">
        <v>686</v>
      </c>
      <c r="I70" s="140">
        <v>665</v>
      </c>
      <c r="J70" s="115">
        <v>-18</v>
      </c>
      <c r="K70" s="116">
        <v>-2.7067669172932329</v>
      </c>
    </row>
    <row r="71" spans="1:11" ht="14.1" customHeight="1" x14ac:dyDescent="0.2">
      <c r="A71" s="306"/>
      <c r="B71" s="307" t="s">
        <v>307</v>
      </c>
      <c r="C71" s="308"/>
      <c r="D71" s="113">
        <v>1.1311645661997922</v>
      </c>
      <c r="E71" s="115">
        <v>403</v>
      </c>
      <c r="F71" s="114">
        <v>399</v>
      </c>
      <c r="G71" s="114">
        <v>395</v>
      </c>
      <c r="H71" s="114">
        <v>440</v>
      </c>
      <c r="I71" s="140">
        <v>432</v>
      </c>
      <c r="J71" s="115">
        <v>-29</v>
      </c>
      <c r="K71" s="116">
        <v>-6.7129629629629628</v>
      </c>
    </row>
    <row r="72" spans="1:11" ht="14.1" customHeight="1" x14ac:dyDescent="0.2">
      <c r="A72" s="306">
        <v>84</v>
      </c>
      <c r="B72" s="307" t="s">
        <v>308</v>
      </c>
      <c r="C72" s="308"/>
      <c r="D72" s="113">
        <v>1.7711286383922307</v>
      </c>
      <c r="E72" s="115">
        <v>631</v>
      </c>
      <c r="F72" s="114">
        <v>711</v>
      </c>
      <c r="G72" s="114">
        <v>619</v>
      </c>
      <c r="H72" s="114">
        <v>688</v>
      </c>
      <c r="I72" s="140">
        <v>587</v>
      </c>
      <c r="J72" s="115">
        <v>44</v>
      </c>
      <c r="K72" s="116">
        <v>7.4957410562180575</v>
      </c>
    </row>
    <row r="73" spans="1:11" ht="14.1" customHeight="1" x14ac:dyDescent="0.2">
      <c r="A73" s="306" t="s">
        <v>309</v>
      </c>
      <c r="B73" s="307" t="s">
        <v>310</v>
      </c>
      <c r="C73" s="308"/>
      <c r="D73" s="113">
        <v>9.2626378869958184E-2</v>
      </c>
      <c r="E73" s="115">
        <v>33</v>
      </c>
      <c r="F73" s="114">
        <v>32</v>
      </c>
      <c r="G73" s="114">
        <v>31</v>
      </c>
      <c r="H73" s="114">
        <v>35</v>
      </c>
      <c r="I73" s="140">
        <v>34</v>
      </c>
      <c r="J73" s="115">
        <v>-1</v>
      </c>
      <c r="K73" s="116">
        <v>-2.9411764705882355</v>
      </c>
    </row>
    <row r="74" spans="1:11" ht="14.1" customHeight="1" x14ac:dyDescent="0.2">
      <c r="A74" s="306" t="s">
        <v>311</v>
      </c>
      <c r="B74" s="307" t="s">
        <v>312</v>
      </c>
      <c r="C74" s="308"/>
      <c r="D74" s="113">
        <v>8.4205798972689247E-2</v>
      </c>
      <c r="E74" s="115">
        <v>30</v>
      </c>
      <c r="F74" s="114">
        <v>26</v>
      </c>
      <c r="G74" s="114">
        <v>27</v>
      </c>
      <c r="H74" s="114">
        <v>22</v>
      </c>
      <c r="I74" s="140">
        <v>20</v>
      </c>
      <c r="J74" s="115">
        <v>10</v>
      </c>
      <c r="K74" s="116">
        <v>50</v>
      </c>
    </row>
    <row r="75" spans="1:11" ht="14.1" customHeight="1" x14ac:dyDescent="0.2">
      <c r="A75" s="306" t="s">
        <v>313</v>
      </c>
      <c r="B75" s="307" t="s">
        <v>314</v>
      </c>
      <c r="C75" s="308"/>
      <c r="D75" s="113">
        <v>0.38734667527437056</v>
      </c>
      <c r="E75" s="115">
        <v>138</v>
      </c>
      <c r="F75" s="114">
        <v>195</v>
      </c>
      <c r="G75" s="114">
        <v>122</v>
      </c>
      <c r="H75" s="114">
        <v>186</v>
      </c>
      <c r="I75" s="140">
        <v>101</v>
      </c>
      <c r="J75" s="115">
        <v>37</v>
      </c>
      <c r="K75" s="116">
        <v>36.633663366336634</v>
      </c>
    </row>
    <row r="76" spans="1:11" ht="14.1" customHeight="1" x14ac:dyDescent="0.2">
      <c r="A76" s="306">
        <v>91</v>
      </c>
      <c r="B76" s="307" t="s">
        <v>315</v>
      </c>
      <c r="C76" s="308"/>
      <c r="D76" s="113">
        <v>4.7716619417857244E-2</v>
      </c>
      <c r="E76" s="115">
        <v>17</v>
      </c>
      <c r="F76" s="114">
        <v>16</v>
      </c>
      <c r="G76" s="114">
        <v>16</v>
      </c>
      <c r="H76" s="114">
        <v>21</v>
      </c>
      <c r="I76" s="140">
        <v>20</v>
      </c>
      <c r="J76" s="115">
        <v>-3</v>
      </c>
      <c r="K76" s="116">
        <v>-15</v>
      </c>
    </row>
    <row r="77" spans="1:11" ht="14.1" customHeight="1" x14ac:dyDescent="0.2">
      <c r="A77" s="306">
        <v>92</v>
      </c>
      <c r="B77" s="307" t="s">
        <v>316</v>
      </c>
      <c r="C77" s="308"/>
      <c r="D77" s="113">
        <v>0.2722654166783619</v>
      </c>
      <c r="E77" s="115">
        <v>97</v>
      </c>
      <c r="F77" s="114">
        <v>97</v>
      </c>
      <c r="G77" s="114">
        <v>92</v>
      </c>
      <c r="H77" s="114">
        <v>90</v>
      </c>
      <c r="I77" s="140">
        <v>90</v>
      </c>
      <c r="J77" s="115">
        <v>7</v>
      </c>
      <c r="K77" s="116">
        <v>7.7777777777777777</v>
      </c>
    </row>
    <row r="78" spans="1:11" ht="14.1" customHeight="1" x14ac:dyDescent="0.2">
      <c r="A78" s="306">
        <v>93</v>
      </c>
      <c r="B78" s="307" t="s">
        <v>317</v>
      </c>
      <c r="C78" s="308"/>
      <c r="D78" s="113">
        <v>8.4205798972689247E-2</v>
      </c>
      <c r="E78" s="115">
        <v>30</v>
      </c>
      <c r="F78" s="114">
        <v>26</v>
      </c>
      <c r="G78" s="114">
        <v>27</v>
      </c>
      <c r="H78" s="114">
        <v>26</v>
      </c>
      <c r="I78" s="140">
        <v>33</v>
      </c>
      <c r="J78" s="115">
        <v>-3</v>
      </c>
      <c r="K78" s="116">
        <v>-9.0909090909090917</v>
      </c>
    </row>
    <row r="79" spans="1:11" ht="14.1" customHeight="1" x14ac:dyDescent="0.2">
      <c r="A79" s="306">
        <v>94</v>
      </c>
      <c r="B79" s="307" t="s">
        <v>318</v>
      </c>
      <c r="C79" s="308"/>
      <c r="D79" s="113">
        <v>0.57821315294579956</v>
      </c>
      <c r="E79" s="115">
        <v>206</v>
      </c>
      <c r="F79" s="114">
        <v>218</v>
      </c>
      <c r="G79" s="114">
        <v>218</v>
      </c>
      <c r="H79" s="114">
        <v>200</v>
      </c>
      <c r="I79" s="140">
        <v>194</v>
      </c>
      <c r="J79" s="115">
        <v>12</v>
      </c>
      <c r="K79" s="116">
        <v>6.1855670103092786</v>
      </c>
    </row>
    <row r="80" spans="1:11" ht="14.1" customHeight="1" x14ac:dyDescent="0.2">
      <c r="A80" s="306" t="s">
        <v>319</v>
      </c>
      <c r="B80" s="307" t="s">
        <v>320</v>
      </c>
      <c r="C80" s="308"/>
      <c r="D80" s="113">
        <v>0.16560473797962219</v>
      </c>
      <c r="E80" s="115">
        <v>59</v>
      </c>
      <c r="F80" s="114">
        <v>59</v>
      </c>
      <c r="G80" s="114">
        <v>58</v>
      </c>
      <c r="H80" s="114">
        <v>54</v>
      </c>
      <c r="I80" s="140">
        <v>57</v>
      </c>
      <c r="J80" s="115">
        <v>2</v>
      </c>
      <c r="K80" s="116">
        <v>3.5087719298245612</v>
      </c>
    </row>
    <row r="81" spans="1:11" ht="14.1" customHeight="1" x14ac:dyDescent="0.2">
      <c r="A81" s="310" t="s">
        <v>321</v>
      </c>
      <c r="B81" s="311" t="s">
        <v>333</v>
      </c>
      <c r="C81" s="312"/>
      <c r="D81" s="125">
        <v>2.5935386083588288</v>
      </c>
      <c r="E81" s="143">
        <v>924</v>
      </c>
      <c r="F81" s="144">
        <v>990</v>
      </c>
      <c r="G81" s="144">
        <v>986</v>
      </c>
      <c r="H81" s="144">
        <v>1010</v>
      </c>
      <c r="I81" s="145">
        <v>944</v>
      </c>
      <c r="J81" s="143">
        <v>-20</v>
      </c>
      <c r="K81" s="146">
        <v>-2.1186440677966103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8653</v>
      </c>
      <c r="G12" s="536">
        <v>7423</v>
      </c>
      <c r="H12" s="536">
        <v>12696</v>
      </c>
      <c r="I12" s="536">
        <v>7340</v>
      </c>
      <c r="J12" s="537">
        <v>9281</v>
      </c>
      <c r="K12" s="538">
        <v>-628</v>
      </c>
      <c r="L12" s="349">
        <v>-6.7665122292856372</v>
      </c>
    </row>
    <row r="13" spans="1:17" s="110" customFormat="1" ht="15" customHeight="1" x14ac:dyDescent="0.2">
      <c r="A13" s="350" t="s">
        <v>344</v>
      </c>
      <c r="B13" s="351" t="s">
        <v>345</v>
      </c>
      <c r="C13" s="347"/>
      <c r="D13" s="347"/>
      <c r="E13" s="348"/>
      <c r="F13" s="536">
        <v>4576</v>
      </c>
      <c r="G13" s="536">
        <v>3939</v>
      </c>
      <c r="H13" s="536">
        <v>6800</v>
      </c>
      <c r="I13" s="536">
        <v>4086</v>
      </c>
      <c r="J13" s="537">
        <v>5379</v>
      </c>
      <c r="K13" s="538">
        <v>-803</v>
      </c>
      <c r="L13" s="349">
        <v>-14.928425357873211</v>
      </c>
    </row>
    <row r="14" spans="1:17" s="110" customFormat="1" ht="22.5" customHeight="1" x14ac:dyDescent="0.2">
      <c r="A14" s="350"/>
      <c r="B14" s="351" t="s">
        <v>346</v>
      </c>
      <c r="C14" s="347"/>
      <c r="D14" s="347"/>
      <c r="E14" s="348"/>
      <c r="F14" s="536">
        <v>4077</v>
      </c>
      <c r="G14" s="536">
        <v>3484</v>
      </c>
      <c r="H14" s="536">
        <v>5896</v>
      </c>
      <c r="I14" s="536">
        <v>3254</v>
      </c>
      <c r="J14" s="537">
        <v>3902</v>
      </c>
      <c r="K14" s="538">
        <v>175</v>
      </c>
      <c r="L14" s="349">
        <v>4.484879548949257</v>
      </c>
    </row>
    <row r="15" spans="1:17" s="110" customFormat="1" ht="15" customHeight="1" x14ac:dyDescent="0.2">
      <c r="A15" s="350" t="s">
        <v>347</v>
      </c>
      <c r="B15" s="351" t="s">
        <v>108</v>
      </c>
      <c r="C15" s="347"/>
      <c r="D15" s="347"/>
      <c r="E15" s="348"/>
      <c r="F15" s="536">
        <v>2288</v>
      </c>
      <c r="G15" s="536">
        <v>2150</v>
      </c>
      <c r="H15" s="536">
        <v>5997</v>
      </c>
      <c r="I15" s="536">
        <v>1695</v>
      </c>
      <c r="J15" s="537">
        <v>2272</v>
      </c>
      <c r="K15" s="538">
        <v>16</v>
      </c>
      <c r="L15" s="349">
        <v>0.70422535211267601</v>
      </c>
    </row>
    <row r="16" spans="1:17" s="110" customFormat="1" ht="15" customHeight="1" x14ac:dyDescent="0.2">
      <c r="A16" s="350"/>
      <c r="B16" s="351" t="s">
        <v>109</v>
      </c>
      <c r="C16" s="347"/>
      <c r="D16" s="347"/>
      <c r="E16" s="348"/>
      <c r="F16" s="536">
        <v>5544</v>
      </c>
      <c r="G16" s="536">
        <v>4654</v>
      </c>
      <c r="H16" s="536">
        <v>5883</v>
      </c>
      <c r="I16" s="536">
        <v>4944</v>
      </c>
      <c r="J16" s="537">
        <v>6142</v>
      </c>
      <c r="K16" s="538">
        <v>-598</v>
      </c>
      <c r="L16" s="349">
        <v>-9.7362422663627477</v>
      </c>
    </row>
    <row r="17" spans="1:12" s="110" customFormat="1" ht="15" customHeight="1" x14ac:dyDescent="0.2">
      <c r="A17" s="350"/>
      <c r="B17" s="351" t="s">
        <v>110</v>
      </c>
      <c r="C17" s="347"/>
      <c r="D17" s="347"/>
      <c r="E17" s="348"/>
      <c r="F17" s="536">
        <v>717</v>
      </c>
      <c r="G17" s="536">
        <v>549</v>
      </c>
      <c r="H17" s="536">
        <v>720</v>
      </c>
      <c r="I17" s="536">
        <v>606</v>
      </c>
      <c r="J17" s="537">
        <v>764</v>
      </c>
      <c r="K17" s="538">
        <v>-47</v>
      </c>
      <c r="L17" s="349">
        <v>-6.151832460732984</v>
      </c>
    </row>
    <row r="18" spans="1:12" s="110" customFormat="1" ht="15" customHeight="1" x14ac:dyDescent="0.2">
      <c r="A18" s="350"/>
      <c r="B18" s="351" t="s">
        <v>111</v>
      </c>
      <c r="C18" s="347"/>
      <c r="D18" s="347"/>
      <c r="E18" s="348"/>
      <c r="F18" s="536">
        <v>104</v>
      </c>
      <c r="G18" s="536">
        <v>70</v>
      </c>
      <c r="H18" s="536">
        <v>96</v>
      </c>
      <c r="I18" s="536">
        <v>95</v>
      </c>
      <c r="J18" s="537">
        <v>103</v>
      </c>
      <c r="K18" s="538">
        <v>1</v>
      </c>
      <c r="L18" s="349">
        <v>0.970873786407767</v>
      </c>
    </row>
    <row r="19" spans="1:12" s="110" customFormat="1" ht="15" customHeight="1" x14ac:dyDescent="0.2">
      <c r="A19" s="118" t="s">
        <v>113</v>
      </c>
      <c r="B19" s="119" t="s">
        <v>181</v>
      </c>
      <c r="C19" s="347"/>
      <c r="D19" s="347"/>
      <c r="E19" s="348"/>
      <c r="F19" s="536">
        <v>5970</v>
      </c>
      <c r="G19" s="536">
        <v>5075</v>
      </c>
      <c r="H19" s="536">
        <v>9782</v>
      </c>
      <c r="I19" s="536">
        <v>5114</v>
      </c>
      <c r="J19" s="537">
        <v>6707</v>
      </c>
      <c r="K19" s="538">
        <v>-737</v>
      </c>
      <c r="L19" s="349">
        <v>-10.988519457283434</v>
      </c>
    </row>
    <row r="20" spans="1:12" s="110" customFormat="1" ht="15" customHeight="1" x14ac:dyDescent="0.2">
      <c r="A20" s="118"/>
      <c r="B20" s="119" t="s">
        <v>182</v>
      </c>
      <c r="C20" s="347"/>
      <c r="D20" s="347"/>
      <c r="E20" s="348"/>
      <c r="F20" s="536">
        <v>2683</v>
      </c>
      <c r="G20" s="536">
        <v>2348</v>
      </c>
      <c r="H20" s="536">
        <v>2914</v>
      </c>
      <c r="I20" s="536">
        <v>2226</v>
      </c>
      <c r="J20" s="537">
        <v>2574</v>
      </c>
      <c r="K20" s="538">
        <v>109</v>
      </c>
      <c r="L20" s="349">
        <v>4.2346542346542346</v>
      </c>
    </row>
    <row r="21" spans="1:12" s="110" customFormat="1" ht="15" customHeight="1" x14ac:dyDescent="0.2">
      <c r="A21" s="118" t="s">
        <v>113</v>
      </c>
      <c r="B21" s="119" t="s">
        <v>116</v>
      </c>
      <c r="C21" s="347"/>
      <c r="D21" s="347"/>
      <c r="E21" s="348"/>
      <c r="F21" s="536">
        <v>6418</v>
      </c>
      <c r="G21" s="536">
        <v>5426</v>
      </c>
      <c r="H21" s="536">
        <v>10063</v>
      </c>
      <c r="I21" s="536">
        <v>5181</v>
      </c>
      <c r="J21" s="537">
        <v>6865</v>
      </c>
      <c r="K21" s="538">
        <v>-447</v>
      </c>
      <c r="L21" s="349">
        <v>-6.5112891478514205</v>
      </c>
    </row>
    <row r="22" spans="1:12" s="110" customFormat="1" ht="15" customHeight="1" x14ac:dyDescent="0.2">
      <c r="A22" s="118"/>
      <c r="B22" s="119" t="s">
        <v>117</v>
      </c>
      <c r="C22" s="347"/>
      <c r="D22" s="347"/>
      <c r="E22" s="348"/>
      <c r="F22" s="536">
        <v>2232</v>
      </c>
      <c r="G22" s="536">
        <v>1996</v>
      </c>
      <c r="H22" s="536">
        <v>2631</v>
      </c>
      <c r="I22" s="536">
        <v>2158</v>
      </c>
      <c r="J22" s="537">
        <v>2412</v>
      </c>
      <c r="K22" s="538">
        <v>-180</v>
      </c>
      <c r="L22" s="349">
        <v>-7.4626865671641793</v>
      </c>
    </row>
    <row r="23" spans="1:12" s="110" customFormat="1" ht="15" customHeight="1" x14ac:dyDescent="0.2">
      <c r="A23" s="352" t="s">
        <v>347</v>
      </c>
      <c r="B23" s="353" t="s">
        <v>193</v>
      </c>
      <c r="C23" s="354"/>
      <c r="D23" s="354"/>
      <c r="E23" s="355"/>
      <c r="F23" s="539">
        <v>172</v>
      </c>
      <c r="G23" s="539">
        <v>437</v>
      </c>
      <c r="H23" s="539">
        <v>2500</v>
      </c>
      <c r="I23" s="539">
        <v>121</v>
      </c>
      <c r="J23" s="540">
        <v>192</v>
      </c>
      <c r="K23" s="541">
        <v>-20</v>
      </c>
      <c r="L23" s="356">
        <v>-10.416666666666666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31.1</v>
      </c>
      <c r="G25" s="542">
        <v>34.6</v>
      </c>
      <c r="H25" s="542">
        <v>36.700000000000003</v>
      </c>
      <c r="I25" s="542">
        <v>34.299999999999997</v>
      </c>
      <c r="J25" s="542">
        <v>31.3</v>
      </c>
      <c r="K25" s="543" t="s">
        <v>349</v>
      </c>
      <c r="L25" s="364">
        <v>-0.19999999999999929</v>
      </c>
    </row>
    <row r="26" spans="1:12" s="110" customFormat="1" ht="15" customHeight="1" x14ac:dyDescent="0.2">
      <c r="A26" s="365" t="s">
        <v>105</v>
      </c>
      <c r="B26" s="366" t="s">
        <v>345</v>
      </c>
      <c r="C26" s="362"/>
      <c r="D26" s="362"/>
      <c r="E26" s="363"/>
      <c r="F26" s="542">
        <v>29.1</v>
      </c>
      <c r="G26" s="542">
        <v>30.6</v>
      </c>
      <c r="H26" s="542">
        <v>32.700000000000003</v>
      </c>
      <c r="I26" s="542">
        <v>31.5</v>
      </c>
      <c r="J26" s="544">
        <v>28.6</v>
      </c>
      <c r="K26" s="543" t="s">
        <v>349</v>
      </c>
      <c r="L26" s="364">
        <v>0.5</v>
      </c>
    </row>
    <row r="27" spans="1:12" s="110" customFormat="1" ht="15" customHeight="1" x14ac:dyDescent="0.2">
      <c r="A27" s="365"/>
      <c r="B27" s="366" t="s">
        <v>346</v>
      </c>
      <c r="C27" s="362"/>
      <c r="D27" s="362"/>
      <c r="E27" s="363"/>
      <c r="F27" s="542">
        <v>33.5</v>
      </c>
      <c r="G27" s="542">
        <v>39.200000000000003</v>
      </c>
      <c r="H27" s="542">
        <v>41.4</v>
      </c>
      <c r="I27" s="542">
        <v>37.700000000000003</v>
      </c>
      <c r="J27" s="542">
        <v>35.1</v>
      </c>
      <c r="K27" s="543" t="s">
        <v>349</v>
      </c>
      <c r="L27" s="364">
        <v>-1.6000000000000014</v>
      </c>
    </row>
    <row r="28" spans="1:12" s="110" customFormat="1" ht="15" customHeight="1" x14ac:dyDescent="0.2">
      <c r="A28" s="365" t="s">
        <v>113</v>
      </c>
      <c r="B28" s="366" t="s">
        <v>108</v>
      </c>
      <c r="C28" s="362"/>
      <c r="D28" s="362"/>
      <c r="E28" s="363"/>
      <c r="F28" s="542">
        <v>45.6</v>
      </c>
      <c r="G28" s="542">
        <v>49.1</v>
      </c>
      <c r="H28" s="542">
        <v>51.4</v>
      </c>
      <c r="I28" s="542">
        <v>51.8</v>
      </c>
      <c r="J28" s="542">
        <v>44.6</v>
      </c>
      <c r="K28" s="543" t="s">
        <v>349</v>
      </c>
      <c r="L28" s="364">
        <v>1</v>
      </c>
    </row>
    <row r="29" spans="1:12" s="110" customFormat="1" ht="11.25" x14ac:dyDescent="0.2">
      <c r="A29" s="365"/>
      <c r="B29" s="366" t="s">
        <v>109</v>
      </c>
      <c r="C29" s="362"/>
      <c r="D29" s="362"/>
      <c r="E29" s="363"/>
      <c r="F29" s="542">
        <v>27.1</v>
      </c>
      <c r="G29" s="542">
        <v>29.8</v>
      </c>
      <c r="H29" s="542">
        <v>30.3</v>
      </c>
      <c r="I29" s="542">
        <v>29.8</v>
      </c>
      <c r="J29" s="544">
        <v>28.2</v>
      </c>
      <c r="K29" s="543" t="s">
        <v>349</v>
      </c>
      <c r="L29" s="364">
        <v>-1.0999999999999979</v>
      </c>
    </row>
    <row r="30" spans="1:12" s="110" customFormat="1" ht="15" customHeight="1" x14ac:dyDescent="0.2">
      <c r="A30" s="365"/>
      <c r="B30" s="366" t="s">
        <v>110</v>
      </c>
      <c r="C30" s="362"/>
      <c r="D30" s="362"/>
      <c r="E30" s="363"/>
      <c r="F30" s="542">
        <v>21.6</v>
      </c>
      <c r="G30" s="542">
        <v>30.5</v>
      </c>
      <c r="H30" s="542">
        <v>25.1</v>
      </c>
      <c r="I30" s="542">
        <v>25.1</v>
      </c>
      <c r="J30" s="542">
        <v>19.8</v>
      </c>
      <c r="K30" s="543" t="s">
        <v>349</v>
      </c>
      <c r="L30" s="364">
        <v>1.8000000000000007</v>
      </c>
    </row>
    <row r="31" spans="1:12" s="110" customFormat="1" ht="15" customHeight="1" x14ac:dyDescent="0.2">
      <c r="A31" s="365"/>
      <c r="B31" s="366" t="s">
        <v>111</v>
      </c>
      <c r="C31" s="362"/>
      <c r="D31" s="362"/>
      <c r="E31" s="363"/>
      <c r="F31" s="542">
        <v>26</v>
      </c>
      <c r="G31" s="542">
        <v>35.700000000000003</v>
      </c>
      <c r="H31" s="542">
        <v>32.6</v>
      </c>
      <c r="I31" s="542">
        <v>34.700000000000003</v>
      </c>
      <c r="J31" s="542">
        <v>35</v>
      </c>
      <c r="K31" s="543" t="s">
        <v>349</v>
      </c>
      <c r="L31" s="364">
        <v>-9</v>
      </c>
    </row>
    <row r="32" spans="1:12" s="110" customFormat="1" ht="15" customHeight="1" x14ac:dyDescent="0.2">
      <c r="A32" s="367" t="s">
        <v>113</v>
      </c>
      <c r="B32" s="368" t="s">
        <v>181</v>
      </c>
      <c r="C32" s="362"/>
      <c r="D32" s="362"/>
      <c r="E32" s="363"/>
      <c r="F32" s="542">
        <v>29.2</v>
      </c>
      <c r="G32" s="542">
        <v>31.8</v>
      </c>
      <c r="H32" s="542">
        <v>34.9</v>
      </c>
      <c r="I32" s="542">
        <v>32.200000000000003</v>
      </c>
      <c r="J32" s="544">
        <v>29.4</v>
      </c>
      <c r="K32" s="543" t="s">
        <v>349</v>
      </c>
      <c r="L32" s="364">
        <v>-0.19999999999999929</v>
      </c>
    </row>
    <row r="33" spans="1:12" s="110" customFormat="1" ht="15" customHeight="1" x14ac:dyDescent="0.2">
      <c r="A33" s="367"/>
      <c r="B33" s="368" t="s">
        <v>182</v>
      </c>
      <c r="C33" s="362"/>
      <c r="D33" s="362"/>
      <c r="E33" s="363"/>
      <c r="F33" s="542">
        <v>35.200000000000003</v>
      </c>
      <c r="G33" s="542">
        <v>40</v>
      </c>
      <c r="H33" s="542">
        <v>41</v>
      </c>
      <c r="I33" s="542">
        <v>38.799999999999997</v>
      </c>
      <c r="J33" s="542">
        <v>36.200000000000003</v>
      </c>
      <c r="K33" s="543" t="s">
        <v>349</v>
      </c>
      <c r="L33" s="364">
        <v>-1</v>
      </c>
    </row>
    <row r="34" spans="1:12" s="369" customFormat="1" ht="15" customHeight="1" x14ac:dyDescent="0.2">
      <c r="A34" s="367" t="s">
        <v>113</v>
      </c>
      <c r="B34" s="368" t="s">
        <v>116</v>
      </c>
      <c r="C34" s="362"/>
      <c r="D34" s="362"/>
      <c r="E34" s="363"/>
      <c r="F34" s="542">
        <v>30</v>
      </c>
      <c r="G34" s="542">
        <v>35.200000000000003</v>
      </c>
      <c r="H34" s="542">
        <v>36.200000000000003</v>
      </c>
      <c r="I34" s="542">
        <v>32.700000000000003</v>
      </c>
      <c r="J34" s="542">
        <v>29.7</v>
      </c>
      <c r="K34" s="543" t="s">
        <v>349</v>
      </c>
      <c r="L34" s="364">
        <v>0.30000000000000071</v>
      </c>
    </row>
    <row r="35" spans="1:12" s="369" customFormat="1" ht="11.25" x14ac:dyDescent="0.2">
      <c r="A35" s="370"/>
      <c r="B35" s="371" t="s">
        <v>117</v>
      </c>
      <c r="C35" s="372"/>
      <c r="D35" s="372"/>
      <c r="E35" s="373"/>
      <c r="F35" s="545">
        <v>34.5</v>
      </c>
      <c r="G35" s="545">
        <v>33.200000000000003</v>
      </c>
      <c r="H35" s="545">
        <v>38.4</v>
      </c>
      <c r="I35" s="545">
        <v>37.9</v>
      </c>
      <c r="J35" s="546">
        <v>35.799999999999997</v>
      </c>
      <c r="K35" s="547" t="s">
        <v>349</v>
      </c>
      <c r="L35" s="374">
        <v>-1.2999999999999972</v>
      </c>
    </row>
    <row r="36" spans="1:12" s="369" customFormat="1" ht="15.95" customHeight="1" x14ac:dyDescent="0.2">
      <c r="A36" s="375" t="s">
        <v>350</v>
      </c>
      <c r="B36" s="376"/>
      <c r="C36" s="377"/>
      <c r="D36" s="376"/>
      <c r="E36" s="378"/>
      <c r="F36" s="548">
        <v>8376</v>
      </c>
      <c r="G36" s="548">
        <v>6861</v>
      </c>
      <c r="H36" s="548">
        <v>9357</v>
      </c>
      <c r="I36" s="548">
        <v>7155</v>
      </c>
      <c r="J36" s="548">
        <v>8985</v>
      </c>
      <c r="K36" s="549">
        <v>-609</v>
      </c>
      <c r="L36" s="380">
        <v>-6.7779632721202008</v>
      </c>
    </row>
    <row r="37" spans="1:12" s="369" customFormat="1" ht="15.95" customHeight="1" x14ac:dyDescent="0.2">
      <c r="A37" s="381"/>
      <c r="B37" s="382" t="s">
        <v>113</v>
      </c>
      <c r="C37" s="382" t="s">
        <v>351</v>
      </c>
      <c r="D37" s="382"/>
      <c r="E37" s="383"/>
      <c r="F37" s="548">
        <v>2608</v>
      </c>
      <c r="G37" s="548">
        <v>2374</v>
      </c>
      <c r="H37" s="548">
        <v>3434</v>
      </c>
      <c r="I37" s="548">
        <v>2451</v>
      </c>
      <c r="J37" s="548">
        <v>2813</v>
      </c>
      <c r="K37" s="549">
        <v>-205</v>
      </c>
      <c r="L37" s="380">
        <v>-7.2875933167436902</v>
      </c>
    </row>
    <row r="38" spans="1:12" s="369" customFormat="1" ht="15.95" customHeight="1" x14ac:dyDescent="0.2">
      <c r="A38" s="381"/>
      <c r="B38" s="384" t="s">
        <v>105</v>
      </c>
      <c r="C38" s="384" t="s">
        <v>106</v>
      </c>
      <c r="D38" s="385"/>
      <c r="E38" s="383"/>
      <c r="F38" s="548">
        <v>4451</v>
      </c>
      <c r="G38" s="548">
        <v>3682</v>
      </c>
      <c r="H38" s="548">
        <v>5050</v>
      </c>
      <c r="I38" s="548">
        <v>4001</v>
      </c>
      <c r="J38" s="550">
        <v>5228</v>
      </c>
      <c r="K38" s="549">
        <v>-777</v>
      </c>
      <c r="L38" s="380">
        <v>-14.862280030604438</v>
      </c>
    </row>
    <row r="39" spans="1:12" s="369" customFormat="1" ht="15.95" customHeight="1" x14ac:dyDescent="0.2">
      <c r="A39" s="381"/>
      <c r="B39" s="385"/>
      <c r="C39" s="382" t="s">
        <v>352</v>
      </c>
      <c r="D39" s="385"/>
      <c r="E39" s="383"/>
      <c r="F39" s="548">
        <v>1295</v>
      </c>
      <c r="G39" s="548">
        <v>1127</v>
      </c>
      <c r="H39" s="548">
        <v>1653</v>
      </c>
      <c r="I39" s="548">
        <v>1261</v>
      </c>
      <c r="J39" s="548">
        <v>1493</v>
      </c>
      <c r="K39" s="549">
        <v>-198</v>
      </c>
      <c r="L39" s="380">
        <v>-13.261888814467515</v>
      </c>
    </row>
    <row r="40" spans="1:12" s="369" customFormat="1" ht="15.95" customHeight="1" x14ac:dyDescent="0.2">
      <c r="A40" s="381"/>
      <c r="B40" s="384"/>
      <c r="C40" s="384" t="s">
        <v>107</v>
      </c>
      <c r="D40" s="385"/>
      <c r="E40" s="383"/>
      <c r="F40" s="548">
        <v>3925</v>
      </c>
      <c r="G40" s="548">
        <v>3179</v>
      </c>
      <c r="H40" s="548">
        <v>4307</v>
      </c>
      <c r="I40" s="548">
        <v>3154</v>
      </c>
      <c r="J40" s="548">
        <v>3757</v>
      </c>
      <c r="K40" s="549">
        <v>168</v>
      </c>
      <c r="L40" s="380">
        <v>4.4716529145594892</v>
      </c>
    </row>
    <row r="41" spans="1:12" s="369" customFormat="1" ht="24" customHeight="1" x14ac:dyDescent="0.2">
      <c r="A41" s="381"/>
      <c r="B41" s="385"/>
      <c r="C41" s="382" t="s">
        <v>352</v>
      </c>
      <c r="D41" s="385"/>
      <c r="E41" s="383"/>
      <c r="F41" s="548">
        <v>1313</v>
      </c>
      <c r="G41" s="548">
        <v>1247</v>
      </c>
      <c r="H41" s="548">
        <v>1781</v>
      </c>
      <c r="I41" s="548">
        <v>1190</v>
      </c>
      <c r="J41" s="550">
        <v>1320</v>
      </c>
      <c r="K41" s="549">
        <v>-7</v>
      </c>
      <c r="L41" s="380">
        <v>-0.53030303030303028</v>
      </c>
    </row>
    <row r="42" spans="1:12" s="110" customFormat="1" ht="15" customHeight="1" x14ac:dyDescent="0.2">
      <c r="A42" s="381"/>
      <c r="B42" s="384" t="s">
        <v>113</v>
      </c>
      <c r="C42" s="384" t="s">
        <v>353</v>
      </c>
      <c r="D42" s="385"/>
      <c r="E42" s="383"/>
      <c r="F42" s="548">
        <v>2054</v>
      </c>
      <c r="G42" s="548">
        <v>1666</v>
      </c>
      <c r="H42" s="548">
        <v>2998</v>
      </c>
      <c r="I42" s="548">
        <v>1563</v>
      </c>
      <c r="J42" s="548">
        <v>2049</v>
      </c>
      <c r="K42" s="549">
        <v>5</v>
      </c>
      <c r="L42" s="380">
        <v>0.2440214738897023</v>
      </c>
    </row>
    <row r="43" spans="1:12" s="110" customFormat="1" ht="15" customHeight="1" x14ac:dyDescent="0.2">
      <c r="A43" s="381"/>
      <c r="B43" s="385"/>
      <c r="C43" s="382" t="s">
        <v>352</v>
      </c>
      <c r="D43" s="385"/>
      <c r="E43" s="383"/>
      <c r="F43" s="548">
        <v>937</v>
      </c>
      <c r="G43" s="548">
        <v>818</v>
      </c>
      <c r="H43" s="548">
        <v>1540</v>
      </c>
      <c r="I43" s="548">
        <v>810</v>
      </c>
      <c r="J43" s="548">
        <v>913</v>
      </c>
      <c r="K43" s="549">
        <v>24</v>
      </c>
      <c r="L43" s="380">
        <v>2.6286966046002189</v>
      </c>
    </row>
    <row r="44" spans="1:12" s="110" customFormat="1" ht="15" customHeight="1" x14ac:dyDescent="0.2">
      <c r="A44" s="381"/>
      <c r="B44" s="384"/>
      <c r="C44" s="366" t="s">
        <v>109</v>
      </c>
      <c r="D44" s="385"/>
      <c r="E44" s="383"/>
      <c r="F44" s="548">
        <v>5501</v>
      </c>
      <c r="G44" s="548">
        <v>4577</v>
      </c>
      <c r="H44" s="548">
        <v>5554</v>
      </c>
      <c r="I44" s="548">
        <v>4895</v>
      </c>
      <c r="J44" s="550">
        <v>6077</v>
      </c>
      <c r="K44" s="549">
        <v>-576</v>
      </c>
      <c r="L44" s="380">
        <v>-9.4783610334046404</v>
      </c>
    </row>
    <row r="45" spans="1:12" s="110" customFormat="1" ht="15" customHeight="1" x14ac:dyDescent="0.2">
      <c r="A45" s="381"/>
      <c r="B45" s="385"/>
      <c r="C45" s="382" t="s">
        <v>352</v>
      </c>
      <c r="D45" s="385"/>
      <c r="E45" s="383"/>
      <c r="F45" s="548">
        <v>1489</v>
      </c>
      <c r="G45" s="548">
        <v>1364</v>
      </c>
      <c r="H45" s="548">
        <v>1685</v>
      </c>
      <c r="I45" s="548">
        <v>1457</v>
      </c>
      <c r="J45" s="548">
        <v>1714</v>
      </c>
      <c r="K45" s="549">
        <v>-225</v>
      </c>
      <c r="L45" s="380">
        <v>-13.127187864644107</v>
      </c>
    </row>
    <row r="46" spans="1:12" s="110" customFormat="1" ht="15" customHeight="1" x14ac:dyDescent="0.2">
      <c r="A46" s="381"/>
      <c r="B46" s="384"/>
      <c r="C46" s="366" t="s">
        <v>110</v>
      </c>
      <c r="D46" s="385"/>
      <c r="E46" s="383"/>
      <c r="F46" s="548">
        <v>717</v>
      </c>
      <c r="G46" s="548">
        <v>548</v>
      </c>
      <c r="H46" s="548">
        <v>710</v>
      </c>
      <c r="I46" s="548">
        <v>602</v>
      </c>
      <c r="J46" s="548">
        <v>756</v>
      </c>
      <c r="K46" s="549">
        <v>-39</v>
      </c>
      <c r="L46" s="380">
        <v>-5.1587301587301591</v>
      </c>
    </row>
    <row r="47" spans="1:12" s="110" customFormat="1" ht="15" customHeight="1" x14ac:dyDescent="0.2">
      <c r="A47" s="381"/>
      <c r="B47" s="385"/>
      <c r="C47" s="382" t="s">
        <v>352</v>
      </c>
      <c r="D47" s="385"/>
      <c r="E47" s="383"/>
      <c r="F47" s="548">
        <v>155</v>
      </c>
      <c r="G47" s="548">
        <v>167</v>
      </c>
      <c r="H47" s="548">
        <v>178</v>
      </c>
      <c r="I47" s="548">
        <v>151</v>
      </c>
      <c r="J47" s="550">
        <v>150</v>
      </c>
      <c r="K47" s="549">
        <v>5</v>
      </c>
      <c r="L47" s="380">
        <v>3.3333333333333335</v>
      </c>
    </row>
    <row r="48" spans="1:12" s="110" customFormat="1" ht="15" customHeight="1" x14ac:dyDescent="0.2">
      <c r="A48" s="381"/>
      <c r="B48" s="385"/>
      <c r="C48" s="366" t="s">
        <v>111</v>
      </c>
      <c r="D48" s="386"/>
      <c r="E48" s="387"/>
      <c r="F48" s="548">
        <v>104</v>
      </c>
      <c r="G48" s="548">
        <v>70</v>
      </c>
      <c r="H48" s="548">
        <v>95</v>
      </c>
      <c r="I48" s="548">
        <v>95</v>
      </c>
      <c r="J48" s="548">
        <v>103</v>
      </c>
      <c r="K48" s="549">
        <v>1</v>
      </c>
      <c r="L48" s="380">
        <v>0.970873786407767</v>
      </c>
    </row>
    <row r="49" spans="1:12" s="110" customFormat="1" ht="15" customHeight="1" x14ac:dyDescent="0.2">
      <c r="A49" s="381"/>
      <c r="B49" s="385"/>
      <c r="C49" s="382" t="s">
        <v>352</v>
      </c>
      <c r="D49" s="385"/>
      <c r="E49" s="383"/>
      <c r="F49" s="548">
        <v>27</v>
      </c>
      <c r="G49" s="548">
        <v>25</v>
      </c>
      <c r="H49" s="548">
        <v>31</v>
      </c>
      <c r="I49" s="548">
        <v>33</v>
      </c>
      <c r="J49" s="548">
        <v>36</v>
      </c>
      <c r="K49" s="549">
        <v>-9</v>
      </c>
      <c r="L49" s="380">
        <v>-25</v>
      </c>
    </row>
    <row r="50" spans="1:12" s="110" customFormat="1" ht="15" customHeight="1" x14ac:dyDescent="0.2">
      <c r="A50" s="381"/>
      <c r="B50" s="384" t="s">
        <v>113</v>
      </c>
      <c r="C50" s="382" t="s">
        <v>181</v>
      </c>
      <c r="D50" s="385"/>
      <c r="E50" s="383"/>
      <c r="F50" s="548">
        <v>5713</v>
      </c>
      <c r="G50" s="548">
        <v>4537</v>
      </c>
      <c r="H50" s="548">
        <v>6568</v>
      </c>
      <c r="I50" s="548">
        <v>4943</v>
      </c>
      <c r="J50" s="550">
        <v>6430</v>
      </c>
      <c r="K50" s="549">
        <v>-717</v>
      </c>
      <c r="L50" s="380">
        <v>-11.150855365474339</v>
      </c>
    </row>
    <row r="51" spans="1:12" s="110" customFormat="1" ht="15" customHeight="1" x14ac:dyDescent="0.2">
      <c r="A51" s="381"/>
      <c r="B51" s="385"/>
      <c r="C51" s="382" t="s">
        <v>352</v>
      </c>
      <c r="D51" s="385"/>
      <c r="E51" s="383"/>
      <c r="F51" s="548">
        <v>1671</v>
      </c>
      <c r="G51" s="548">
        <v>1444</v>
      </c>
      <c r="H51" s="548">
        <v>2291</v>
      </c>
      <c r="I51" s="548">
        <v>1593</v>
      </c>
      <c r="J51" s="548">
        <v>1889</v>
      </c>
      <c r="K51" s="549">
        <v>-218</v>
      </c>
      <c r="L51" s="380">
        <v>-11.540497617787189</v>
      </c>
    </row>
    <row r="52" spans="1:12" s="110" customFormat="1" ht="15" customHeight="1" x14ac:dyDescent="0.2">
      <c r="A52" s="381"/>
      <c r="B52" s="384"/>
      <c r="C52" s="382" t="s">
        <v>182</v>
      </c>
      <c r="D52" s="385"/>
      <c r="E52" s="383"/>
      <c r="F52" s="548">
        <v>2663</v>
      </c>
      <c r="G52" s="548">
        <v>2324</v>
      </c>
      <c r="H52" s="548">
        <v>2789</v>
      </c>
      <c r="I52" s="548">
        <v>2212</v>
      </c>
      <c r="J52" s="548">
        <v>2555</v>
      </c>
      <c r="K52" s="549">
        <v>108</v>
      </c>
      <c r="L52" s="380">
        <v>4.227005870841487</v>
      </c>
    </row>
    <row r="53" spans="1:12" s="269" customFormat="1" ht="11.25" customHeight="1" x14ac:dyDescent="0.2">
      <c r="A53" s="381"/>
      <c r="B53" s="385"/>
      <c r="C53" s="382" t="s">
        <v>352</v>
      </c>
      <c r="D53" s="385"/>
      <c r="E53" s="383"/>
      <c r="F53" s="548">
        <v>937</v>
      </c>
      <c r="G53" s="548">
        <v>930</v>
      </c>
      <c r="H53" s="548">
        <v>1143</v>
      </c>
      <c r="I53" s="548">
        <v>858</v>
      </c>
      <c r="J53" s="550">
        <v>924</v>
      </c>
      <c r="K53" s="549">
        <v>13</v>
      </c>
      <c r="L53" s="380">
        <v>1.4069264069264069</v>
      </c>
    </row>
    <row r="54" spans="1:12" s="151" customFormat="1" ht="12.75" customHeight="1" x14ac:dyDescent="0.2">
      <c r="A54" s="381"/>
      <c r="B54" s="384" t="s">
        <v>113</v>
      </c>
      <c r="C54" s="384" t="s">
        <v>116</v>
      </c>
      <c r="D54" s="385"/>
      <c r="E54" s="383"/>
      <c r="F54" s="548">
        <v>6184</v>
      </c>
      <c r="G54" s="548">
        <v>4928</v>
      </c>
      <c r="H54" s="548">
        <v>7135</v>
      </c>
      <c r="I54" s="548">
        <v>5045</v>
      </c>
      <c r="J54" s="548">
        <v>6618</v>
      </c>
      <c r="K54" s="549">
        <v>-434</v>
      </c>
      <c r="L54" s="380">
        <v>-6.5578724690238746</v>
      </c>
    </row>
    <row r="55" spans="1:12" ht="11.25" x14ac:dyDescent="0.2">
      <c r="A55" s="381"/>
      <c r="B55" s="385"/>
      <c r="C55" s="382" t="s">
        <v>352</v>
      </c>
      <c r="D55" s="385"/>
      <c r="E55" s="383"/>
      <c r="F55" s="548">
        <v>1853</v>
      </c>
      <c r="G55" s="548">
        <v>1733</v>
      </c>
      <c r="H55" s="548">
        <v>2581</v>
      </c>
      <c r="I55" s="548">
        <v>1651</v>
      </c>
      <c r="J55" s="548">
        <v>1967</v>
      </c>
      <c r="K55" s="549">
        <v>-114</v>
      </c>
      <c r="L55" s="380">
        <v>-5.7956278596847994</v>
      </c>
    </row>
    <row r="56" spans="1:12" ht="14.25" customHeight="1" x14ac:dyDescent="0.2">
      <c r="A56" s="381"/>
      <c r="B56" s="385"/>
      <c r="C56" s="384" t="s">
        <v>117</v>
      </c>
      <c r="D56" s="385"/>
      <c r="E56" s="383"/>
      <c r="F56" s="548">
        <v>2189</v>
      </c>
      <c r="G56" s="548">
        <v>1932</v>
      </c>
      <c r="H56" s="548">
        <v>2221</v>
      </c>
      <c r="I56" s="548">
        <v>2109</v>
      </c>
      <c r="J56" s="548">
        <v>2363</v>
      </c>
      <c r="K56" s="549">
        <v>-174</v>
      </c>
      <c r="L56" s="380">
        <v>-7.3635209479475243</v>
      </c>
    </row>
    <row r="57" spans="1:12" ht="18.75" customHeight="1" x14ac:dyDescent="0.2">
      <c r="A57" s="388"/>
      <c r="B57" s="389"/>
      <c r="C57" s="390" t="s">
        <v>352</v>
      </c>
      <c r="D57" s="389"/>
      <c r="E57" s="391"/>
      <c r="F57" s="551">
        <v>755</v>
      </c>
      <c r="G57" s="552">
        <v>641</v>
      </c>
      <c r="H57" s="552">
        <v>852</v>
      </c>
      <c r="I57" s="552">
        <v>800</v>
      </c>
      <c r="J57" s="552">
        <v>845</v>
      </c>
      <c r="K57" s="553">
        <f t="shared" ref="K57" si="0">IF(OR(F57=".",J57=".")=TRUE,".",IF(OR(F57="*",J57="*")=TRUE,"*",IF(AND(F57="-",J57="-")=TRUE,"-",IF(AND(ISNUMBER(J57),ISNUMBER(F57))=TRUE,IF(F57-J57=0,0,F57-J57),IF(ISNUMBER(F57)=TRUE,F57,-J57)))))</f>
        <v>-90</v>
      </c>
      <c r="L57" s="392">
        <f t="shared" ref="L57" si="1">IF(K57 =".",".",IF(K57 ="*","*",IF(K57="-","-",IF(K57=0,0,IF(OR(J57="-",J57=".",F57="-",F57=".")=TRUE,"X",IF(J57=0,"0,0",IF(ABS(K57*100/J57)&gt;250,".X",(K57*100/J57))))))))</f>
        <v>-10.650887573964496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8653</v>
      </c>
      <c r="E11" s="114">
        <v>7423</v>
      </c>
      <c r="F11" s="114">
        <v>12696</v>
      </c>
      <c r="G11" s="114">
        <v>7340</v>
      </c>
      <c r="H11" s="140">
        <v>9281</v>
      </c>
      <c r="I11" s="115">
        <v>-628</v>
      </c>
      <c r="J11" s="116">
        <v>-6.7665122292856372</v>
      </c>
    </row>
    <row r="12" spans="1:15" s="110" customFormat="1" ht="24.95" customHeight="1" x14ac:dyDescent="0.2">
      <c r="A12" s="193" t="s">
        <v>132</v>
      </c>
      <c r="B12" s="194" t="s">
        <v>133</v>
      </c>
      <c r="C12" s="113">
        <v>1.6872760892176124</v>
      </c>
      <c r="D12" s="115">
        <v>146</v>
      </c>
      <c r="E12" s="114">
        <v>107</v>
      </c>
      <c r="F12" s="114">
        <v>284</v>
      </c>
      <c r="G12" s="114">
        <v>174</v>
      </c>
      <c r="H12" s="140">
        <v>139</v>
      </c>
      <c r="I12" s="115">
        <v>7</v>
      </c>
      <c r="J12" s="116">
        <v>5.0359712230215825</v>
      </c>
    </row>
    <row r="13" spans="1:15" s="110" customFormat="1" ht="24.95" customHeight="1" x14ac:dyDescent="0.2">
      <c r="A13" s="193" t="s">
        <v>134</v>
      </c>
      <c r="B13" s="199" t="s">
        <v>214</v>
      </c>
      <c r="C13" s="113">
        <v>0.73962787472552871</v>
      </c>
      <c r="D13" s="115">
        <v>64</v>
      </c>
      <c r="E13" s="114">
        <v>48</v>
      </c>
      <c r="F13" s="114">
        <v>75</v>
      </c>
      <c r="G13" s="114">
        <v>52</v>
      </c>
      <c r="H13" s="140">
        <v>85</v>
      </c>
      <c r="I13" s="115">
        <v>-21</v>
      </c>
      <c r="J13" s="116">
        <v>-24.705882352941178</v>
      </c>
    </row>
    <row r="14" spans="1:15" s="287" customFormat="1" ht="24.95" customHeight="1" x14ac:dyDescent="0.2">
      <c r="A14" s="193" t="s">
        <v>215</v>
      </c>
      <c r="B14" s="199" t="s">
        <v>137</v>
      </c>
      <c r="C14" s="113">
        <v>21.160291228475675</v>
      </c>
      <c r="D14" s="115">
        <v>1831</v>
      </c>
      <c r="E14" s="114">
        <v>1449</v>
      </c>
      <c r="F14" s="114">
        <v>2823</v>
      </c>
      <c r="G14" s="114">
        <v>1433</v>
      </c>
      <c r="H14" s="140">
        <v>1924</v>
      </c>
      <c r="I14" s="115">
        <v>-93</v>
      </c>
      <c r="J14" s="116">
        <v>-4.8336798336798337</v>
      </c>
      <c r="K14" s="110"/>
      <c r="L14" s="110"/>
      <c r="M14" s="110"/>
      <c r="N14" s="110"/>
      <c r="O14" s="110"/>
    </row>
    <row r="15" spans="1:15" s="110" customFormat="1" ht="24.95" customHeight="1" x14ac:dyDescent="0.2">
      <c r="A15" s="193" t="s">
        <v>216</v>
      </c>
      <c r="B15" s="199" t="s">
        <v>217</v>
      </c>
      <c r="C15" s="113">
        <v>8.8986478677915173</v>
      </c>
      <c r="D15" s="115">
        <v>770</v>
      </c>
      <c r="E15" s="114">
        <v>563</v>
      </c>
      <c r="F15" s="114">
        <v>914</v>
      </c>
      <c r="G15" s="114">
        <v>467</v>
      </c>
      <c r="H15" s="140">
        <v>566</v>
      </c>
      <c r="I15" s="115">
        <v>204</v>
      </c>
      <c r="J15" s="116">
        <v>36.042402826855124</v>
      </c>
    </row>
    <row r="16" spans="1:15" s="287" customFormat="1" ht="24.95" customHeight="1" x14ac:dyDescent="0.2">
      <c r="A16" s="193" t="s">
        <v>218</v>
      </c>
      <c r="B16" s="199" t="s">
        <v>141</v>
      </c>
      <c r="C16" s="113">
        <v>9.9503062521668788</v>
      </c>
      <c r="D16" s="115">
        <v>861</v>
      </c>
      <c r="E16" s="114">
        <v>768</v>
      </c>
      <c r="F16" s="114">
        <v>1643</v>
      </c>
      <c r="G16" s="114">
        <v>791</v>
      </c>
      <c r="H16" s="140">
        <v>1129</v>
      </c>
      <c r="I16" s="115">
        <v>-268</v>
      </c>
      <c r="J16" s="116">
        <v>-23.737821080602302</v>
      </c>
      <c r="K16" s="110"/>
      <c r="L16" s="110"/>
      <c r="M16" s="110"/>
      <c r="N16" s="110"/>
      <c r="O16" s="110"/>
    </row>
    <row r="17" spans="1:15" s="110" customFormat="1" ht="24.95" customHeight="1" x14ac:dyDescent="0.2">
      <c r="A17" s="193" t="s">
        <v>142</v>
      </c>
      <c r="B17" s="199" t="s">
        <v>220</v>
      </c>
      <c r="C17" s="113">
        <v>2.3113371085172774</v>
      </c>
      <c r="D17" s="115">
        <v>200</v>
      </c>
      <c r="E17" s="114">
        <v>118</v>
      </c>
      <c r="F17" s="114">
        <v>266</v>
      </c>
      <c r="G17" s="114">
        <v>175</v>
      </c>
      <c r="H17" s="140">
        <v>229</v>
      </c>
      <c r="I17" s="115">
        <v>-29</v>
      </c>
      <c r="J17" s="116">
        <v>-12.663755458515285</v>
      </c>
    </row>
    <row r="18" spans="1:15" s="287" customFormat="1" ht="24.95" customHeight="1" x14ac:dyDescent="0.2">
      <c r="A18" s="201" t="s">
        <v>144</v>
      </c>
      <c r="B18" s="202" t="s">
        <v>145</v>
      </c>
      <c r="C18" s="113">
        <v>7.0495781809776954</v>
      </c>
      <c r="D18" s="115">
        <v>610</v>
      </c>
      <c r="E18" s="114">
        <v>360</v>
      </c>
      <c r="F18" s="114">
        <v>881</v>
      </c>
      <c r="G18" s="114">
        <v>541</v>
      </c>
      <c r="H18" s="140">
        <v>633</v>
      </c>
      <c r="I18" s="115">
        <v>-23</v>
      </c>
      <c r="J18" s="116">
        <v>-3.6334913112164298</v>
      </c>
      <c r="K18" s="110"/>
      <c r="L18" s="110"/>
      <c r="M18" s="110"/>
      <c r="N18" s="110"/>
      <c r="O18" s="110"/>
    </row>
    <row r="19" spans="1:15" s="110" customFormat="1" ht="24.95" customHeight="1" x14ac:dyDescent="0.2">
      <c r="A19" s="193" t="s">
        <v>146</v>
      </c>
      <c r="B19" s="199" t="s">
        <v>147</v>
      </c>
      <c r="C19" s="113">
        <v>14.757887437882815</v>
      </c>
      <c r="D19" s="115">
        <v>1277</v>
      </c>
      <c r="E19" s="114">
        <v>1084</v>
      </c>
      <c r="F19" s="114">
        <v>1645</v>
      </c>
      <c r="G19" s="114">
        <v>930</v>
      </c>
      <c r="H19" s="140">
        <v>1189</v>
      </c>
      <c r="I19" s="115">
        <v>88</v>
      </c>
      <c r="J19" s="116">
        <v>7.4011774600504623</v>
      </c>
    </row>
    <row r="20" spans="1:15" s="287" customFormat="1" ht="24.95" customHeight="1" x14ac:dyDescent="0.2">
      <c r="A20" s="193" t="s">
        <v>148</v>
      </c>
      <c r="B20" s="199" t="s">
        <v>149</v>
      </c>
      <c r="C20" s="113">
        <v>5.6743326014099154</v>
      </c>
      <c r="D20" s="115">
        <v>491</v>
      </c>
      <c r="E20" s="114">
        <v>381</v>
      </c>
      <c r="F20" s="114">
        <v>659</v>
      </c>
      <c r="G20" s="114">
        <v>434</v>
      </c>
      <c r="H20" s="140">
        <v>485</v>
      </c>
      <c r="I20" s="115">
        <v>6</v>
      </c>
      <c r="J20" s="116">
        <v>1.2371134020618557</v>
      </c>
      <c r="K20" s="110"/>
      <c r="L20" s="110"/>
      <c r="M20" s="110"/>
      <c r="N20" s="110"/>
      <c r="O20" s="110"/>
    </row>
    <row r="21" spans="1:15" s="110" customFormat="1" ht="24.95" customHeight="1" x14ac:dyDescent="0.2">
      <c r="A21" s="201" t="s">
        <v>150</v>
      </c>
      <c r="B21" s="202" t="s">
        <v>151</v>
      </c>
      <c r="C21" s="113">
        <v>5.4663122616433606</v>
      </c>
      <c r="D21" s="115">
        <v>473</v>
      </c>
      <c r="E21" s="114">
        <v>518</v>
      </c>
      <c r="F21" s="114">
        <v>615</v>
      </c>
      <c r="G21" s="114">
        <v>539</v>
      </c>
      <c r="H21" s="140">
        <v>546</v>
      </c>
      <c r="I21" s="115">
        <v>-73</v>
      </c>
      <c r="J21" s="116">
        <v>-13.36996336996337</v>
      </c>
    </row>
    <row r="22" spans="1:15" s="110" customFormat="1" ht="24.95" customHeight="1" x14ac:dyDescent="0.2">
      <c r="A22" s="201" t="s">
        <v>152</v>
      </c>
      <c r="B22" s="199" t="s">
        <v>153</v>
      </c>
      <c r="C22" s="113">
        <v>2.0802033976655494</v>
      </c>
      <c r="D22" s="115">
        <v>180</v>
      </c>
      <c r="E22" s="114">
        <v>258</v>
      </c>
      <c r="F22" s="114">
        <v>223</v>
      </c>
      <c r="G22" s="114">
        <v>217</v>
      </c>
      <c r="H22" s="140">
        <v>182</v>
      </c>
      <c r="I22" s="115">
        <v>-2</v>
      </c>
      <c r="J22" s="116">
        <v>-1.098901098901099</v>
      </c>
    </row>
    <row r="23" spans="1:15" s="110" customFormat="1" ht="24.95" customHeight="1" x14ac:dyDescent="0.2">
      <c r="A23" s="193" t="s">
        <v>154</v>
      </c>
      <c r="B23" s="199" t="s">
        <v>155</v>
      </c>
      <c r="C23" s="113">
        <v>0.83208135906621983</v>
      </c>
      <c r="D23" s="115">
        <v>72</v>
      </c>
      <c r="E23" s="114">
        <v>50</v>
      </c>
      <c r="F23" s="114">
        <v>119</v>
      </c>
      <c r="G23" s="114">
        <v>62</v>
      </c>
      <c r="H23" s="140">
        <v>78</v>
      </c>
      <c r="I23" s="115">
        <v>-6</v>
      </c>
      <c r="J23" s="116">
        <v>-7.6923076923076925</v>
      </c>
    </row>
    <row r="24" spans="1:15" s="110" customFormat="1" ht="24.95" customHeight="1" x14ac:dyDescent="0.2">
      <c r="A24" s="193" t="s">
        <v>156</v>
      </c>
      <c r="B24" s="199" t="s">
        <v>221</v>
      </c>
      <c r="C24" s="113">
        <v>5.4316422050156019</v>
      </c>
      <c r="D24" s="115">
        <v>470</v>
      </c>
      <c r="E24" s="114">
        <v>371</v>
      </c>
      <c r="F24" s="114">
        <v>694</v>
      </c>
      <c r="G24" s="114">
        <v>418</v>
      </c>
      <c r="H24" s="140">
        <v>895</v>
      </c>
      <c r="I24" s="115">
        <v>-425</v>
      </c>
      <c r="J24" s="116">
        <v>-47.486033519553075</v>
      </c>
    </row>
    <row r="25" spans="1:15" s="110" customFormat="1" ht="24.95" customHeight="1" x14ac:dyDescent="0.2">
      <c r="A25" s="193" t="s">
        <v>222</v>
      </c>
      <c r="B25" s="204" t="s">
        <v>159</v>
      </c>
      <c r="C25" s="113">
        <v>4.5764474748642092</v>
      </c>
      <c r="D25" s="115">
        <v>396</v>
      </c>
      <c r="E25" s="114">
        <v>333</v>
      </c>
      <c r="F25" s="114">
        <v>520</v>
      </c>
      <c r="G25" s="114">
        <v>398</v>
      </c>
      <c r="H25" s="140">
        <v>425</v>
      </c>
      <c r="I25" s="115">
        <v>-29</v>
      </c>
      <c r="J25" s="116">
        <v>-6.8235294117647056</v>
      </c>
    </row>
    <row r="26" spans="1:15" s="110" customFormat="1" ht="24.95" customHeight="1" x14ac:dyDescent="0.2">
      <c r="A26" s="201">
        <v>782.78300000000002</v>
      </c>
      <c r="B26" s="203" t="s">
        <v>160</v>
      </c>
      <c r="C26" s="113">
        <v>8.4710505027158209</v>
      </c>
      <c r="D26" s="115">
        <v>733</v>
      </c>
      <c r="E26" s="114">
        <v>681</v>
      </c>
      <c r="F26" s="114">
        <v>580</v>
      </c>
      <c r="G26" s="114">
        <v>663</v>
      </c>
      <c r="H26" s="140">
        <v>871</v>
      </c>
      <c r="I26" s="115">
        <v>-138</v>
      </c>
      <c r="J26" s="116">
        <v>-15.843857634902411</v>
      </c>
    </row>
    <row r="27" spans="1:15" s="110" customFormat="1" ht="24.95" customHeight="1" x14ac:dyDescent="0.2">
      <c r="A27" s="193" t="s">
        <v>161</v>
      </c>
      <c r="B27" s="199" t="s">
        <v>162</v>
      </c>
      <c r="C27" s="113">
        <v>3.2474286374667747</v>
      </c>
      <c r="D27" s="115">
        <v>281</v>
      </c>
      <c r="E27" s="114">
        <v>209</v>
      </c>
      <c r="F27" s="114">
        <v>451</v>
      </c>
      <c r="G27" s="114">
        <v>178</v>
      </c>
      <c r="H27" s="140">
        <v>197</v>
      </c>
      <c r="I27" s="115">
        <v>84</v>
      </c>
      <c r="J27" s="116">
        <v>42.639593908629443</v>
      </c>
    </row>
    <row r="28" spans="1:15" s="110" customFormat="1" ht="24.95" customHeight="1" x14ac:dyDescent="0.2">
      <c r="A28" s="193" t="s">
        <v>163</v>
      </c>
      <c r="B28" s="199" t="s">
        <v>164</v>
      </c>
      <c r="C28" s="113">
        <v>2.993181555529874</v>
      </c>
      <c r="D28" s="115">
        <v>259</v>
      </c>
      <c r="E28" s="114">
        <v>253</v>
      </c>
      <c r="F28" s="114">
        <v>525</v>
      </c>
      <c r="G28" s="114">
        <v>157</v>
      </c>
      <c r="H28" s="140">
        <v>221</v>
      </c>
      <c r="I28" s="115">
        <v>38</v>
      </c>
      <c r="J28" s="116">
        <v>17.194570135746606</v>
      </c>
    </row>
    <row r="29" spans="1:15" s="110" customFormat="1" ht="24.95" customHeight="1" x14ac:dyDescent="0.2">
      <c r="A29" s="193">
        <v>86</v>
      </c>
      <c r="B29" s="199" t="s">
        <v>165</v>
      </c>
      <c r="C29" s="113">
        <v>7.3269386339997693</v>
      </c>
      <c r="D29" s="115">
        <v>634</v>
      </c>
      <c r="E29" s="114">
        <v>665</v>
      </c>
      <c r="F29" s="114">
        <v>1033</v>
      </c>
      <c r="G29" s="114">
        <v>506</v>
      </c>
      <c r="H29" s="140">
        <v>585</v>
      </c>
      <c r="I29" s="115">
        <v>49</v>
      </c>
      <c r="J29" s="116">
        <v>8.3760683760683765</v>
      </c>
    </row>
    <row r="30" spans="1:15" s="110" customFormat="1" ht="24.95" customHeight="1" x14ac:dyDescent="0.2">
      <c r="A30" s="193">
        <v>87.88</v>
      </c>
      <c r="B30" s="204" t="s">
        <v>166</v>
      </c>
      <c r="C30" s="113">
        <v>4.414653877268</v>
      </c>
      <c r="D30" s="115">
        <v>382</v>
      </c>
      <c r="E30" s="114">
        <v>364</v>
      </c>
      <c r="F30" s="114">
        <v>990</v>
      </c>
      <c r="G30" s="114">
        <v>339</v>
      </c>
      <c r="H30" s="140">
        <v>395</v>
      </c>
      <c r="I30" s="115">
        <v>-13</v>
      </c>
      <c r="J30" s="116">
        <v>-3.2911392405063293</v>
      </c>
    </row>
    <row r="31" spans="1:15" s="110" customFormat="1" ht="24.95" customHeight="1" x14ac:dyDescent="0.2">
      <c r="A31" s="193" t="s">
        <v>167</v>
      </c>
      <c r="B31" s="199" t="s">
        <v>168</v>
      </c>
      <c r="C31" s="113">
        <v>4.0795099965329946</v>
      </c>
      <c r="D31" s="115">
        <v>353</v>
      </c>
      <c r="E31" s="114">
        <v>292</v>
      </c>
      <c r="F31" s="114">
        <v>579</v>
      </c>
      <c r="G31" s="114">
        <v>299</v>
      </c>
      <c r="H31" s="140">
        <v>430</v>
      </c>
      <c r="I31" s="115">
        <v>-77</v>
      </c>
      <c r="J31" s="116">
        <v>-17.906976744186046</v>
      </c>
    </row>
    <row r="32" spans="1:15" s="110" customFormat="1" ht="24.95" customHeight="1" x14ac:dyDescent="0.2">
      <c r="A32" s="193"/>
      <c r="B32" s="204" t="s">
        <v>169</v>
      </c>
      <c r="C32" s="113" t="s">
        <v>513</v>
      </c>
      <c r="D32" s="115" t="s">
        <v>513</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1.6872760892176124</v>
      </c>
      <c r="D34" s="115">
        <v>146</v>
      </c>
      <c r="E34" s="114">
        <v>107</v>
      </c>
      <c r="F34" s="114">
        <v>284</v>
      </c>
      <c r="G34" s="114">
        <v>174</v>
      </c>
      <c r="H34" s="140">
        <v>139</v>
      </c>
      <c r="I34" s="115">
        <v>7</v>
      </c>
      <c r="J34" s="116">
        <v>5.0359712230215825</v>
      </c>
    </row>
    <row r="35" spans="1:10" s="110" customFormat="1" ht="24.95" customHeight="1" x14ac:dyDescent="0.2">
      <c r="A35" s="292" t="s">
        <v>171</v>
      </c>
      <c r="B35" s="293" t="s">
        <v>172</v>
      </c>
      <c r="C35" s="113">
        <v>28.949497284178896</v>
      </c>
      <c r="D35" s="115">
        <v>2505</v>
      </c>
      <c r="E35" s="114">
        <v>1857</v>
      </c>
      <c r="F35" s="114">
        <v>3779</v>
      </c>
      <c r="G35" s="114">
        <v>2026</v>
      </c>
      <c r="H35" s="140">
        <v>2642</v>
      </c>
      <c r="I35" s="115">
        <v>-137</v>
      </c>
      <c r="J35" s="116">
        <v>-5.185465556396669</v>
      </c>
    </row>
    <row r="36" spans="1:10" s="110" customFormat="1" ht="24.95" customHeight="1" x14ac:dyDescent="0.2">
      <c r="A36" s="294" t="s">
        <v>173</v>
      </c>
      <c r="B36" s="295" t="s">
        <v>174</v>
      </c>
      <c r="C36" s="125">
        <v>69.351669941060905</v>
      </c>
      <c r="D36" s="143">
        <v>6001</v>
      </c>
      <c r="E36" s="144">
        <v>5459</v>
      </c>
      <c r="F36" s="144">
        <v>8633</v>
      </c>
      <c r="G36" s="144">
        <v>5140</v>
      </c>
      <c r="H36" s="145">
        <v>6499</v>
      </c>
      <c r="I36" s="143">
        <v>-498</v>
      </c>
      <c r="J36" s="146">
        <v>-7.6627173411294045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8653</v>
      </c>
      <c r="F11" s="264">
        <v>7423</v>
      </c>
      <c r="G11" s="264">
        <v>12696</v>
      </c>
      <c r="H11" s="264">
        <v>7340</v>
      </c>
      <c r="I11" s="265">
        <v>9281</v>
      </c>
      <c r="J11" s="263">
        <v>-628</v>
      </c>
      <c r="K11" s="266">
        <v>-6.7665122292856372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27.389344735929736</v>
      </c>
      <c r="E13" s="115">
        <v>2370</v>
      </c>
      <c r="F13" s="114">
        <v>1919</v>
      </c>
      <c r="G13" s="114">
        <v>2840</v>
      </c>
      <c r="H13" s="114">
        <v>2248</v>
      </c>
      <c r="I13" s="140">
        <v>2594</v>
      </c>
      <c r="J13" s="115">
        <v>-224</v>
      </c>
      <c r="K13" s="116">
        <v>-8.6353122590593685</v>
      </c>
    </row>
    <row r="14" spans="1:15" ht="15.95" customHeight="1" x14ac:dyDescent="0.2">
      <c r="A14" s="306" t="s">
        <v>230</v>
      </c>
      <c r="B14" s="307"/>
      <c r="C14" s="308"/>
      <c r="D14" s="113">
        <v>55.448977233329479</v>
      </c>
      <c r="E14" s="115">
        <v>4798</v>
      </c>
      <c r="F14" s="114">
        <v>4016</v>
      </c>
      <c r="G14" s="114">
        <v>7675</v>
      </c>
      <c r="H14" s="114">
        <v>3788</v>
      </c>
      <c r="I14" s="140">
        <v>5080</v>
      </c>
      <c r="J14" s="115">
        <v>-282</v>
      </c>
      <c r="K14" s="116">
        <v>-5.5511811023622046</v>
      </c>
    </row>
    <row r="15" spans="1:15" ht="15.95" customHeight="1" x14ac:dyDescent="0.2">
      <c r="A15" s="306" t="s">
        <v>231</v>
      </c>
      <c r="B15" s="307"/>
      <c r="C15" s="308"/>
      <c r="D15" s="113">
        <v>8.5403906159713401</v>
      </c>
      <c r="E15" s="115">
        <v>739</v>
      </c>
      <c r="F15" s="114">
        <v>775</v>
      </c>
      <c r="G15" s="114">
        <v>1016</v>
      </c>
      <c r="H15" s="114">
        <v>677</v>
      </c>
      <c r="I15" s="140">
        <v>851</v>
      </c>
      <c r="J15" s="115">
        <v>-112</v>
      </c>
      <c r="K15" s="116">
        <v>-13.160987074030553</v>
      </c>
    </row>
    <row r="16" spans="1:15" ht="15.95" customHeight="1" x14ac:dyDescent="0.2">
      <c r="A16" s="306" t="s">
        <v>232</v>
      </c>
      <c r="B16" s="307"/>
      <c r="C16" s="308"/>
      <c r="D16" s="113">
        <v>8.2399167918640934</v>
      </c>
      <c r="E16" s="115">
        <v>713</v>
      </c>
      <c r="F16" s="114">
        <v>674</v>
      </c>
      <c r="G16" s="114">
        <v>888</v>
      </c>
      <c r="H16" s="114">
        <v>604</v>
      </c>
      <c r="I16" s="140">
        <v>729</v>
      </c>
      <c r="J16" s="115">
        <v>-16</v>
      </c>
      <c r="K16" s="116">
        <v>-2.1947873799725652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1.6179359759620942</v>
      </c>
      <c r="E18" s="115">
        <v>140</v>
      </c>
      <c r="F18" s="114">
        <v>116</v>
      </c>
      <c r="G18" s="114">
        <v>310</v>
      </c>
      <c r="H18" s="114">
        <v>165</v>
      </c>
      <c r="I18" s="140">
        <v>145</v>
      </c>
      <c r="J18" s="115">
        <v>-5</v>
      </c>
      <c r="K18" s="116">
        <v>-3.4482758620689653</v>
      </c>
    </row>
    <row r="19" spans="1:11" ht="14.1" customHeight="1" x14ac:dyDescent="0.2">
      <c r="A19" s="306" t="s">
        <v>235</v>
      </c>
      <c r="B19" s="307" t="s">
        <v>236</v>
      </c>
      <c r="C19" s="308"/>
      <c r="D19" s="113">
        <v>1.2712354096845024</v>
      </c>
      <c r="E19" s="115">
        <v>110</v>
      </c>
      <c r="F19" s="114">
        <v>84</v>
      </c>
      <c r="G19" s="114">
        <v>277</v>
      </c>
      <c r="H19" s="114">
        <v>147</v>
      </c>
      <c r="I19" s="140">
        <v>96</v>
      </c>
      <c r="J19" s="115">
        <v>14</v>
      </c>
      <c r="K19" s="116">
        <v>14.583333333333334</v>
      </c>
    </row>
    <row r="20" spans="1:11" ht="14.1" customHeight="1" x14ac:dyDescent="0.2">
      <c r="A20" s="306">
        <v>12</v>
      </c>
      <c r="B20" s="307" t="s">
        <v>237</v>
      </c>
      <c r="C20" s="308"/>
      <c r="D20" s="113">
        <v>0.93609152894949732</v>
      </c>
      <c r="E20" s="115">
        <v>81</v>
      </c>
      <c r="F20" s="114">
        <v>51</v>
      </c>
      <c r="G20" s="114">
        <v>103</v>
      </c>
      <c r="H20" s="114">
        <v>102</v>
      </c>
      <c r="I20" s="140">
        <v>88</v>
      </c>
      <c r="J20" s="115">
        <v>-7</v>
      </c>
      <c r="K20" s="116">
        <v>-7.9545454545454541</v>
      </c>
    </row>
    <row r="21" spans="1:11" ht="14.1" customHeight="1" x14ac:dyDescent="0.2">
      <c r="A21" s="306">
        <v>21</v>
      </c>
      <c r="B21" s="307" t="s">
        <v>238</v>
      </c>
      <c r="C21" s="308"/>
      <c r="D21" s="113">
        <v>0.68184444701259683</v>
      </c>
      <c r="E21" s="115">
        <v>59</v>
      </c>
      <c r="F21" s="114">
        <v>38</v>
      </c>
      <c r="G21" s="114">
        <v>62</v>
      </c>
      <c r="H21" s="114">
        <v>35</v>
      </c>
      <c r="I21" s="140">
        <v>57</v>
      </c>
      <c r="J21" s="115">
        <v>2</v>
      </c>
      <c r="K21" s="116">
        <v>3.5087719298245612</v>
      </c>
    </row>
    <row r="22" spans="1:11" ht="14.1" customHeight="1" x14ac:dyDescent="0.2">
      <c r="A22" s="306">
        <v>22</v>
      </c>
      <c r="B22" s="307" t="s">
        <v>239</v>
      </c>
      <c r="C22" s="308"/>
      <c r="D22" s="113">
        <v>2.2419969952617591</v>
      </c>
      <c r="E22" s="115">
        <v>194</v>
      </c>
      <c r="F22" s="114">
        <v>164</v>
      </c>
      <c r="G22" s="114">
        <v>306</v>
      </c>
      <c r="H22" s="114">
        <v>164</v>
      </c>
      <c r="I22" s="140">
        <v>266</v>
      </c>
      <c r="J22" s="115">
        <v>-72</v>
      </c>
      <c r="K22" s="116">
        <v>-27.06766917293233</v>
      </c>
    </row>
    <row r="23" spans="1:11" ht="14.1" customHeight="1" x14ac:dyDescent="0.2">
      <c r="A23" s="306">
        <v>23</v>
      </c>
      <c r="B23" s="307" t="s">
        <v>240</v>
      </c>
      <c r="C23" s="308"/>
      <c r="D23" s="113">
        <v>0.88986478677915171</v>
      </c>
      <c r="E23" s="115">
        <v>77</v>
      </c>
      <c r="F23" s="114">
        <v>64</v>
      </c>
      <c r="G23" s="114">
        <v>228</v>
      </c>
      <c r="H23" s="114">
        <v>61</v>
      </c>
      <c r="I23" s="140">
        <v>105</v>
      </c>
      <c r="J23" s="115">
        <v>-28</v>
      </c>
      <c r="K23" s="116">
        <v>-26.666666666666668</v>
      </c>
    </row>
    <row r="24" spans="1:11" ht="14.1" customHeight="1" x14ac:dyDescent="0.2">
      <c r="A24" s="306">
        <v>24</v>
      </c>
      <c r="B24" s="307" t="s">
        <v>241</v>
      </c>
      <c r="C24" s="308"/>
      <c r="D24" s="113">
        <v>3.594129203744366</v>
      </c>
      <c r="E24" s="115">
        <v>311</v>
      </c>
      <c r="F24" s="114">
        <v>235</v>
      </c>
      <c r="G24" s="114">
        <v>397</v>
      </c>
      <c r="H24" s="114">
        <v>256</v>
      </c>
      <c r="I24" s="140">
        <v>663</v>
      </c>
      <c r="J24" s="115">
        <v>-352</v>
      </c>
      <c r="K24" s="116">
        <v>-53.092006033182507</v>
      </c>
    </row>
    <row r="25" spans="1:11" ht="14.1" customHeight="1" x14ac:dyDescent="0.2">
      <c r="A25" s="306">
        <v>25</v>
      </c>
      <c r="B25" s="307" t="s">
        <v>242</v>
      </c>
      <c r="C25" s="308"/>
      <c r="D25" s="113">
        <v>6.9802380677221771</v>
      </c>
      <c r="E25" s="115">
        <v>604</v>
      </c>
      <c r="F25" s="114">
        <v>403</v>
      </c>
      <c r="G25" s="114">
        <v>648</v>
      </c>
      <c r="H25" s="114">
        <v>452</v>
      </c>
      <c r="I25" s="140">
        <v>681</v>
      </c>
      <c r="J25" s="115">
        <v>-77</v>
      </c>
      <c r="K25" s="116">
        <v>-11.306901615271659</v>
      </c>
    </row>
    <row r="26" spans="1:11" ht="14.1" customHeight="1" x14ac:dyDescent="0.2">
      <c r="A26" s="306">
        <v>26</v>
      </c>
      <c r="B26" s="307" t="s">
        <v>243</v>
      </c>
      <c r="C26" s="308"/>
      <c r="D26" s="113">
        <v>3.4092222350629839</v>
      </c>
      <c r="E26" s="115">
        <v>295</v>
      </c>
      <c r="F26" s="114">
        <v>205</v>
      </c>
      <c r="G26" s="114">
        <v>486</v>
      </c>
      <c r="H26" s="114">
        <v>235</v>
      </c>
      <c r="I26" s="140">
        <v>369</v>
      </c>
      <c r="J26" s="115">
        <v>-74</v>
      </c>
      <c r="K26" s="116">
        <v>-20.054200542005422</v>
      </c>
    </row>
    <row r="27" spans="1:11" ht="14.1" customHeight="1" x14ac:dyDescent="0.2">
      <c r="A27" s="306">
        <v>27</v>
      </c>
      <c r="B27" s="307" t="s">
        <v>244</v>
      </c>
      <c r="C27" s="308"/>
      <c r="D27" s="113">
        <v>1.976193227782272</v>
      </c>
      <c r="E27" s="115">
        <v>171</v>
      </c>
      <c r="F27" s="114">
        <v>226</v>
      </c>
      <c r="G27" s="114">
        <v>337</v>
      </c>
      <c r="H27" s="114">
        <v>182</v>
      </c>
      <c r="I27" s="140">
        <v>272</v>
      </c>
      <c r="J27" s="115">
        <v>-101</v>
      </c>
      <c r="K27" s="116">
        <v>-37.132352941176471</v>
      </c>
    </row>
    <row r="28" spans="1:11" ht="14.1" customHeight="1" x14ac:dyDescent="0.2">
      <c r="A28" s="306">
        <v>28</v>
      </c>
      <c r="B28" s="307" t="s">
        <v>245</v>
      </c>
      <c r="C28" s="308"/>
      <c r="D28" s="113">
        <v>0.41604067953310991</v>
      </c>
      <c r="E28" s="115">
        <v>36</v>
      </c>
      <c r="F28" s="114">
        <v>22</v>
      </c>
      <c r="G28" s="114">
        <v>27</v>
      </c>
      <c r="H28" s="114">
        <v>25</v>
      </c>
      <c r="I28" s="140">
        <v>48</v>
      </c>
      <c r="J28" s="115">
        <v>-12</v>
      </c>
      <c r="K28" s="116">
        <v>-25</v>
      </c>
    </row>
    <row r="29" spans="1:11" ht="14.1" customHeight="1" x14ac:dyDescent="0.2">
      <c r="A29" s="306">
        <v>29</v>
      </c>
      <c r="B29" s="307" t="s">
        <v>246</v>
      </c>
      <c r="C29" s="308"/>
      <c r="D29" s="113">
        <v>3.7328094302554029</v>
      </c>
      <c r="E29" s="115">
        <v>323</v>
      </c>
      <c r="F29" s="114">
        <v>283</v>
      </c>
      <c r="G29" s="114">
        <v>395</v>
      </c>
      <c r="H29" s="114">
        <v>294</v>
      </c>
      <c r="I29" s="140">
        <v>300</v>
      </c>
      <c r="J29" s="115">
        <v>23</v>
      </c>
      <c r="K29" s="116">
        <v>7.666666666666667</v>
      </c>
    </row>
    <row r="30" spans="1:11" ht="14.1" customHeight="1" x14ac:dyDescent="0.2">
      <c r="A30" s="306" t="s">
        <v>247</v>
      </c>
      <c r="B30" s="307" t="s">
        <v>248</v>
      </c>
      <c r="C30" s="308"/>
      <c r="D30" s="113">
        <v>1.3868022651103664</v>
      </c>
      <c r="E30" s="115">
        <v>120</v>
      </c>
      <c r="F30" s="114" t="s">
        <v>513</v>
      </c>
      <c r="G30" s="114">
        <v>166</v>
      </c>
      <c r="H30" s="114" t="s">
        <v>513</v>
      </c>
      <c r="I30" s="140">
        <v>85</v>
      </c>
      <c r="J30" s="115">
        <v>35</v>
      </c>
      <c r="K30" s="116">
        <v>41.176470588235297</v>
      </c>
    </row>
    <row r="31" spans="1:11" ht="14.1" customHeight="1" x14ac:dyDescent="0.2">
      <c r="A31" s="306" t="s">
        <v>249</v>
      </c>
      <c r="B31" s="307" t="s">
        <v>250</v>
      </c>
      <c r="C31" s="308"/>
      <c r="D31" s="113">
        <v>2.3113371085172774</v>
      </c>
      <c r="E31" s="115">
        <v>200</v>
      </c>
      <c r="F31" s="114">
        <v>183</v>
      </c>
      <c r="G31" s="114">
        <v>222</v>
      </c>
      <c r="H31" s="114">
        <v>192</v>
      </c>
      <c r="I31" s="140">
        <v>208</v>
      </c>
      <c r="J31" s="115">
        <v>-8</v>
      </c>
      <c r="K31" s="116">
        <v>-3.8461538461538463</v>
      </c>
    </row>
    <row r="32" spans="1:11" ht="14.1" customHeight="1" x14ac:dyDescent="0.2">
      <c r="A32" s="306">
        <v>31</v>
      </c>
      <c r="B32" s="307" t="s">
        <v>251</v>
      </c>
      <c r="C32" s="308"/>
      <c r="D32" s="113">
        <v>0.52005084941638735</v>
      </c>
      <c r="E32" s="115">
        <v>45</v>
      </c>
      <c r="F32" s="114">
        <v>47</v>
      </c>
      <c r="G32" s="114">
        <v>57</v>
      </c>
      <c r="H32" s="114">
        <v>36</v>
      </c>
      <c r="I32" s="140">
        <v>41</v>
      </c>
      <c r="J32" s="115">
        <v>4</v>
      </c>
      <c r="K32" s="116">
        <v>9.7560975609756095</v>
      </c>
    </row>
    <row r="33" spans="1:11" ht="14.1" customHeight="1" x14ac:dyDescent="0.2">
      <c r="A33" s="306">
        <v>32</v>
      </c>
      <c r="B33" s="307" t="s">
        <v>252</v>
      </c>
      <c r="C33" s="308"/>
      <c r="D33" s="113">
        <v>2.6118109326245231</v>
      </c>
      <c r="E33" s="115">
        <v>226</v>
      </c>
      <c r="F33" s="114">
        <v>98</v>
      </c>
      <c r="G33" s="114">
        <v>229</v>
      </c>
      <c r="H33" s="114">
        <v>219</v>
      </c>
      <c r="I33" s="140">
        <v>183</v>
      </c>
      <c r="J33" s="115">
        <v>43</v>
      </c>
      <c r="K33" s="116">
        <v>23.497267759562842</v>
      </c>
    </row>
    <row r="34" spans="1:11" ht="14.1" customHeight="1" x14ac:dyDescent="0.2">
      <c r="A34" s="306">
        <v>33</v>
      </c>
      <c r="B34" s="307" t="s">
        <v>253</v>
      </c>
      <c r="C34" s="308"/>
      <c r="D34" s="113">
        <v>1.8259563157286489</v>
      </c>
      <c r="E34" s="115">
        <v>158</v>
      </c>
      <c r="F34" s="114">
        <v>142</v>
      </c>
      <c r="G34" s="114">
        <v>295</v>
      </c>
      <c r="H34" s="114">
        <v>202</v>
      </c>
      <c r="I34" s="140">
        <v>215</v>
      </c>
      <c r="J34" s="115">
        <v>-57</v>
      </c>
      <c r="K34" s="116">
        <v>-26.511627906976745</v>
      </c>
    </row>
    <row r="35" spans="1:11" ht="14.1" customHeight="1" x14ac:dyDescent="0.2">
      <c r="A35" s="306">
        <v>34</v>
      </c>
      <c r="B35" s="307" t="s">
        <v>254</v>
      </c>
      <c r="C35" s="308"/>
      <c r="D35" s="113">
        <v>1.8952964289841674</v>
      </c>
      <c r="E35" s="115">
        <v>164</v>
      </c>
      <c r="F35" s="114">
        <v>149</v>
      </c>
      <c r="G35" s="114">
        <v>222</v>
      </c>
      <c r="H35" s="114">
        <v>146</v>
      </c>
      <c r="I35" s="140">
        <v>157</v>
      </c>
      <c r="J35" s="115">
        <v>7</v>
      </c>
      <c r="K35" s="116">
        <v>4.4585987261146496</v>
      </c>
    </row>
    <row r="36" spans="1:11" ht="14.1" customHeight="1" x14ac:dyDescent="0.2">
      <c r="A36" s="306">
        <v>41</v>
      </c>
      <c r="B36" s="307" t="s">
        <v>255</v>
      </c>
      <c r="C36" s="308"/>
      <c r="D36" s="113">
        <v>2.0917600832081358</v>
      </c>
      <c r="E36" s="115">
        <v>181</v>
      </c>
      <c r="F36" s="114">
        <v>187</v>
      </c>
      <c r="G36" s="114">
        <v>229</v>
      </c>
      <c r="H36" s="114">
        <v>148</v>
      </c>
      <c r="I36" s="140">
        <v>173</v>
      </c>
      <c r="J36" s="115">
        <v>8</v>
      </c>
      <c r="K36" s="116">
        <v>4.6242774566473992</v>
      </c>
    </row>
    <row r="37" spans="1:11" ht="14.1" customHeight="1" x14ac:dyDescent="0.2">
      <c r="A37" s="306">
        <v>42</v>
      </c>
      <c r="B37" s="307" t="s">
        <v>256</v>
      </c>
      <c r="C37" s="308"/>
      <c r="D37" s="113">
        <v>8.0896798798104699E-2</v>
      </c>
      <c r="E37" s="115">
        <v>7</v>
      </c>
      <c r="F37" s="114">
        <v>6</v>
      </c>
      <c r="G37" s="114">
        <v>12</v>
      </c>
      <c r="H37" s="114">
        <v>11</v>
      </c>
      <c r="I37" s="140">
        <v>8</v>
      </c>
      <c r="J37" s="115">
        <v>-1</v>
      </c>
      <c r="K37" s="116">
        <v>-12.5</v>
      </c>
    </row>
    <row r="38" spans="1:11" ht="14.1" customHeight="1" x14ac:dyDescent="0.2">
      <c r="A38" s="306">
        <v>43</v>
      </c>
      <c r="B38" s="307" t="s">
        <v>257</v>
      </c>
      <c r="C38" s="308"/>
      <c r="D38" s="113">
        <v>1.3405755229400207</v>
      </c>
      <c r="E38" s="115">
        <v>116</v>
      </c>
      <c r="F38" s="114">
        <v>123</v>
      </c>
      <c r="G38" s="114">
        <v>196</v>
      </c>
      <c r="H38" s="114">
        <v>113</v>
      </c>
      <c r="I38" s="140">
        <v>94</v>
      </c>
      <c r="J38" s="115">
        <v>22</v>
      </c>
      <c r="K38" s="116">
        <v>23.404255319148938</v>
      </c>
    </row>
    <row r="39" spans="1:11" ht="14.1" customHeight="1" x14ac:dyDescent="0.2">
      <c r="A39" s="306">
        <v>51</v>
      </c>
      <c r="B39" s="307" t="s">
        <v>258</v>
      </c>
      <c r="C39" s="308"/>
      <c r="D39" s="113">
        <v>7.6042990870218423</v>
      </c>
      <c r="E39" s="115">
        <v>658</v>
      </c>
      <c r="F39" s="114">
        <v>583</v>
      </c>
      <c r="G39" s="114">
        <v>932</v>
      </c>
      <c r="H39" s="114">
        <v>671</v>
      </c>
      <c r="I39" s="140">
        <v>750</v>
      </c>
      <c r="J39" s="115">
        <v>-92</v>
      </c>
      <c r="K39" s="116">
        <v>-12.266666666666667</v>
      </c>
    </row>
    <row r="40" spans="1:11" ht="14.1" customHeight="1" x14ac:dyDescent="0.2">
      <c r="A40" s="306" t="s">
        <v>259</v>
      </c>
      <c r="B40" s="307" t="s">
        <v>260</v>
      </c>
      <c r="C40" s="308"/>
      <c r="D40" s="113">
        <v>6.7606610424130356</v>
      </c>
      <c r="E40" s="115">
        <v>585</v>
      </c>
      <c r="F40" s="114">
        <v>525</v>
      </c>
      <c r="G40" s="114">
        <v>825</v>
      </c>
      <c r="H40" s="114">
        <v>624</v>
      </c>
      <c r="I40" s="140">
        <v>687</v>
      </c>
      <c r="J40" s="115">
        <v>-102</v>
      </c>
      <c r="K40" s="116">
        <v>-14.847161572052402</v>
      </c>
    </row>
    <row r="41" spans="1:11" ht="14.1" customHeight="1" x14ac:dyDescent="0.2">
      <c r="A41" s="306"/>
      <c r="B41" s="307" t="s">
        <v>261</v>
      </c>
      <c r="C41" s="308"/>
      <c r="D41" s="113">
        <v>5.2005084941638735</v>
      </c>
      <c r="E41" s="115">
        <v>450</v>
      </c>
      <c r="F41" s="114">
        <v>391</v>
      </c>
      <c r="G41" s="114">
        <v>577</v>
      </c>
      <c r="H41" s="114">
        <v>500</v>
      </c>
      <c r="I41" s="140">
        <v>565</v>
      </c>
      <c r="J41" s="115">
        <v>-115</v>
      </c>
      <c r="K41" s="116">
        <v>-20.353982300884955</v>
      </c>
    </row>
    <row r="42" spans="1:11" ht="14.1" customHeight="1" x14ac:dyDescent="0.2">
      <c r="A42" s="306">
        <v>52</v>
      </c>
      <c r="B42" s="307" t="s">
        <v>262</v>
      </c>
      <c r="C42" s="308"/>
      <c r="D42" s="113">
        <v>4.5186640471512769</v>
      </c>
      <c r="E42" s="115">
        <v>391</v>
      </c>
      <c r="F42" s="114">
        <v>300</v>
      </c>
      <c r="G42" s="114">
        <v>417</v>
      </c>
      <c r="H42" s="114">
        <v>343</v>
      </c>
      <c r="I42" s="140">
        <v>401</v>
      </c>
      <c r="J42" s="115">
        <v>-10</v>
      </c>
      <c r="K42" s="116">
        <v>-2.4937655860349128</v>
      </c>
    </row>
    <row r="43" spans="1:11" ht="14.1" customHeight="1" x14ac:dyDescent="0.2">
      <c r="A43" s="306" t="s">
        <v>263</v>
      </c>
      <c r="B43" s="307" t="s">
        <v>264</v>
      </c>
      <c r="C43" s="308"/>
      <c r="D43" s="113">
        <v>4.0679533109904078</v>
      </c>
      <c r="E43" s="115">
        <v>352</v>
      </c>
      <c r="F43" s="114">
        <v>267</v>
      </c>
      <c r="G43" s="114">
        <v>362</v>
      </c>
      <c r="H43" s="114">
        <v>300</v>
      </c>
      <c r="I43" s="140">
        <v>351</v>
      </c>
      <c r="J43" s="115">
        <v>1</v>
      </c>
      <c r="K43" s="116">
        <v>0.28490028490028491</v>
      </c>
    </row>
    <row r="44" spans="1:11" ht="14.1" customHeight="1" x14ac:dyDescent="0.2">
      <c r="A44" s="306">
        <v>53</v>
      </c>
      <c r="B44" s="307" t="s">
        <v>265</v>
      </c>
      <c r="C44" s="308"/>
      <c r="D44" s="113">
        <v>1.2018952964289842</v>
      </c>
      <c r="E44" s="115">
        <v>104</v>
      </c>
      <c r="F44" s="114">
        <v>90</v>
      </c>
      <c r="G44" s="114">
        <v>115</v>
      </c>
      <c r="H44" s="114">
        <v>75</v>
      </c>
      <c r="I44" s="140">
        <v>59</v>
      </c>
      <c r="J44" s="115">
        <v>45</v>
      </c>
      <c r="K44" s="116">
        <v>76.271186440677965</v>
      </c>
    </row>
    <row r="45" spans="1:11" ht="14.1" customHeight="1" x14ac:dyDescent="0.2">
      <c r="A45" s="306" t="s">
        <v>266</v>
      </c>
      <c r="B45" s="307" t="s">
        <v>267</v>
      </c>
      <c r="C45" s="308"/>
      <c r="D45" s="113">
        <v>1.1325551831734659</v>
      </c>
      <c r="E45" s="115">
        <v>98</v>
      </c>
      <c r="F45" s="114">
        <v>84</v>
      </c>
      <c r="G45" s="114">
        <v>112</v>
      </c>
      <c r="H45" s="114">
        <v>69</v>
      </c>
      <c r="I45" s="140">
        <v>52</v>
      </c>
      <c r="J45" s="115">
        <v>46</v>
      </c>
      <c r="K45" s="116">
        <v>88.461538461538467</v>
      </c>
    </row>
    <row r="46" spans="1:11" ht="14.1" customHeight="1" x14ac:dyDescent="0.2">
      <c r="A46" s="306">
        <v>54</v>
      </c>
      <c r="B46" s="307" t="s">
        <v>268</v>
      </c>
      <c r="C46" s="308"/>
      <c r="D46" s="113">
        <v>3.4785623483185022</v>
      </c>
      <c r="E46" s="115">
        <v>301</v>
      </c>
      <c r="F46" s="114">
        <v>207</v>
      </c>
      <c r="G46" s="114">
        <v>302</v>
      </c>
      <c r="H46" s="114">
        <v>289</v>
      </c>
      <c r="I46" s="140">
        <v>317</v>
      </c>
      <c r="J46" s="115">
        <v>-16</v>
      </c>
      <c r="K46" s="116">
        <v>-5.0473186119873814</v>
      </c>
    </row>
    <row r="47" spans="1:11" ht="14.1" customHeight="1" x14ac:dyDescent="0.2">
      <c r="A47" s="306">
        <v>61</v>
      </c>
      <c r="B47" s="307" t="s">
        <v>269</v>
      </c>
      <c r="C47" s="308"/>
      <c r="D47" s="113">
        <v>2.1148734542933085</v>
      </c>
      <c r="E47" s="115">
        <v>183</v>
      </c>
      <c r="F47" s="114">
        <v>170</v>
      </c>
      <c r="G47" s="114">
        <v>319</v>
      </c>
      <c r="H47" s="114">
        <v>159</v>
      </c>
      <c r="I47" s="140">
        <v>223</v>
      </c>
      <c r="J47" s="115">
        <v>-40</v>
      </c>
      <c r="K47" s="116">
        <v>-17.937219730941703</v>
      </c>
    </row>
    <row r="48" spans="1:11" ht="14.1" customHeight="1" x14ac:dyDescent="0.2">
      <c r="A48" s="306">
        <v>62</v>
      </c>
      <c r="B48" s="307" t="s">
        <v>270</v>
      </c>
      <c r="C48" s="308"/>
      <c r="D48" s="113">
        <v>9.1413382641858316</v>
      </c>
      <c r="E48" s="115">
        <v>791</v>
      </c>
      <c r="F48" s="114">
        <v>724</v>
      </c>
      <c r="G48" s="114">
        <v>922</v>
      </c>
      <c r="H48" s="114">
        <v>538</v>
      </c>
      <c r="I48" s="140">
        <v>639</v>
      </c>
      <c r="J48" s="115">
        <v>152</v>
      </c>
      <c r="K48" s="116">
        <v>23.787167449139279</v>
      </c>
    </row>
    <row r="49" spans="1:11" ht="14.1" customHeight="1" x14ac:dyDescent="0.2">
      <c r="A49" s="306">
        <v>63</v>
      </c>
      <c r="B49" s="307" t="s">
        <v>271</v>
      </c>
      <c r="C49" s="308"/>
      <c r="D49" s="113">
        <v>3.4323356061481567</v>
      </c>
      <c r="E49" s="115">
        <v>297</v>
      </c>
      <c r="F49" s="114">
        <v>335</v>
      </c>
      <c r="G49" s="114">
        <v>401</v>
      </c>
      <c r="H49" s="114">
        <v>368</v>
      </c>
      <c r="I49" s="140">
        <v>349</v>
      </c>
      <c r="J49" s="115">
        <v>-52</v>
      </c>
      <c r="K49" s="116">
        <v>-14.899713467048711</v>
      </c>
    </row>
    <row r="50" spans="1:11" ht="14.1" customHeight="1" x14ac:dyDescent="0.2">
      <c r="A50" s="306" t="s">
        <v>272</v>
      </c>
      <c r="B50" s="307" t="s">
        <v>273</v>
      </c>
      <c r="C50" s="308"/>
      <c r="D50" s="113">
        <v>0.4969374783312146</v>
      </c>
      <c r="E50" s="115">
        <v>43</v>
      </c>
      <c r="F50" s="114">
        <v>48</v>
      </c>
      <c r="G50" s="114">
        <v>85</v>
      </c>
      <c r="H50" s="114">
        <v>60</v>
      </c>
      <c r="I50" s="140">
        <v>56</v>
      </c>
      <c r="J50" s="115">
        <v>-13</v>
      </c>
      <c r="K50" s="116">
        <v>-23.214285714285715</v>
      </c>
    </row>
    <row r="51" spans="1:11" ht="14.1" customHeight="1" x14ac:dyDescent="0.2">
      <c r="A51" s="306" t="s">
        <v>274</v>
      </c>
      <c r="B51" s="307" t="s">
        <v>275</v>
      </c>
      <c r="C51" s="308"/>
      <c r="D51" s="113">
        <v>2.6349243037096959</v>
      </c>
      <c r="E51" s="115">
        <v>228</v>
      </c>
      <c r="F51" s="114">
        <v>248</v>
      </c>
      <c r="G51" s="114">
        <v>273</v>
      </c>
      <c r="H51" s="114">
        <v>295</v>
      </c>
      <c r="I51" s="140">
        <v>273</v>
      </c>
      <c r="J51" s="115">
        <v>-45</v>
      </c>
      <c r="K51" s="116">
        <v>-16.483516483516482</v>
      </c>
    </row>
    <row r="52" spans="1:11" ht="14.1" customHeight="1" x14ac:dyDescent="0.2">
      <c r="A52" s="306">
        <v>71</v>
      </c>
      <c r="B52" s="307" t="s">
        <v>276</v>
      </c>
      <c r="C52" s="308"/>
      <c r="D52" s="113">
        <v>9.0142147232173819</v>
      </c>
      <c r="E52" s="115">
        <v>780</v>
      </c>
      <c r="F52" s="114">
        <v>652</v>
      </c>
      <c r="G52" s="114">
        <v>1000</v>
      </c>
      <c r="H52" s="114">
        <v>587</v>
      </c>
      <c r="I52" s="140">
        <v>810</v>
      </c>
      <c r="J52" s="115">
        <v>-30</v>
      </c>
      <c r="K52" s="116">
        <v>-3.7037037037037037</v>
      </c>
    </row>
    <row r="53" spans="1:11" ht="14.1" customHeight="1" x14ac:dyDescent="0.2">
      <c r="A53" s="306" t="s">
        <v>277</v>
      </c>
      <c r="B53" s="307" t="s">
        <v>278</v>
      </c>
      <c r="C53" s="308"/>
      <c r="D53" s="113">
        <v>3.1665318386686696</v>
      </c>
      <c r="E53" s="115">
        <v>274</v>
      </c>
      <c r="F53" s="114">
        <v>304</v>
      </c>
      <c r="G53" s="114">
        <v>472</v>
      </c>
      <c r="H53" s="114">
        <v>200</v>
      </c>
      <c r="I53" s="140">
        <v>277</v>
      </c>
      <c r="J53" s="115">
        <v>-3</v>
      </c>
      <c r="K53" s="116">
        <v>-1.0830324909747293</v>
      </c>
    </row>
    <row r="54" spans="1:11" ht="14.1" customHeight="1" x14ac:dyDescent="0.2">
      <c r="A54" s="306" t="s">
        <v>279</v>
      </c>
      <c r="B54" s="307" t="s">
        <v>280</v>
      </c>
      <c r="C54" s="308"/>
      <c r="D54" s="113">
        <v>4.8653646134288682</v>
      </c>
      <c r="E54" s="115">
        <v>421</v>
      </c>
      <c r="F54" s="114">
        <v>293</v>
      </c>
      <c r="G54" s="114">
        <v>469</v>
      </c>
      <c r="H54" s="114">
        <v>345</v>
      </c>
      <c r="I54" s="140">
        <v>450</v>
      </c>
      <c r="J54" s="115">
        <v>-29</v>
      </c>
      <c r="K54" s="116">
        <v>-6.4444444444444446</v>
      </c>
    </row>
    <row r="55" spans="1:11" ht="14.1" customHeight="1" x14ac:dyDescent="0.2">
      <c r="A55" s="306">
        <v>72</v>
      </c>
      <c r="B55" s="307" t="s">
        <v>281</v>
      </c>
      <c r="C55" s="308"/>
      <c r="D55" s="113">
        <v>1.9877499133248584</v>
      </c>
      <c r="E55" s="115">
        <v>172</v>
      </c>
      <c r="F55" s="114">
        <v>117</v>
      </c>
      <c r="G55" s="114">
        <v>259</v>
      </c>
      <c r="H55" s="114">
        <v>141</v>
      </c>
      <c r="I55" s="140">
        <v>186</v>
      </c>
      <c r="J55" s="115">
        <v>-14</v>
      </c>
      <c r="K55" s="116">
        <v>-7.5268817204301079</v>
      </c>
    </row>
    <row r="56" spans="1:11" ht="14.1" customHeight="1" x14ac:dyDescent="0.2">
      <c r="A56" s="306" t="s">
        <v>282</v>
      </c>
      <c r="B56" s="307" t="s">
        <v>283</v>
      </c>
      <c r="C56" s="308"/>
      <c r="D56" s="113">
        <v>0.68184444701259683</v>
      </c>
      <c r="E56" s="115">
        <v>59</v>
      </c>
      <c r="F56" s="114">
        <v>39</v>
      </c>
      <c r="G56" s="114">
        <v>102</v>
      </c>
      <c r="H56" s="114">
        <v>55</v>
      </c>
      <c r="I56" s="140">
        <v>56</v>
      </c>
      <c r="J56" s="115">
        <v>3</v>
      </c>
      <c r="K56" s="116">
        <v>5.3571428571428568</v>
      </c>
    </row>
    <row r="57" spans="1:11" ht="14.1" customHeight="1" x14ac:dyDescent="0.2">
      <c r="A57" s="306" t="s">
        <v>284</v>
      </c>
      <c r="B57" s="307" t="s">
        <v>285</v>
      </c>
      <c r="C57" s="308"/>
      <c r="D57" s="113">
        <v>0.7974113024384607</v>
      </c>
      <c r="E57" s="115">
        <v>69</v>
      </c>
      <c r="F57" s="114">
        <v>56</v>
      </c>
      <c r="G57" s="114">
        <v>77</v>
      </c>
      <c r="H57" s="114">
        <v>74</v>
      </c>
      <c r="I57" s="140">
        <v>98</v>
      </c>
      <c r="J57" s="115">
        <v>-29</v>
      </c>
      <c r="K57" s="116">
        <v>-29.591836734693878</v>
      </c>
    </row>
    <row r="58" spans="1:11" ht="14.1" customHeight="1" x14ac:dyDescent="0.2">
      <c r="A58" s="306">
        <v>73</v>
      </c>
      <c r="B58" s="307" t="s">
        <v>286</v>
      </c>
      <c r="C58" s="308"/>
      <c r="D58" s="113">
        <v>2.068646712122963</v>
      </c>
      <c r="E58" s="115">
        <v>179</v>
      </c>
      <c r="F58" s="114">
        <v>149</v>
      </c>
      <c r="G58" s="114">
        <v>289</v>
      </c>
      <c r="H58" s="114">
        <v>122</v>
      </c>
      <c r="I58" s="140">
        <v>178</v>
      </c>
      <c r="J58" s="115">
        <v>1</v>
      </c>
      <c r="K58" s="116">
        <v>0.5617977528089888</v>
      </c>
    </row>
    <row r="59" spans="1:11" ht="14.1" customHeight="1" x14ac:dyDescent="0.2">
      <c r="A59" s="306" t="s">
        <v>287</v>
      </c>
      <c r="B59" s="307" t="s">
        <v>288</v>
      </c>
      <c r="C59" s="308"/>
      <c r="D59" s="113">
        <v>1.7219461458453715</v>
      </c>
      <c r="E59" s="115">
        <v>149</v>
      </c>
      <c r="F59" s="114">
        <v>104</v>
      </c>
      <c r="G59" s="114">
        <v>239</v>
      </c>
      <c r="H59" s="114">
        <v>87</v>
      </c>
      <c r="I59" s="140">
        <v>143</v>
      </c>
      <c r="J59" s="115">
        <v>6</v>
      </c>
      <c r="K59" s="116">
        <v>4.1958041958041958</v>
      </c>
    </row>
    <row r="60" spans="1:11" ht="14.1" customHeight="1" x14ac:dyDescent="0.2">
      <c r="A60" s="306">
        <v>81</v>
      </c>
      <c r="B60" s="307" t="s">
        <v>289</v>
      </c>
      <c r="C60" s="308"/>
      <c r="D60" s="113">
        <v>7.176701721946146</v>
      </c>
      <c r="E60" s="115">
        <v>621</v>
      </c>
      <c r="F60" s="114">
        <v>597</v>
      </c>
      <c r="G60" s="114">
        <v>875</v>
      </c>
      <c r="H60" s="114">
        <v>419</v>
      </c>
      <c r="I60" s="140">
        <v>551</v>
      </c>
      <c r="J60" s="115">
        <v>70</v>
      </c>
      <c r="K60" s="116">
        <v>12.704174228675136</v>
      </c>
    </row>
    <row r="61" spans="1:11" ht="14.1" customHeight="1" x14ac:dyDescent="0.2">
      <c r="A61" s="306" t="s">
        <v>290</v>
      </c>
      <c r="B61" s="307" t="s">
        <v>291</v>
      </c>
      <c r="C61" s="308"/>
      <c r="D61" s="113">
        <v>1.7797295735583034</v>
      </c>
      <c r="E61" s="115">
        <v>154</v>
      </c>
      <c r="F61" s="114">
        <v>111</v>
      </c>
      <c r="G61" s="114">
        <v>298</v>
      </c>
      <c r="H61" s="114">
        <v>93</v>
      </c>
      <c r="I61" s="140">
        <v>156</v>
      </c>
      <c r="J61" s="115">
        <v>-2</v>
      </c>
      <c r="K61" s="116">
        <v>-1.2820512820512822</v>
      </c>
    </row>
    <row r="62" spans="1:11" ht="14.1" customHeight="1" x14ac:dyDescent="0.2">
      <c r="A62" s="306" t="s">
        <v>292</v>
      </c>
      <c r="B62" s="307" t="s">
        <v>293</v>
      </c>
      <c r="C62" s="308"/>
      <c r="D62" s="113">
        <v>2.4500173350283139</v>
      </c>
      <c r="E62" s="115">
        <v>212</v>
      </c>
      <c r="F62" s="114">
        <v>284</v>
      </c>
      <c r="G62" s="114">
        <v>375</v>
      </c>
      <c r="H62" s="114">
        <v>139</v>
      </c>
      <c r="I62" s="140">
        <v>145</v>
      </c>
      <c r="J62" s="115">
        <v>67</v>
      </c>
      <c r="K62" s="116">
        <v>46.206896551724135</v>
      </c>
    </row>
    <row r="63" spans="1:11" ht="14.1" customHeight="1" x14ac:dyDescent="0.2">
      <c r="A63" s="306"/>
      <c r="B63" s="307" t="s">
        <v>294</v>
      </c>
      <c r="C63" s="308"/>
      <c r="D63" s="113">
        <v>2.068646712122963</v>
      </c>
      <c r="E63" s="115">
        <v>179</v>
      </c>
      <c r="F63" s="114">
        <v>197</v>
      </c>
      <c r="G63" s="114">
        <v>334</v>
      </c>
      <c r="H63" s="114">
        <v>113</v>
      </c>
      <c r="I63" s="140">
        <v>118</v>
      </c>
      <c r="J63" s="115">
        <v>61</v>
      </c>
      <c r="K63" s="116">
        <v>51.694915254237287</v>
      </c>
    </row>
    <row r="64" spans="1:11" ht="14.1" customHeight="1" x14ac:dyDescent="0.2">
      <c r="A64" s="306" t="s">
        <v>295</v>
      </c>
      <c r="B64" s="307" t="s">
        <v>296</v>
      </c>
      <c r="C64" s="308"/>
      <c r="D64" s="113">
        <v>1.0285450132901883</v>
      </c>
      <c r="E64" s="115">
        <v>89</v>
      </c>
      <c r="F64" s="114">
        <v>49</v>
      </c>
      <c r="G64" s="114">
        <v>77</v>
      </c>
      <c r="H64" s="114">
        <v>71</v>
      </c>
      <c r="I64" s="140">
        <v>96</v>
      </c>
      <c r="J64" s="115">
        <v>-7</v>
      </c>
      <c r="K64" s="116">
        <v>-7.291666666666667</v>
      </c>
    </row>
    <row r="65" spans="1:11" ht="14.1" customHeight="1" x14ac:dyDescent="0.2">
      <c r="A65" s="306" t="s">
        <v>297</v>
      </c>
      <c r="B65" s="307" t="s">
        <v>298</v>
      </c>
      <c r="C65" s="308"/>
      <c r="D65" s="113">
        <v>0.88986478677915171</v>
      </c>
      <c r="E65" s="115">
        <v>77</v>
      </c>
      <c r="F65" s="114">
        <v>89</v>
      </c>
      <c r="G65" s="114">
        <v>48</v>
      </c>
      <c r="H65" s="114">
        <v>54</v>
      </c>
      <c r="I65" s="140">
        <v>51</v>
      </c>
      <c r="J65" s="115">
        <v>26</v>
      </c>
      <c r="K65" s="116">
        <v>50.980392156862742</v>
      </c>
    </row>
    <row r="66" spans="1:11" ht="14.1" customHeight="1" x14ac:dyDescent="0.2">
      <c r="A66" s="306">
        <v>82</v>
      </c>
      <c r="B66" s="307" t="s">
        <v>299</v>
      </c>
      <c r="C66" s="308"/>
      <c r="D66" s="113">
        <v>2.6118109326245231</v>
      </c>
      <c r="E66" s="115">
        <v>226</v>
      </c>
      <c r="F66" s="114">
        <v>203</v>
      </c>
      <c r="G66" s="114">
        <v>453</v>
      </c>
      <c r="H66" s="114">
        <v>210</v>
      </c>
      <c r="I66" s="140">
        <v>254</v>
      </c>
      <c r="J66" s="115">
        <v>-28</v>
      </c>
      <c r="K66" s="116">
        <v>-11.023622047244094</v>
      </c>
    </row>
    <row r="67" spans="1:11" ht="14.1" customHeight="1" x14ac:dyDescent="0.2">
      <c r="A67" s="306" t="s">
        <v>300</v>
      </c>
      <c r="B67" s="307" t="s">
        <v>301</v>
      </c>
      <c r="C67" s="308"/>
      <c r="D67" s="113">
        <v>1.768172888015717</v>
      </c>
      <c r="E67" s="115">
        <v>153</v>
      </c>
      <c r="F67" s="114">
        <v>132</v>
      </c>
      <c r="G67" s="114">
        <v>332</v>
      </c>
      <c r="H67" s="114">
        <v>150</v>
      </c>
      <c r="I67" s="140">
        <v>152</v>
      </c>
      <c r="J67" s="115">
        <v>1</v>
      </c>
      <c r="K67" s="116">
        <v>0.65789473684210531</v>
      </c>
    </row>
    <row r="68" spans="1:11" ht="14.1" customHeight="1" x14ac:dyDescent="0.2">
      <c r="A68" s="306" t="s">
        <v>302</v>
      </c>
      <c r="B68" s="307" t="s">
        <v>303</v>
      </c>
      <c r="C68" s="308"/>
      <c r="D68" s="113">
        <v>0.5431642205015601</v>
      </c>
      <c r="E68" s="115">
        <v>47</v>
      </c>
      <c r="F68" s="114">
        <v>39</v>
      </c>
      <c r="G68" s="114">
        <v>70</v>
      </c>
      <c r="H68" s="114">
        <v>43</v>
      </c>
      <c r="I68" s="140">
        <v>51</v>
      </c>
      <c r="J68" s="115">
        <v>-4</v>
      </c>
      <c r="K68" s="116">
        <v>-7.8431372549019605</v>
      </c>
    </row>
    <row r="69" spans="1:11" ht="14.1" customHeight="1" x14ac:dyDescent="0.2">
      <c r="A69" s="306">
        <v>83</v>
      </c>
      <c r="B69" s="307" t="s">
        <v>304</v>
      </c>
      <c r="C69" s="308"/>
      <c r="D69" s="113">
        <v>5.3854154628452564</v>
      </c>
      <c r="E69" s="115">
        <v>466</v>
      </c>
      <c r="F69" s="114">
        <v>436</v>
      </c>
      <c r="G69" s="114">
        <v>1145</v>
      </c>
      <c r="H69" s="114">
        <v>319</v>
      </c>
      <c r="I69" s="140">
        <v>429</v>
      </c>
      <c r="J69" s="115">
        <v>37</v>
      </c>
      <c r="K69" s="116">
        <v>8.6247086247086244</v>
      </c>
    </row>
    <row r="70" spans="1:11" ht="14.1" customHeight="1" x14ac:dyDescent="0.2">
      <c r="A70" s="306" t="s">
        <v>305</v>
      </c>
      <c r="B70" s="307" t="s">
        <v>306</v>
      </c>
      <c r="C70" s="308"/>
      <c r="D70" s="113">
        <v>4.3568704495550676</v>
      </c>
      <c r="E70" s="115">
        <v>377</v>
      </c>
      <c r="F70" s="114">
        <v>362</v>
      </c>
      <c r="G70" s="114">
        <v>1045</v>
      </c>
      <c r="H70" s="114">
        <v>231</v>
      </c>
      <c r="I70" s="140">
        <v>349</v>
      </c>
      <c r="J70" s="115">
        <v>28</v>
      </c>
      <c r="K70" s="116">
        <v>8.0229226361031518</v>
      </c>
    </row>
    <row r="71" spans="1:11" ht="14.1" customHeight="1" x14ac:dyDescent="0.2">
      <c r="A71" s="306"/>
      <c r="B71" s="307" t="s">
        <v>307</v>
      </c>
      <c r="C71" s="308"/>
      <c r="D71" s="113">
        <v>2.6927077314226282</v>
      </c>
      <c r="E71" s="115">
        <v>233</v>
      </c>
      <c r="F71" s="114">
        <v>205</v>
      </c>
      <c r="G71" s="114">
        <v>624</v>
      </c>
      <c r="H71" s="114">
        <v>122</v>
      </c>
      <c r="I71" s="140">
        <v>195</v>
      </c>
      <c r="J71" s="115">
        <v>38</v>
      </c>
      <c r="K71" s="116">
        <v>19.487179487179485</v>
      </c>
    </row>
    <row r="72" spans="1:11" ht="14.1" customHeight="1" x14ac:dyDescent="0.2">
      <c r="A72" s="306">
        <v>84</v>
      </c>
      <c r="B72" s="307" t="s">
        <v>308</v>
      </c>
      <c r="C72" s="308"/>
      <c r="D72" s="113">
        <v>1.3405755229400207</v>
      </c>
      <c r="E72" s="115">
        <v>116</v>
      </c>
      <c r="F72" s="114">
        <v>90</v>
      </c>
      <c r="G72" s="114">
        <v>220</v>
      </c>
      <c r="H72" s="114">
        <v>78</v>
      </c>
      <c r="I72" s="140">
        <v>104</v>
      </c>
      <c r="J72" s="115">
        <v>12</v>
      </c>
      <c r="K72" s="116">
        <v>11.538461538461538</v>
      </c>
    </row>
    <row r="73" spans="1:11" ht="14.1" customHeight="1" x14ac:dyDescent="0.2">
      <c r="A73" s="306" t="s">
        <v>309</v>
      </c>
      <c r="B73" s="307" t="s">
        <v>310</v>
      </c>
      <c r="C73" s="308"/>
      <c r="D73" s="113">
        <v>0.50849416387380098</v>
      </c>
      <c r="E73" s="115">
        <v>44</v>
      </c>
      <c r="F73" s="114">
        <v>8</v>
      </c>
      <c r="G73" s="114">
        <v>78</v>
      </c>
      <c r="H73" s="114">
        <v>4</v>
      </c>
      <c r="I73" s="140">
        <v>32</v>
      </c>
      <c r="J73" s="115">
        <v>12</v>
      </c>
      <c r="K73" s="116">
        <v>37.5</v>
      </c>
    </row>
    <row r="74" spans="1:11" ht="14.1" customHeight="1" x14ac:dyDescent="0.2">
      <c r="A74" s="306" t="s">
        <v>311</v>
      </c>
      <c r="B74" s="307" t="s">
        <v>312</v>
      </c>
      <c r="C74" s="308"/>
      <c r="D74" s="113">
        <v>0.12712354096845024</v>
      </c>
      <c r="E74" s="115">
        <v>11</v>
      </c>
      <c r="F74" s="114">
        <v>13</v>
      </c>
      <c r="G74" s="114">
        <v>35</v>
      </c>
      <c r="H74" s="114">
        <v>13</v>
      </c>
      <c r="I74" s="140">
        <v>15</v>
      </c>
      <c r="J74" s="115">
        <v>-4</v>
      </c>
      <c r="K74" s="116">
        <v>-26.666666666666668</v>
      </c>
    </row>
    <row r="75" spans="1:11" ht="14.1" customHeight="1" x14ac:dyDescent="0.2">
      <c r="A75" s="306" t="s">
        <v>313</v>
      </c>
      <c r="B75" s="307" t="s">
        <v>314</v>
      </c>
      <c r="C75" s="308"/>
      <c r="D75" s="113">
        <v>0.3467005662775916</v>
      </c>
      <c r="E75" s="115">
        <v>30</v>
      </c>
      <c r="F75" s="114">
        <v>33</v>
      </c>
      <c r="G75" s="114">
        <v>33</v>
      </c>
      <c r="H75" s="114">
        <v>28</v>
      </c>
      <c r="I75" s="140">
        <v>22</v>
      </c>
      <c r="J75" s="115">
        <v>8</v>
      </c>
      <c r="K75" s="116">
        <v>36.363636363636367</v>
      </c>
    </row>
    <row r="76" spans="1:11" ht="14.1" customHeight="1" x14ac:dyDescent="0.2">
      <c r="A76" s="306">
        <v>91</v>
      </c>
      <c r="B76" s="307" t="s">
        <v>315</v>
      </c>
      <c r="C76" s="308"/>
      <c r="D76" s="113">
        <v>6.9340113255518324E-2</v>
      </c>
      <c r="E76" s="115">
        <v>6</v>
      </c>
      <c r="F76" s="114">
        <v>9</v>
      </c>
      <c r="G76" s="114">
        <v>5</v>
      </c>
      <c r="H76" s="114">
        <v>3</v>
      </c>
      <c r="I76" s="140">
        <v>7</v>
      </c>
      <c r="J76" s="115">
        <v>-1</v>
      </c>
      <c r="K76" s="116">
        <v>-14.285714285714286</v>
      </c>
    </row>
    <row r="77" spans="1:11" ht="14.1" customHeight="1" x14ac:dyDescent="0.2">
      <c r="A77" s="306">
        <v>92</v>
      </c>
      <c r="B77" s="307" t="s">
        <v>316</v>
      </c>
      <c r="C77" s="308"/>
      <c r="D77" s="113">
        <v>1.2134519819715706</v>
      </c>
      <c r="E77" s="115">
        <v>105</v>
      </c>
      <c r="F77" s="114">
        <v>77</v>
      </c>
      <c r="G77" s="114">
        <v>135</v>
      </c>
      <c r="H77" s="114">
        <v>106</v>
      </c>
      <c r="I77" s="140">
        <v>87</v>
      </c>
      <c r="J77" s="115">
        <v>18</v>
      </c>
      <c r="K77" s="116">
        <v>20.689655172413794</v>
      </c>
    </row>
    <row r="78" spans="1:11" ht="14.1" customHeight="1" x14ac:dyDescent="0.2">
      <c r="A78" s="306">
        <v>93</v>
      </c>
      <c r="B78" s="307" t="s">
        <v>317</v>
      </c>
      <c r="C78" s="308"/>
      <c r="D78" s="113">
        <v>0.13868022651103665</v>
      </c>
      <c r="E78" s="115">
        <v>12</v>
      </c>
      <c r="F78" s="114">
        <v>7</v>
      </c>
      <c r="G78" s="114">
        <v>34</v>
      </c>
      <c r="H78" s="114">
        <v>6</v>
      </c>
      <c r="I78" s="140">
        <v>13</v>
      </c>
      <c r="J78" s="115">
        <v>-1</v>
      </c>
      <c r="K78" s="116">
        <v>-7.6923076923076925</v>
      </c>
    </row>
    <row r="79" spans="1:11" ht="14.1" customHeight="1" x14ac:dyDescent="0.2">
      <c r="A79" s="306">
        <v>94</v>
      </c>
      <c r="B79" s="307" t="s">
        <v>318</v>
      </c>
      <c r="C79" s="308"/>
      <c r="D79" s="113">
        <v>0.24269039639431411</v>
      </c>
      <c r="E79" s="115">
        <v>21</v>
      </c>
      <c r="F79" s="114">
        <v>79</v>
      </c>
      <c r="G79" s="114">
        <v>49</v>
      </c>
      <c r="H79" s="114">
        <v>28</v>
      </c>
      <c r="I79" s="140">
        <v>28</v>
      </c>
      <c r="J79" s="115">
        <v>-7</v>
      </c>
      <c r="K79" s="116">
        <v>-25</v>
      </c>
    </row>
    <row r="80" spans="1:11" ht="14.1" customHeight="1" x14ac:dyDescent="0.2">
      <c r="A80" s="306" t="s">
        <v>319</v>
      </c>
      <c r="B80" s="307" t="s">
        <v>320</v>
      </c>
      <c r="C80" s="308"/>
      <c r="D80" s="113">
        <v>3.4670056627759162E-2</v>
      </c>
      <c r="E80" s="115">
        <v>3</v>
      </c>
      <c r="F80" s="114">
        <v>0</v>
      </c>
      <c r="G80" s="114">
        <v>8</v>
      </c>
      <c r="H80" s="114">
        <v>9</v>
      </c>
      <c r="I80" s="140">
        <v>4</v>
      </c>
      <c r="J80" s="115">
        <v>-1</v>
      </c>
      <c r="K80" s="116">
        <v>-25</v>
      </c>
    </row>
    <row r="81" spans="1:11" ht="14.1" customHeight="1" x14ac:dyDescent="0.2">
      <c r="A81" s="310" t="s">
        <v>321</v>
      </c>
      <c r="B81" s="311" t="s">
        <v>333</v>
      </c>
      <c r="C81" s="312"/>
      <c r="D81" s="125">
        <v>0.38137062290535073</v>
      </c>
      <c r="E81" s="143">
        <v>33</v>
      </c>
      <c r="F81" s="144">
        <v>39</v>
      </c>
      <c r="G81" s="144">
        <v>277</v>
      </c>
      <c r="H81" s="144">
        <v>23</v>
      </c>
      <c r="I81" s="145">
        <v>27</v>
      </c>
      <c r="J81" s="143">
        <v>6</v>
      </c>
      <c r="K81" s="146">
        <v>22.222222222222221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8797</v>
      </c>
      <c r="E11" s="114">
        <v>8015</v>
      </c>
      <c r="F11" s="114">
        <v>11149</v>
      </c>
      <c r="G11" s="114">
        <v>7261</v>
      </c>
      <c r="H11" s="140">
        <v>8963</v>
      </c>
      <c r="I11" s="115">
        <v>-166</v>
      </c>
      <c r="J11" s="116">
        <v>-1.8520584625683365</v>
      </c>
    </row>
    <row r="12" spans="1:15" s="110" customFormat="1" ht="24.95" customHeight="1" x14ac:dyDescent="0.2">
      <c r="A12" s="193" t="s">
        <v>132</v>
      </c>
      <c r="B12" s="194" t="s">
        <v>133</v>
      </c>
      <c r="C12" s="113">
        <v>0.98897351369785158</v>
      </c>
      <c r="D12" s="115">
        <v>87</v>
      </c>
      <c r="E12" s="114">
        <v>285</v>
      </c>
      <c r="F12" s="114">
        <v>207</v>
      </c>
      <c r="G12" s="114">
        <v>100</v>
      </c>
      <c r="H12" s="140">
        <v>74</v>
      </c>
      <c r="I12" s="115">
        <v>13</v>
      </c>
      <c r="J12" s="116">
        <v>17.567567567567568</v>
      </c>
    </row>
    <row r="13" spans="1:15" s="110" customFormat="1" ht="24.95" customHeight="1" x14ac:dyDescent="0.2">
      <c r="A13" s="193" t="s">
        <v>134</v>
      </c>
      <c r="B13" s="199" t="s">
        <v>214</v>
      </c>
      <c r="C13" s="113">
        <v>0.54564055928157329</v>
      </c>
      <c r="D13" s="115">
        <v>48</v>
      </c>
      <c r="E13" s="114">
        <v>41</v>
      </c>
      <c r="F13" s="114">
        <v>54</v>
      </c>
      <c r="G13" s="114">
        <v>37</v>
      </c>
      <c r="H13" s="140">
        <v>84</v>
      </c>
      <c r="I13" s="115">
        <v>-36</v>
      </c>
      <c r="J13" s="116">
        <v>-42.857142857142854</v>
      </c>
    </row>
    <row r="14" spans="1:15" s="287" customFormat="1" ht="24.95" customHeight="1" x14ac:dyDescent="0.2">
      <c r="A14" s="193" t="s">
        <v>215</v>
      </c>
      <c r="B14" s="199" t="s">
        <v>137</v>
      </c>
      <c r="C14" s="113">
        <v>20.416050926452201</v>
      </c>
      <c r="D14" s="115">
        <v>1796</v>
      </c>
      <c r="E14" s="114">
        <v>1539</v>
      </c>
      <c r="F14" s="114">
        <v>2198</v>
      </c>
      <c r="G14" s="114">
        <v>1347</v>
      </c>
      <c r="H14" s="140">
        <v>2072</v>
      </c>
      <c r="I14" s="115">
        <v>-276</v>
      </c>
      <c r="J14" s="116">
        <v>-13.32046332046332</v>
      </c>
      <c r="K14" s="110"/>
      <c r="L14" s="110"/>
      <c r="M14" s="110"/>
      <c r="N14" s="110"/>
      <c r="O14" s="110"/>
    </row>
    <row r="15" spans="1:15" s="110" customFormat="1" ht="24.95" customHeight="1" x14ac:dyDescent="0.2">
      <c r="A15" s="193" t="s">
        <v>216</v>
      </c>
      <c r="B15" s="199" t="s">
        <v>217</v>
      </c>
      <c r="C15" s="113">
        <v>7.8890530862794135</v>
      </c>
      <c r="D15" s="115">
        <v>694</v>
      </c>
      <c r="E15" s="114">
        <v>481</v>
      </c>
      <c r="F15" s="114">
        <v>756</v>
      </c>
      <c r="G15" s="114">
        <v>453</v>
      </c>
      <c r="H15" s="140">
        <v>484</v>
      </c>
      <c r="I15" s="115">
        <v>210</v>
      </c>
      <c r="J15" s="116">
        <v>43.388429752066116</v>
      </c>
    </row>
    <row r="16" spans="1:15" s="287" customFormat="1" ht="24.95" customHeight="1" x14ac:dyDescent="0.2">
      <c r="A16" s="193" t="s">
        <v>218</v>
      </c>
      <c r="B16" s="199" t="s">
        <v>141</v>
      </c>
      <c r="C16" s="113">
        <v>10.185290439922701</v>
      </c>
      <c r="D16" s="115">
        <v>896</v>
      </c>
      <c r="E16" s="114">
        <v>862</v>
      </c>
      <c r="F16" s="114">
        <v>1202</v>
      </c>
      <c r="G16" s="114">
        <v>747</v>
      </c>
      <c r="H16" s="140">
        <v>1402</v>
      </c>
      <c r="I16" s="115">
        <v>-506</v>
      </c>
      <c r="J16" s="116">
        <v>-36.091298145506421</v>
      </c>
      <c r="K16" s="110"/>
      <c r="L16" s="110"/>
      <c r="M16" s="110"/>
      <c r="N16" s="110"/>
      <c r="O16" s="110"/>
    </row>
    <row r="17" spans="1:15" s="110" customFormat="1" ht="24.95" customHeight="1" x14ac:dyDescent="0.2">
      <c r="A17" s="193" t="s">
        <v>142</v>
      </c>
      <c r="B17" s="199" t="s">
        <v>220</v>
      </c>
      <c r="C17" s="113">
        <v>2.3417074002500851</v>
      </c>
      <c r="D17" s="115">
        <v>206</v>
      </c>
      <c r="E17" s="114">
        <v>196</v>
      </c>
      <c r="F17" s="114">
        <v>240</v>
      </c>
      <c r="G17" s="114">
        <v>147</v>
      </c>
      <c r="H17" s="140">
        <v>186</v>
      </c>
      <c r="I17" s="115">
        <v>20</v>
      </c>
      <c r="J17" s="116">
        <v>10.75268817204301</v>
      </c>
    </row>
    <row r="18" spans="1:15" s="287" customFormat="1" ht="24.95" customHeight="1" x14ac:dyDescent="0.2">
      <c r="A18" s="201" t="s">
        <v>144</v>
      </c>
      <c r="B18" s="202" t="s">
        <v>145</v>
      </c>
      <c r="C18" s="113">
        <v>6.6272592929407752</v>
      </c>
      <c r="D18" s="115">
        <v>583</v>
      </c>
      <c r="E18" s="114">
        <v>488</v>
      </c>
      <c r="F18" s="114">
        <v>743</v>
      </c>
      <c r="G18" s="114">
        <v>491</v>
      </c>
      <c r="H18" s="140">
        <v>567</v>
      </c>
      <c r="I18" s="115">
        <v>16</v>
      </c>
      <c r="J18" s="116">
        <v>2.821869488536155</v>
      </c>
      <c r="K18" s="110"/>
      <c r="L18" s="110"/>
      <c r="M18" s="110"/>
      <c r="N18" s="110"/>
      <c r="O18" s="110"/>
    </row>
    <row r="19" spans="1:15" s="110" customFormat="1" ht="24.95" customHeight="1" x14ac:dyDescent="0.2">
      <c r="A19" s="193" t="s">
        <v>146</v>
      </c>
      <c r="B19" s="199" t="s">
        <v>147</v>
      </c>
      <c r="C19" s="113">
        <v>15.573490962828236</v>
      </c>
      <c r="D19" s="115">
        <v>1370</v>
      </c>
      <c r="E19" s="114">
        <v>1158</v>
      </c>
      <c r="F19" s="114">
        <v>1440</v>
      </c>
      <c r="G19" s="114">
        <v>1044</v>
      </c>
      <c r="H19" s="140">
        <v>1353</v>
      </c>
      <c r="I19" s="115">
        <v>17</v>
      </c>
      <c r="J19" s="116">
        <v>1.2564671101256466</v>
      </c>
    </row>
    <row r="20" spans="1:15" s="287" customFormat="1" ht="24.95" customHeight="1" x14ac:dyDescent="0.2">
      <c r="A20" s="193" t="s">
        <v>148</v>
      </c>
      <c r="B20" s="199" t="s">
        <v>149</v>
      </c>
      <c r="C20" s="113">
        <v>5.9111060588837105</v>
      </c>
      <c r="D20" s="115">
        <v>520</v>
      </c>
      <c r="E20" s="114">
        <v>412</v>
      </c>
      <c r="F20" s="114">
        <v>575</v>
      </c>
      <c r="G20" s="114">
        <v>395</v>
      </c>
      <c r="H20" s="140">
        <v>577</v>
      </c>
      <c r="I20" s="115">
        <v>-57</v>
      </c>
      <c r="J20" s="116">
        <v>-9.8786828422876951</v>
      </c>
      <c r="K20" s="110"/>
      <c r="L20" s="110"/>
      <c r="M20" s="110"/>
      <c r="N20" s="110"/>
      <c r="O20" s="110"/>
    </row>
    <row r="21" spans="1:15" s="110" customFormat="1" ht="24.95" customHeight="1" x14ac:dyDescent="0.2">
      <c r="A21" s="201" t="s">
        <v>150</v>
      </c>
      <c r="B21" s="202" t="s">
        <v>151</v>
      </c>
      <c r="C21" s="113">
        <v>5.9679436171422076</v>
      </c>
      <c r="D21" s="115">
        <v>525</v>
      </c>
      <c r="E21" s="114">
        <v>520</v>
      </c>
      <c r="F21" s="114">
        <v>580</v>
      </c>
      <c r="G21" s="114">
        <v>523</v>
      </c>
      <c r="H21" s="140">
        <v>486</v>
      </c>
      <c r="I21" s="115">
        <v>39</v>
      </c>
      <c r="J21" s="116">
        <v>8.0246913580246915</v>
      </c>
    </row>
    <row r="22" spans="1:15" s="110" customFormat="1" ht="24.95" customHeight="1" x14ac:dyDescent="0.2">
      <c r="A22" s="201" t="s">
        <v>152</v>
      </c>
      <c r="B22" s="199" t="s">
        <v>153</v>
      </c>
      <c r="C22" s="113">
        <v>1.6255541661930204</v>
      </c>
      <c r="D22" s="115">
        <v>143</v>
      </c>
      <c r="E22" s="114">
        <v>207</v>
      </c>
      <c r="F22" s="114">
        <v>320</v>
      </c>
      <c r="G22" s="114">
        <v>178</v>
      </c>
      <c r="H22" s="140">
        <v>158</v>
      </c>
      <c r="I22" s="115">
        <v>-15</v>
      </c>
      <c r="J22" s="116">
        <v>-9.4936708860759502</v>
      </c>
    </row>
    <row r="23" spans="1:15" s="110" customFormat="1" ht="24.95" customHeight="1" x14ac:dyDescent="0.2">
      <c r="A23" s="193" t="s">
        <v>154</v>
      </c>
      <c r="B23" s="199" t="s">
        <v>155</v>
      </c>
      <c r="C23" s="113">
        <v>1.3982039331590315</v>
      </c>
      <c r="D23" s="115">
        <v>123</v>
      </c>
      <c r="E23" s="114">
        <v>76</v>
      </c>
      <c r="F23" s="114">
        <v>91</v>
      </c>
      <c r="G23" s="114">
        <v>109</v>
      </c>
      <c r="H23" s="140">
        <v>108</v>
      </c>
      <c r="I23" s="115">
        <v>15</v>
      </c>
      <c r="J23" s="116">
        <v>13.888888888888889</v>
      </c>
    </row>
    <row r="24" spans="1:15" s="110" customFormat="1" ht="24.95" customHeight="1" x14ac:dyDescent="0.2">
      <c r="A24" s="193" t="s">
        <v>156</v>
      </c>
      <c r="B24" s="199" t="s">
        <v>221</v>
      </c>
      <c r="C24" s="113">
        <v>4.7857224053654654</v>
      </c>
      <c r="D24" s="115">
        <v>421</v>
      </c>
      <c r="E24" s="114">
        <v>439</v>
      </c>
      <c r="F24" s="114">
        <v>669</v>
      </c>
      <c r="G24" s="114">
        <v>388</v>
      </c>
      <c r="H24" s="140">
        <v>427</v>
      </c>
      <c r="I24" s="115">
        <v>-6</v>
      </c>
      <c r="J24" s="116">
        <v>-1.405152224824356</v>
      </c>
    </row>
    <row r="25" spans="1:15" s="110" customFormat="1" ht="24.95" customHeight="1" x14ac:dyDescent="0.2">
      <c r="A25" s="193" t="s">
        <v>222</v>
      </c>
      <c r="B25" s="204" t="s">
        <v>159</v>
      </c>
      <c r="C25" s="113">
        <v>4.0582016596567012</v>
      </c>
      <c r="D25" s="115">
        <v>357</v>
      </c>
      <c r="E25" s="114">
        <v>344</v>
      </c>
      <c r="F25" s="114">
        <v>465</v>
      </c>
      <c r="G25" s="114">
        <v>354</v>
      </c>
      <c r="H25" s="140">
        <v>400</v>
      </c>
      <c r="I25" s="115">
        <v>-43</v>
      </c>
      <c r="J25" s="116">
        <v>-10.75</v>
      </c>
    </row>
    <row r="26" spans="1:15" s="110" customFormat="1" ht="24.95" customHeight="1" x14ac:dyDescent="0.2">
      <c r="A26" s="201">
        <v>782.78300000000002</v>
      </c>
      <c r="B26" s="203" t="s">
        <v>160</v>
      </c>
      <c r="C26" s="113">
        <v>8.8439240650221667</v>
      </c>
      <c r="D26" s="115">
        <v>778</v>
      </c>
      <c r="E26" s="114">
        <v>965</v>
      </c>
      <c r="F26" s="114">
        <v>717</v>
      </c>
      <c r="G26" s="114">
        <v>703</v>
      </c>
      <c r="H26" s="140">
        <v>818</v>
      </c>
      <c r="I26" s="115">
        <v>-40</v>
      </c>
      <c r="J26" s="116">
        <v>-4.8899755501222497</v>
      </c>
    </row>
    <row r="27" spans="1:15" s="110" customFormat="1" ht="24.95" customHeight="1" x14ac:dyDescent="0.2">
      <c r="A27" s="193" t="s">
        <v>161</v>
      </c>
      <c r="B27" s="199" t="s">
        <v>162</v>
      </c>
      <c r="C27" s="113">
        <v>3.3193134022962374</v>
      </c>
      <c r="D27" s="115">
        <v>292</v>
      </c>
      <c r="E27" s="114">
        <v>174</v>
      </c>
      <c r="F27" s="114">
        <v>358</v>
      </c>
      <c r="G27" s="114">
        <v>160</v>
      </c>
      <c r="H27" s="140">
        <v>211</v>
      </c>
      <c r="I27" s="115">
        <v>81</v>
      </c>
      <c r="J27" s="116">
        <v>38.388625592417064</v>
      </c>
    </row>
    <row r="28" spans="1:15" s="110" customFormat="1" ht="24.95" customHeight="1" x14ac:dyDescent="0.2">
      <c r="A28" s="193" t="s">
        <v>163</v>
      </c>
      <c r="B28" s="199" t="s">
        <v>164</v>
      </c>
      <c r="C28" s="113">
        <v>3.0351256110037514</v>
      </c>
      <c r="D28" s="115">
        <v>267</v>
      </c>
      <c r="E28" s="114">
        <v>201</v>
      </c>
      <c r="F28" s="114">
        <v>501</v>
      </c>
      <c r="G28" s="114">
        <v>165</v>
      </c>
      <c r="H28" s="140">
        <v>214</v>
      </c>
      <c r="I28" s="115">
        <v>53</v>
      </c>
      <c r="J28" s="116">
        <v>24.766355140186917</v>
      </c>
    </row>
    <row r="29" spans="1:15" s="110" customFormat="1" ht="24.95" customHeight="1" x14ac:dyDescent="0.2">
      <c r="A29" s="193">
        <v>86</v>
      </c>
      <c r="B29" s="199" t="s">
        <v>165</v>
      </c>
      <c r="C29" s="113">
        <v>8.0936682960100033</v>
      </c>
      <c r="D29" s="115">
        <v>712</v>
      </c>
      <c r="E29" s="114">
        <v>555</v>
      </c>
      <c r="F29" s="114">
        <v>803</v>
      </c>
      <c r="G29" s="114">
        <v>568</v>
      </c>
      <c r="H29" s="140">
        <v>574</v>
      </c>
      <c r="I29" s="115">
        <v>138</v>
      </c>
      <c r="J29" s="116">
        <v>24.041811846689896</v>
      </c>
    </row>
    <row r="30" spans="1:15" s="110" customFormat="1" ht="24.95" customHeight="1" x14ac:dyDescent="0.2">
      <c r="A30" s="193">
        <v>87.88</v>
      </c>
      <c r="B30" s="204" t="s">
        <v>166</v>
      </c>
      <c r="C30" s="113">
        <v>5.0017051267477548</v>
      </c>
      <c r="D30" s="115">
        <v>440</v>
      </c>
      <c r="E30" s="114">
        <v>348</v>
      </c>
      <c r="F30" s="114">
        <v>901</v>
      </c>
      <c r="G30" s="114">
        <v>372</v>
      </c>
      <c r="H30" s="140">
        <v>461</v>
      </c>
      <c r="I30" s="115">
        <v>-21</v>
      </c>
      <c r="J30" s="116">
        <v>-4.5553145336225596</v>
      </c>
    </row>
    <row r="31" spans="1:15" s="110" customFormat="1" ht="24.95" customHeight="1" x14ac:dyDescent="0.2">
      <c r="A31" s="193" t="s">
        <v>167</v>
      </c>
      <c r="B31" s="199" t="s">
        <v>168</v>
      </c>
      <c r="C31" s="113">
        <v>3.8081164033193136</v>
      </c>
      <c r="D31" s="115">
        <v>335</v>
      </c>
      <c r="E31" s="114">
        <v>263</v>
      </c>
      <c r="F31" s="114">
        <v>527</v>
      </c>
      <c r="G31" s="114">
        <v>326</v>
      </c>
      <c r="H31" s="140">
        <v>379</v>
      </c>
      <c r="I31" s="115">
        <v>-44</v>
      </c>
      <c r="J31" s="116">
        <v>-11.609498680738787</v>
      </c>
    </row>
    <row r="32" spans="1:15" s="110" customFormat="1" ht="24.95" customHeight="1" x14ac:dyDescent="0.2">
      <c r="A32" s="193"/>
      <c r="B32" s="204" t="s">
        <v>169</v>
      </c>
      <c r="C32" s="113" t="s">
        <v>513</v>
      </c>
      <c r="D32" s="115" t="s">
        <v>513</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0.98897351369785158</v>
      </c>
      <c r="D34" s="115">
        <v>87</v>
      </c>
      <c r="E34" s="114">
        <v>285</v>
      </c>
      <c r="F34" s="114">
        <v>207</v>
      </c>
      <c r="G34" s="114">
        <v>100</v>
      </c>
      <c r="H34" s="140">
        <v>74</v>
      </c>
      <c r="I34" s="115">
        <v>13</v>
      </c>
      <c r="J34" s="116">
        <v>17.567567567567568</v>
      </c>
    </row>
    <row r="35" spans="1:10" s="110" customFormat="1" ht="24.95" customHeight="1" x14ac:dyDescent="0.2">
      <c r="A35" s="292" t="s">
        <v>171</v>
      </c>
      <c r="B35" s="293" t="s">
        <v>172</v>
      </c>
      <c r="C35" s="113">
        <v>27.588950778674548</v>
      </c>
      <c r="D35" s="115">
        <v>2427</v>
      </c>
      <c r="E35" s="114">
        <v>2068</v>
      </c>
      <c r="F35" s="114">
        <v>2995</v>
      </c>
      <c r="G35" s="114">
        <v>1875</v>
      </c>
      <c r="H35" s="140">
        <v>2723</v>
      </c>
      <c r="I35" s="115">
        <v>-296</v>
      </c>
      <c r="J35" s="116">
        <v>-10.870363569592362</v>
      </c>
    </row>
    <row r="36" spans="1:10" s="110" customFormat="1" ht="24.95" customHeight="1" x14ac:dyDescent="0.2">
      <c r="A36" s="294" t="s">
        <v>173</v>
      </c>
      <c r="B36" s="295" t="s">
        <v>174</v>
      </c>
      <c r="C36" s="125">
        <v>71.422075707627599</v>
      </c>
      <c r="D36" s="143">
        <v>6283</v>
      </c>
      <c r="E36" s="144">
        <v>5662</v>
      </c>
      <c r="F36" s="144">
        <v>7947</v>
      </c>
      <c r="G36" s="144">
        <v>5285</v>
      </c>
      <c r="H36" s="145">
        <v>6166</v>
      </c>
      <c r="I36" s="143">
        <v>117</v>
      </c>
      <c r="J36" s="146">
        <v>1.8975024326954266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8797</v>
      </c>
      <c r="F11" s="264">
        <v>8015</v>
      </c>
      <c r="G11" s="264">
        <v>11149</v>
      </c>
      <c r="H11" s="264">
        <v>7261</v>
      </c>
      <c r="I11" s="265">
        <v>8963</v>
      </c>
      <c r="J11" s="263">
        <v>-166</v>
      </c>
      <c r="K11" s="266">
        <v>-1.8520584625683365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23.803569398658635</v>
      </c>
      <c r="E13" s="115">
        <v>2094</v>
      </c>
      <c r="F13" s="114">
        <v>2384</v>
      </c>
      <c r="G13" s="114">
        <v>2854</v>
      </c>
      <c r="H13" s="114">
        <v>1952</v>
      </c>
      <c r="I13" s="140">
        <v>2208</v>
      </c>
      <c r="J13" s="115">
        <v>-114</v>
      </c>
      <c r="K13" s="116">
        <v>-5.1630434782608692</v>
      </c>
    </row>
    <row r="14" spans="1:17" ht="15.95" customHeight="1" x14ac:dyDescent="0.2">
      <c r="A14" s="306" t="s">
        <v>230</v>
      </c>
      <c r="B14" s="307"/>
      <c r="C14" s="308"/>
      <c r="D14" s="113">
        <v>59.315675798567696</v>
      </c>
      <c r="E14" s="115">
        <v>5218</v>
      </c>
      <c r="F14" s="114">
        <v>4272</v>
      </c>
      <c r="G14" s="114">
        <v>6332</v>
      </c>
      <c r="H14" s="114">
        <v>4053</v>
      </c>
      <c r="I14" s="140">
        <v>5281</v>
      </c>
      <c r="J14" s="115">
        <v>-63</v>
      </c>
      <c r="K14" s="116">
        <v>-1.1929558795682635</v>
      </c>
    </row>
    <row r="15" spans="1:17" ht="15.95" customHeight="1" x14ac:dyDescent="0.2">
      <c r="A15" s="306" t="s">
        <v>231</v>
      </c>
      <c r="B15" s="307"/>
      <c r="C15" s="308"/>
      <c r="D15" s="113">
        <v>8.1164033193134024</v>
      </c>
      <c r="E15" s="115">
        <v>714</v>
      </c>
      <c r="F15" s="114">
        <v>726</v>
      </c>
      <c r="G15" s="114">
        <v>871</v>
      </c>
      <c r="H15" s="114">
        <v>669</v>
      </c>
      <c r="I15" s="140">
        <v>754</v>
      </c>
      <c r="J15" s="115">
        <v>-40</v>
      </c>
      <c r="K15" s="116">
        <v>-5.3050397877984086</v>
      </c>
    </row>
    <row r="16" spans="1:17" ht="15.95" customHeight="1" x14ac:dyDescent="0.2">
      <c r="A16" s="306" t="s">
        <v>232</v>
      </c>
      <c r="B16" s="307"/>
      <c r="C16" s="308"/>
      <c r="D16" s="113">
        <v>8.0595657610549054</v>
      </c>
      <c r="E16" s="115">
        <v>709</v>
      </c>
      <c r="F16" s="114">
        <v>586</v>
      </c>
      <c r="G16" s="114">
        <v>841</v>
      </c>
      <c r="H16" s="114">
        <v>545</v>
      </c>
      <c r="I16" s="140">
        <v>661</v>
      </c>
      <c r="J16" s="115">
        <v>48</v>
      </c>
      <c r="K16" s="116">
        <v>7.2617246596066565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1.6028191428896215</v>
      </c>
      <c r="E18" s="115">
        <v>141</v>
      </c>
      <c r="F18" s="114">
        <v>296</v>
      </c>
      <c r="G18" s="114">
        <v>222</v>
      </c>
      <c r="H18" s="114">
        <v>104</v>
      </c>
      <c r="I18" s="140">
        <v>94</v>
      </c>
      <c r="J18" s="115">
        <v>47</v>
      </c>
      <c r="K18" s="116">
        <v>50</v>
      </c>
    </row>
    <row r="19" spans="1:11" ht="14.1" customHeight="1" x14ac:dyDescent="0.2">
      <c r="A19" s="306" t="s">
        <v>235</v>
      </c>
      <c r="B19" s="307" t="s">
        <v>236</v>
      </c>
      <c r="C19" s="308"/>
      <c r="D19" s="113">
        <v>0.72752074570876435</v>
      </c>
      <c r="E19" s="115">
        <v>64</v>
      </c>
      <c r="F19" s="114">
        <v>266</v>
      </c>
      <c r="G19" s="114">
        <v>191</v>
      </c>
      <c r="H19" s="114">
        <v>79</v>
      </c>
      <c r="I19" s="140">
        <v>65</v>
      </c>
      <c r="J19" s="115">
        <v>-1</v>
      </c>
      <c r="K19" s="116">
        <v>-1.5384615384615385</v>
      </c>
    </row>
    <row r="20" spans="1:11" ht="14.1" customHeight="1" x14ac:dyDescent="0.2">
      <c r="A20" s="306">
        <v>12</v>
      </c>
      <c r="B20" s="307" t="s">
        <v>237</v>
      </c>
      <c r="C20" s="308"/>
      <c r="D20" s="113">
        <v>0.81846083892235988</v>
      </c>
      <c r="E20" s="115">
        <v>72</v>
      </c>
      <c r="F20" s="114">
        <v>86</v>
      </c>
      <c r="G20" s="114">
        <v>101</v>
      </c>
      <c r="H20" s="114">
        <v>61</v>
      </c>
      <c r="I20" s="140">
        <v>70</v>
      </c>
      <c r="J20" s="115">
        <v>2</v>
      </c>
      <c r="K20" s="116">
        <v>2.8571428571428572</v>
      </c>
    </row>
    <row r="21" spans="1:11" ht="14.1" customHeight="1" x14ac:dyDescent="0.2">
      <c r="A21" s="306">
        <v>21</v>
      </c>
      <c r="B21" s="307" t="s">
        <v>238</v>
      </c>
      <c r="C21" s="308"/>
      <c r="D21" s="113">
        <v>0.57974309423667159</v>
      </c>
      <c r="E21" s="115">
        <v>51</v>
      </c>
      <c r="F21" s="114">
        <v>58</v>
      </c>
      <c r="G21" s="114">
        <v>50</v>
      </c>
      <c r="H21" s="114">
        <v>24</v>
      </c>
      <c r="I21" s="140">
        <v>54</v>
      </c>
      <c r="J21" s="115">
        <v>-3</v>
      </c>
      <c r="K21" s="116">
        <v>-5.5555555555555554</v>
      </c>
    </row>
    <row r="22" spans="1:11" ht="14.1" customHeight="1" x14ac:dyDescent="0.2">
      <c r="A22" s="306">
        <v>22</v>
      </c>
      <c r="B22" s="307" t="s">
        <v>239</v>
      </c>
      <c r="C22" s="308"/>
      <c r="D22" s="113">
        <v>2.6258951915425714</v>
      </c>
      <c r="E22" s="115">
        <v>231</v>
      </c>
      <c r="F22" s="114">
        <v>218</v>
      </c>
      <c r="G22" s="114">
        <v>302</v>
      </c>
      <c r="H22" s="114">
        <v>212</v>
      </c>
      <c r="I22" s="140">
        <v>251</v>
      </c>
      <c r="J22" s="115">
        <v>-20</v>
      </c>
      <c r="K22" s="116">
        <v>-7.9681274900398407</v>
      </c>
    </row>
    <row r="23" spans="1:11" ht="14.1" customHeight="1" x14ac:dyDescent="0.2">
      <c r="A23" s="306">
        <v>23</v>
      </c>
      <c r="B23" s="307" t="s">
        <v>240</v>
      </c>
      <c r="C23" s="308"/>
      <c r="D23" s="113">
        <v>0.71615323405706488</v>
      </c>
      <c r="E23" s="115">
        <v>63</v>
      </c>
      <c r="F23" s="114">
        <v>129</v>
      </c>
      <c r="G23" s="114">
        <v>189</v>
      </c>
      <c r="H23" s="114">
        <v>84</v>
      </c>
      <c r="I23" s="140">
        <v>106</v>
      </c>
      <c r="J23" s="115">
        <v>-43</v>
      </c>
      <c r="K23" s="116">
        <v>-40.566037735849058</v>
      </c>
    </row>
    <row r="24" spans="1:11" ht="14.1" customHeight="1" x14ac:dyDescent="0.2">
      <c r="A24" s="306">
        <v>24</v>
      </c>
      <c r="B24" s="307" t="s">
        <v>241</v>
      </c>
      <c r="C24" s="308"/>
      <c r="D24" s="113">
        <v>4.1036717062634986</v>
      </c>
      <c r="E24" s="115">
        <v>361</v>
      </c>
      <c r="F24" s="114">
        <v>368</v>
      </c>
      <c r="G24" s="114">
        <v>386</v>
      </c>
      <c r="H24" s="114">
        <v>319</v>
      </c>
      <c r="I24" s="140">
        <v>665</v>
      </c>
      <c r="J24" s="115">
        <v>-304</v>
      </c>
      <c r="K24" s="116">
        <v>-45.714285714285715</v>
      </c>
    </row>
    <row r="25" spans="1:11" ht="14.1" customHeight="1" x14ac:dyDescent="0.2">
      <c r="A25" s="306">
        <v>25</v>
      </c>
      <c r="B25" s="307" t="s">
        <v>242</v>
      </c>
      <c r="C25" s="308"/>
      <c r="D25" s="113">
        <v>6.490849153120382</v>
      </c>
      <c r="E25" s="115">
        <v>571</v>
      </c>
      <c r="F25" s="114">
        <v>408</v>
      </c>
      <c r="G25" s="114">
        <v>532</v>
      </c>
      <c r="H25" s="114">
        <v>427</v>
      </c>
      <c r="I25" s="140">
        <v>653</v>
      </c>
      <c r="J25" s="115">
        <v>-82</v>
      </c>
      <c r="K25" s="116">
        <v>-12.557427258805513</v>
      </c>
    </row>
    <row r="26" spans="1:11" ht="14.1" customHeight="1" x14ac:dyDescent="0.2">
      <c r="A26" s="306">
        <v>26</v>
      </c>
      <c r="B26" s="307" t="s">
        <v>243</v>
      </c>
      <c r="C26" s="308"/>
      <c r="D26" s="113">
        <v>3.7853813800159144</v>
      </c>
      <c r="E26" s="115">
        <v>333</v>
      </c>
      <c r="F26" s="114">
        <v>291</v>
      </c>
      <c r="G26" s="114">
        <v>424</v>
      </c>
      <c r="H26" s="114">
        <v>248</v>
      </c>
      <c r="I26" s="140">
        <v>403</v>
      </c>
      <c r="J26" s="115">
        <v>-70</v>
      </c>
      <c r="K26" s="116">
        <v>-17.369727047146402</v>
      </c>
    </row>
    <row r="27" spans="1:11" ht="14.1" customHeight="1" x14ac:dyDescent="0.2">
      <c r="A27" s="306">
        <v>27</v>
      </c>
      <c r="B27" s="307" t="s">
        <v>244</v>
      </c>
      <c r="C27" s="308"/>
      <c r="D27" s="113">
        <v>2.3758099352051838</v>
      </c>
      <c r="E27" s="115">
        <v>209</v>
      </c>
      <c r="F27" s="114">
        <v>213</v>
      </c>
      <c r="G27" s="114">
        <v>361</v>
      </c>
      <c r="H27" s="114">
        <v>178</v>
      </c>
      <c r="I27" s="140">
        <v>224</v>
      </c>
      <c r="J27" s="115">
        <v>-15</v>
      </c>
      <c r="K27" s="116">
        <v>-6.6964285714285712</v>
      </c>
    </row>
    <row r="28" spans="1:11" ht="14.1" customHeight="1" x14ac:dyDescent="0.2">
      <c r="A28" s="306">
        <v>28</v>
      </c>
      <c r="B28" s="307" t="s">
        <v>245</v>
      </c>
      <c r="C28" s="308"/>
      <c r="D28" s="113">
        <v>0.60247811754007052</v>
      </c>
      <c r="E28" s="115">
        <v>53</v>
      </c>
      <c r="F28" s="114">
        <v>29</v>
      </c>
      <c r="G28" s="114">
        <v>39</v>
      </c>
      <c r="H28" s="114">
        <v>35</v>
      </c>
      <c r="I28" s="140">
        <v>51</v>
      </c>
      <c r="J28" s="115">
        <v>2</v>
      </c>
      <c r="K28" s="116">
        <v>3.9215686274509802</v>
      </c>
    </row>
    <row r="29" spans="1:11" ht="14.1" customHeight="1" x14ac:dyDescent="0.2">
      <c r="A29" s="306">
        <v>29</v>
      </c>
      <c r="B29" s="307" t="s">
        <v>246</v>
      </c>
      <c r="C29" s="308"/>
      <c r="D29" s="113">
        <v>3.7285438217574174</v>
      </c>
      <c r="E29" s="115">
        <v>328</v>
      </c>
      <c r="F29" s="114">
        <v>250</v>
      </c>
      <c r="G29" s="114">
        <v>387</v>
      </c>
      <c r="H29" s="114">
        <v>292</v>
      </c>
      <c r="I29" s="140">
        <v>320</v>
      </c>
      <c r="J29" s="115">
        <v>8</v>
      </c>
      <c r="K29" s="116">
        <v>2.5</v>
      </c>
    </row>
    <row r="30" spans="1:11" ht="14.1" customHeight="1" x14ac:dyDescent="0.2">
      <c r="A30" s="306" t="s">
        <v>247</v>
      </c>
      <c r="B30" s="307" t="s">
        <v>248</v>
      </c>
      <c r="C30" s="308"/>
      <c r="D30" s="113" t="s">
        <v>513</v>
      </c>
      <c r="E30" s="115" t="s">
        <v>513</v>
      </c>
      <c r="F30" s="114">
        <v>86</v>
      </c>
      <c r="G30" s="114">
        <v>161</v>
      </c>
      <c r="H30" s="114" t="s">
        <v>513</v>
      </c>
      <c r="I30" s="140">
        <v>106</v>
      </c>
      <c r="J30" s="115" t="s">
        <v>513</v>
      </c>
      <c r="K30" s="116" t="s">
        <v>513</v>
      </c>
    </row>
    <row r="31" spans="1:11" ht="14.1" customHeight="1" x14ac:dyDescent="0.2">
      <c r="A31" s="306" t="s">
        <v>249</v>
      </c>
      <c r="B31" s="307" t="s">
        <v>250</v>
      </c>
      <c r="C31" s="308"/>
      <c r="D31" s="113">
        <v>2.3985449585085825</v>
      </c>
      <c r="E31" s="115">
        <v>211</v>
      </c>
      <c r="F31" s="114">
        <v>161</v>
      </c>
      <c r="G31" s="114">
        <v>219</v>
      </c>
      <c r="H31" s="114">
        <v>184</v>
      </c>
      <c r="I31" s="140">
        <v>210</v>
      </c>
      <c r="J31" s="115">
        <v>1</v>
      </c>
      <c r="K31" s="116">
        <v>0.47619047619047616</v>
      </c>
    </row>
    <row r="32" spans="1:11" ht="14.1" customHeight="1" x14ac:dyDescent="0.2">
      <c r="A32" s="306">
        <v>31</v>
      </c>
      <c r="B32" s="307" t="s">
        <v>251</v>
      </c>
      <c r="C32" s="308"/>
      <c r="D32" s="113">
        <v>0.61384562919176988</v>
      </c>
      <c r="E32" s="115">
        <v>54</v>
      </c>
      <c r="F32" s="114">
        <v>26</v>
      </c>
      <c r="G32" s="114">
        <v>50</v>
      </c>
      <c r="H32" s="114">
        <v>28</v>
      </c>
      <c r="I32" s="140">
        <v>45</v>
      </c>
      <c r="J32" s="115">
        <v>9</v>
      </c>
      <c r="K32" s="116">
        <v>20</v>
      </c>
    </row>
    <row r="33" spans="1:11" ht="14.1" customHeight="1" x14ac:dyDescent="0.2">
      <c r="A33" s="306">
        <v>32</v>
      </c>
      <c r="B33" s="307" t="s">
        <v>252</v>
      </c>
      <c r="C33" s="308"/>
      <c r="D33" s="113">
        <v>1.7846993293168125</v>
      </c>
      <c r="E33" s="115">
        <v>157</v>
      </c>
      <c r="F33" s="114">
        <v>164</v>
      </c>
      <c r="G33" s="114">
        <v>223</v>
      </c>
      <c r="H33" s="114">
        <v>168</v>
      </c>
      <c r="I33" s="140">
        <v>138</v>
      </c>
      <c r="J33" s="115">
        <v>19</v>
      </c>
      <c r="K33" s="116">
        <v>13.768115942028986</v>
      </c>
    </row>
    <row r="34" spans="1:11" ht="14.1" customHeight="1" x14ac:dyDescent="0.2">
      <c r="A34" s="306">
        <v>33</v>
      </c>
      <c r="B34" s="307" t="s">
        <v>253</v>
      </c>
      <c r="C34" s="308"/>
      <c r="D34" s="113">
        <v>1.898374445833807</v>
      </c>
      <c r="E34" s="115">
        <v>167</v>
      </c>
      <c r="F34" s="114">
        <v>206</v>
      </c>
      <c r="G34" s="114">
        <v>276</v>
      </c>
      <c r="H34" s="114">
        <v>169</v>
      </c>
      <c r="I34" s="140">
        <v>207</v>
      </c>
      <c r="J34" s="115">
        <v>-40</v>
      </c>
      <c r="K34" s="116">
        <v>-19.323671497584542</v>
      </c>
    </row>
    <row r="35" spans="1:11" ht="14.1" customHeight="1" x14ac:dyDescent="0.2">
      <c r="A35" s="306">
        <v>34</v>
      </c>
      <c r="B35" s="307" t="s">
        <v>254</v>
      </c>
      <c r="C35" s="308"/>
      <c r="D35" s="113">
        <v>1.9552120040923042</v>
      </c>
      <c r="E35" s="115">
        <v>172</v>
      </c>
      <c r="F35" s="114">
        <v>191</v>
      </c>
      <c r="G35" s="114">
        <v>193</v>
      </c>
      <c r="H35" s="114">
        <v>100</v>
      </c>
      <c r="I35" s="140">
        <v>163</v>
      </c>
      <c r="J35" s="115">
        <v>9</v>
      </c>
      <c r="K35" s="116">
        <v>5.5214723926380369</v>
      </c>
    </row>
    <row r="36" spans="1:11" ht="14.1" customHeight="1" x14ac:dyDescent="0.2">
      <c r="A36" s="306">
        <v>41</v>
      </c>
      <c r="B36" s="307" t="s">
        <v>255</v>
      </c>
      <c r="C36" s="308"/>
      <c r="D36" s="113">
        <v>1.4664090030692281</v>
      </c>
      <c r="E36" s="115">
        <v>129</v>
      </c>
      <c r="F36" s="114">
        <v>146</v>
      </c>
      <c r="G36" s="114">
        <v>142</v>
      </c>
      <c r="H36" s="114">
        <v>84</v>
      </c>
      <c r="I36" s="140">
        <v>101</v>
      </c>
      <c r="J36" s="115">
        <v>28</v>
      </c>
      <c r="K36" s="116">
        <v>27.722772277227723</v>
      </c>
    </row>
    <row r="37" spans="1:11" ht="14.1" customHeight="1" x14ac:dyDescent="0.2">
      <c r="A37" s="306">
        <v>42</v>
      </c>
      <c r="B37" s="307" t="s">
        <v>256</v>
      </c>
      <c r="C37" s="308"/>
      <c r="D37" s="113">
        <v>0.13641013982039332</v>
      </c>
      <c r="E37" s="115">
        <v>12</v>
      </c>
      <c r="F37" s="114">
        <v>8</v>
      </c>
      <c r="G37" s="114">
        <v>12</v>
      </c>
      <c r="H37" s="114">
        <v>5</v>
      </c>
      <c r="I37" s="140">
        <v>10</v>
      </c>
      <c r="J37" s="115">
        <v>2</v>
      </c>
      <c r="K37" s="116">
        <v>20</v>
      </c>
    </row>
    <row r="38" spans="1:11" ht="14.1" customHeight="1" x14ac:dyDescent="0.2">
      <c r="A38" s="306">
        <v>43</v>
      </c>
      <c r="B38" s="307" t="s">
        <v>257</v>
      </c>
      <c r="C38" s="308"/>
      <c r="D38" s="113">
        <v>0.78435830396726158</v>
      </c>
      <c r="E38" s="115">
        <v>69</v>
      </c>
      <c r="F38" s="114">
        <v>86</v>
      </c>
      <c r="G38" s="114">
        <v>126</v>
      </c>
      <c r="H38" s="114">
        <v>93</v>
      </c>
      <c r="I38" s="140">
        <v>88</v>
      </c>
      <c r="J38" s="115">
        <v>-19</v>
      </c>
      <c r="K38" s="116">
        <v>-21.59090909090909</v>
      </c>
    </row>
    <row r="39" spans="1:11" ht="14.1" customHeight="1" x14ac:dyDescent="0.2">
      <c r="A39" s="306">
        <v>51</v>
      </c>
      <c r="B39" s="307" t="s">
        <v>258</v>
      </c>
      <c r="C39" s="308"/>
      <c r="D39" s="113">
        <v>8.1505058542685003</v>
      </c>
      <c r="E39" s="115">
        <v>717</v>
      </c>
      <c r="F39" s="114">
        <v>618</v>
      </c>
      <c r="G39" s="114">
        <v>839</v>
      </c>
      <c r="H39" s="114">
        <v>625</v>
      </c>
      <c r="I39" s="140">
        <v>716</v>
      </c>
      <c r="J39" s="115">
        <v>1</v>
      </c>
      <c r="K39" s="116">
        <v>0.13966480446927373</v>
      </c>
    </row>
    <row r="40" spans="1:11" ht="14.1" customHeight="1" x14ac:dyDescent="0.2">
      <c r="A40" s="306" t="s">
        <v>259</v>
      </c>
      <c r="B40" s="307" t="s">
        <v>260</v>
      </c>
      <c r="C40" s="308"/>
      <c r="D40" s="113">
        <v>7.2638399454359437</v>
      </c>
      <c r="E40" s="115">
        <v>639</v>
      </c>
      <c r="F40" s="114">
        <v>573</v>
      </c>
      <c r="G40" s="114">
        <v>774</v>
      </c>
      <c r="H40" s="114">
        <v>574</v>
      </c>
      <c r="I40" s="140">
        <v>641</v>
      </c>
      <c r="J40" s="115">
        <v>-2</v>
      </c>
      <c r="K40" s="116">
        <v>-0.31201248049921998</v>
      </c>
    </row>
    <row r="41" spans="1:11" ht="14.1" customHeight="1" x14ac:dyDescent="0.2">
      <c r="A41" s="306"/>
      <c r="B41" s="307" t="s">
        <v>261</v>
      </c>
      <c r="C41" s="308"/>
      <c r="D41" s="113">
        <v>5.5473456860293284</v>
      </c>
      <c r="E41" s="115">
        <v>488</v>
      </c>
      <c r="F41" s="114">
        <v>438</v>
      </c>
      <c r="G41" s="114">
        <v>566</v>
      </c>
      <c r="H41" s="114">
        <v>453</v>
      </c>
      <c r="I41" s="140">
        <v>489</v>
      </c>
      <c r="J41" s="115">
        <v>-1</v>
      </c>
      <c r="K41" s="116">
        <v>-0.20449897750511248</v>
      </c>
    </row>
    <row r="42" spans="1:11" ht="14.1" customHeight="1" x14ac:dyDescent="0.2">
      <c r="A42" s="306">
        <v>52</v>
      </c>
      <c r="B42" s="307" t="s">
        <v>262</v>
      </c>
      <c r="C42" s="308"/>
      <c r="D42" s="113">
        <v>4.319654427645788</v>
      </c>
      <c r="E42" s="115">
        <v>380</v>
      </c>
      <c r="F42" s="114">
        <v>326</v>
      </c>
      <c r="G42" s="114">
        <v>388</v>
      </c>
      <c r="H42" s="114">
        <v>294</v>
      </c>
      <c r="I42" s="140">
        <v>414</v>
      </c>
      <c r="J42" s="115">
        <v>-34</v>
      </c>
      <c r="K42" s="116">
        <v>-8.2125603864734291</v>
      </c>
    </row>
    <row r="43" spans="1:11" ht="14.1" customHeight="1" x14ac:dyDescent="0.2">
      <c r="A43" s="306" t="s">
        <v>263</v>
      </c>
      <c r="B43" s="307" t="s">
        <v>264</v>
      </c>
      <c r="C43" s="308"/>
      <c r="D43" s="113">
        <v>3.853586449926111</v>
      </c>
      <c r="E43" s="115">
        <v>339</v>
      </c>
      <c r="F43" s="114">
        <v>272</v>
      </c>
      <c r="G43" s="114">
        <v>341</v>
      </c>
      <c r="H43" s="114">
        <v>258</v>
      </c>
      <c r="I43" s="140">
        <v>372</v>
      </c>
      <c r="J43" s="115">
        <v>-33</v>
      </c>
      <c r="K43" s="116">
        <v>-8.870967741935484</v>
      </c>
    </row>
    <row r="44" spans="1:11" ht="14.1" customHeight="1" x14ac:dyDescent="0.2">
      <c r="A44" s="306">
        <v>53</v>
      </c>
      <c r="B44" s="307" t="s">
        <v>265</v>
      </c>
      <c r="C44" s="308"/>
      <c r="D44" s="113">
        <v>0.92076844378765488</v>
      </c>
      <c r="E44" s="115">
        <v>81</v>
      </c>
      <c r="F44" s="114">
        <v>77</v>
      </c>
      <c r="G44" s="114">
        <v>104</v>
      </c>
      <c r="H44" s="114">
        <v>85</v>
      </c>
      <c r="I44" s="140">
        <v>59</v>
      </c>
      <c r="J44" s="115">
        <v>22</v>
      </c>
      <c r="K44" s="116">
        <v>37.288135593220339</v>
      </c>
    </row>
    <row r="45" spans="1:11" ht="14.1" customHeight="1" x14ac:dyDescent="0.2">
      <c r="A45" s="306" t="s">
        <v>266</v>
      </c>
      <c r="B45" s="307" t="s">
        <v>267</v>
      </c>
      <c r="C45" s="308"/>
      <c r="D45" s="113">
        <v>0.87529839718085711</v>
      </c>
      <c r="E45" s="115">
        <v>77</v>
      </c>
      <c r="F45" s="114">
        <v>67</v>
      </c>
      <c r="G45" s="114">
        <v>98</v>
      </c>
      <c r="H45" s="114">
        <v>76</v>
      </c>
      <c r="I45" s="140">
        <v>58</v>
      </c>
      <c r="J45" s="115">
        <v>19</v>
      </c>
      <c r="K45" s="116">
        <v>32.758620689655174</v>
      </c>
    </row>
    <row r="46" spans="1:11" ht="14.1" customHeight="1" x14ac:dyDescent="0.2">
      <c r="A46" s="306">
        <v>54</v>
      </c>
      <c r="B46" s="307" t="s">
        <v>268</v>
      </c>
      <c r="C46" s="308"/>
      <c r="D46" s="113">
        <v>3.103330680913948</v>
      </c>
      <c r="E46" s="115">
        <v>273</v>
      </c>
      <c r="F46" s="114">
        <v>224</v>
      </c>
      <c r="G46" s="114">
        <v>261</v>
      </c>
      <c r="H46" s="114">
        <v>244</v>
      </c>
      <c r="I46" s="140">
        <v>257</v>
      </c>
      <c r="J46" s="115">
        <v>16</v>
      </c>
      <c r="K46" s="116">
        <v>6.2256809338521402</v>
      </c>
    </row>
    <row r="47" spans="1:11" ht="14.1" customHeight="1" x14ac:dyDescent="0.2">
      <c r="A47" s="306">
        <v>61</v>
      </c>
      <c r="B47" s="307" t="s">
        <v>269</v>
      </c>
      <c r="C47" s="308"/>
      <c r="D47" s="113">
        <v>2.6031601682391723</v>
      </c>
      <c r="E47" s="115">
        <v>229</v>
      </c>
      <c r="F47" s="114">
        <v>164</v>
      </c>
      <c r="G47" s="114">
        <v>251</v>
      </c>
      <c r="H47" s="114">
        <v>165</v>
      </c>
      <c r="I47" s="140">
        <v>192</v>
      </c>
      <c r="J47" s="115">
        <v>37</v>
      </c>
      <c r="K47" s="116">
        <v>19.270833333333332</v>
      </c>
    </row>
    <row r="48" spans="1:11" ht="14.1" customHeight="1" x14ac:dyDescent="0.2">
      <c r="A48" s="306">
        <v>62</v>
      </c>
      <c r="B48" s="307" t="s">
        <v>270</v>
      </c>
      <c r="C48" s="308"/>
      <c r="D48" s="113">
        <v>9.116744344662953</v>
      </c>
      <c r="E48" s="115">
        <v>802</v>
      </c>
      <c r="F48" s="114">
        <v>726</v>
      </c>
      <c r="G48" s="114">
        <v>900</v>
      </c>
      <c r="H48" s="114">
        <v>614</v>
      </c>
      <c r="I48" s="140">
        <v>662</v>
      </c>
      <c r="J48" s="115">
        <v>140</v>
      </c>
      <c r="K48" s="116">
        <v>21.148036253776436</v>
      </c>
    </row>
    <row r="49" spans="1:11" ht="14.1" customHeight="1" x14ac:dyDescent="0.2">
      <c r="A49" s="306">
        <v>63</v>
      </c>
      <c r="B49" s="307" t="s">
        <v>271</v>
      </c>
      <c r="C49" s="308"/>
      <c r="D49" s="113">
        <v>4.1832442878253948</v>
      </c>
      <c r="E49" s="115">
        <v>368</v>
      </c>
      <c r="F49" s="114">
        <v>348</v>
      </c>
      <c r="G49" s="114">
        <v>363</v>
      </c>
      <c r="H49" s="114">
        <v>349</v>
      </c>
      <c r="I49" s="140">
        <v>333</v>
      </c>
      <c r="J49" s="115">
        <v>35</v>
      </c>
      <c r="K49" s="116">
        <v>10.51051051051051</v>
      </c>
    </row>
    <row r="50" spans="1:11" ht="14.1" customHeight="1" x14ac:dyDescent="0.2">
      <c r="A50" s="306" t="s">
        <v>272</v>
      </c>
      <c r="B50" s="307" t="s">
        <v>273</v>
      </c>
      <c r="C50" s="308"/>
      <c r="D50" s="113">
        <v>0.55700807093327276</v>
      </c>
      <c r="E50" s="115">
        <v>49</v>
      </c>
      <c r="F50" s="114">
        <v>46</v>
      </c>
      <c r="G50" s="114">
        <v>65</v>
      </c>
      <c r="H50" s="114">
        <v>59</v>
      </c>
      <c r="I50" s="140">
        <v>58</v>
      </c>
      <c r="J50" s="115">
        <v>-9</v>
      </c>
      <c r="K50" s="116">
        <v>-15.517241379310345</v>
      </c>
    </row>
    <row r="51" spans="1:11" ht="14.1" customHeight="1" x14ac:dyDescent="0.2">
      <c r="A51" s="306" t="s">
        <v>274</v>
      </c>
      <c r="B51" s="307" t="s">
        <v>275</v>
      </c>
      <c r="C51" s="308"/>
      <c r="D51" s="113">
        <v>3.160168239172445</v>
      </c>
      <c r="E51" s="115">
        <v>278</v>
      </c>
      <c r="F51" s="114">
        <v>274</v>
      </c>
      <c r="G51" s="114">
        <v>279</v>
      </c>
      <c r="H51" s="114">
        <v>264</v>
      </c>
      <c r="I51" s="140">
        <v>247</v>
      </c>
      <c r="J51" s="115">
        <v>31</v>
      </c>
      <c r="K51" s="116">
        <v>12.550607287449393</v>
      </c>
    </row>
    <row r="52" spans="1:11" ht="14.1" customHeight="1" x14ac:dyDescent="0.2">
      <c r="A52" s="306">
        <v>71</v>
      </c>
      <c r="B52" s="307" t="s">
        <v>276</v>
      </c>
      <c r="C52" s="308"/>
      <c r="D52" s="113">
        <v>8.1959759008752986</v>
      </c>
      <c r="E52" s="115">
        <v>721</v>
      </c>
      <c r="F52" s="114">
        <v>713</v>
      </c>
      <c r="G52" s="114">
        <v>858</v>
      </c>
      <c r="H52" s="114">
        <v>645</v>
      </c>
      <c r="I52" s="140">
        <v>811</v>
      </c>
      <c r="J52" s="115">
        <v>-90</v>
      </c>
      <c r="K52" s="116">
        <v>-11.097410604192355</v>
      </c>
    </row>
    <row r="53" spans="1:11" ht="14.1" customHeight="1" x14ac:dyDescent="0.2">
      <c r="A53" s="306" t="s">
        <v>277</v>
      </c>
      <c r="B53" s="307" t="s">
        <v>278</v>
      </c>
      <c r="C53" s="308"/>
      <c r="D53" s="113">
        <v>3.3534159372513357</v>
      </c>
      <c r="E53" s="115">
        <v>295</v>
      </c>
      <c r="F53" s="114">
        <v>313</v>
      </c>
      <c r="G53" s="114">
        <v>358</v>
      </c>
      <c r="H53" s="114">
        <v>243</v>
      </c>
      <c r="I53" s="140">
        <v>280</v>
      </c>
      <c r="J53" s="115">
        <v>15</v>
      </c>
      <c r="K53" s="116">
        <v>5.3571428571428568</v>
      </c>
    </row>
    <row r="54" spans="1:11" ht="14.1" customHeight="1" x14ac:dyDescent="0.2">
      <c r="A54" s="306" t="s">
        <v>279</v>
      </c>
      <c r="B54" s="307" t="s">
        <v>280</v>
      </c>
      <c r="C54" s="308"/>
      <c r="D54" s="113">
        <v>4.0923041946117991</v>
      </c>
      <c r="E54" s="115">
        <v>360</v>
      </c>
      <c r="F54" s="114">
        <v>337</v>
      </c>
      <c r="G54" s="114">
        <v>447</v>
      </c>
      <c r="H54" s="114">
        <v>350</v>
      </c>
      <c r="I54" s="140">
        <v>455</v>
      </c>
      <c r="J54" s="115">
        <v>-95</v>
      </c>
      <c r="K54" s="116">
        <v>-20.87912087912088</v>
      </c>
    </row>
    <row r="55" spans="1:11" ht="14.1" customHeight="1" x14ac:dyDescent="0.2">
      <c r="A55" s="306">
        <v>72</v>
      </c>
      <c r="B55" s="307" t="s">
        <v>281</v>
      </c>
      <c r="C55" s="308"/>
      <c r="D55" s="113">
        <v>2.512220075025577</v>
      </c>
      <c r="E55" s="115">
        <v>221</v>
      </c>
      <c r="F55" s="114">
        <v>160</v>
      </c>
      <c r="G55" s="114">
        <v>191</v>
      </c>
      <c r="H55" s="114">
        <v>171</v>
      </c>
      <c r="I55" s="140">
        <v>216</v>
      </c>
      <c r="J55" s="115">
        <v>5</v>
      </c>
      <c r="K55" s="116">
        <v>2.3148148148148149</v>
      </c>
    </row>
    <row r="56" spans="1:11" ht="14.1" customHeight="1" x14ac:dyDescent="0.2">
      <c r="A56" s="306" t="s">
        <v>282</v>
      </c>
      <c r="B56" s="307" t="s">
        <v>283</v>
      </c>
      <c r="C56" s="308"/>
      <c r="D56" s="113">
        <v>1.2163237467318404</v>
      </c>
      <c r="E56" s="115">
        <v>107</v>
      </c>
      <c r="F56" s="114">
        <v>65</v>
      </c>
      <c r="G56" s="114">
        <v>70</v>
      </c>
      <c r="H56" s="114">
        <v>88</v>
      </c>
      <c r="I56" s="140">
        <v>92</v>
      </c>
      <c r="J56" s="115">
        <v>15</v>
      </c>
      <c r="K56" s="116">
        <v>16.304347826086957</v>
      </c>
    </row>
    <row r="57" spans="1:11" ht="14.1" customHeight="1" x14ac:dyDescent="0.2">
      <c r="A57" s="306" t="s">
        <v>284</v>
      </c>
      <c r="B57" s="307" t="s">
        <v>285</v>
      </c>
      <c r="C57" s="308"/>
      <c r="D57" s="113">
        <v>0.81846083892235988</v>
      </c>
      <c r="E57" s="115">
        <v>72</v>
      </c>
      <c r="F57" s="114">
        <v>59</v>
      </c>
      <c r="G57" s="114">
        <v>64</v>
      </c>
      <c r="H57" s="114">
        <v>64</v>
      </c>
      <c r="I57" s="140">
        <v>82</v>
      </c>
      <c r="J57" s="115">
        <v>-10</v>
      </c>
      <c r="K57" s="116">
        <v>-12.195121951219512</v>
      </c>
    </row>
    <row r="58" spans="1:11" ht="14.1" customHeight="1" x14ac:dyDescent="0.2">
      <c r="A58" s="306">
        <v>73</v>
      </c>
      <c r="B58" s="307" t="s">
        <v>286</v>
      </c>
      <c r="C58" s="308"/>
      <c r="D58" s="113">
        <v>2.2052972604296919</v>
      </c>
      <c r="E58" s="115">
        <v>194</v>
      </c>
      <c r="F58" s="114">
        <v>155</v>
      </c>
      <c r="G58" s="114">
        <v>197</v>
      </c>
      <c r="H58" s="114">
        <v>139</v>
      </c>
      <c r="I58" s="140">
        <v>177</v>
      </c>
      <c r="J58" s="115">
        <v>17</v>
      </c>
      <c r="K58" s="116">
        <v>9.6045197740112993</v>
      </c>
    </row>
    <row r="59" spans="1:11" ht="14.1" customHeight="1" x14ac:dyDescent="0.2">
      <c r="A59" s="306" t="s">
        <v>287</v>
      </c>
      <c r="B59" s="307" t="s">
        <v>288</v>
      </c>
      <c r="C59" s="308"/>
      <c r="D59" s="113">
        <v>1.7505967943617142</v>
      </c>
      <c r="E59" s="115">
        <v>154</v>
      </c>
      <c r="F59" s="114">
        <v>96</v>
      </c>
      <c r="G59" s="114">
        <v>158</v>
      </c>
      <c r="H59" s="114">
        <v>102</v>
      </c>
      <c r="I59" s="140">
        <v>135</v>
      </c>
      <c r="J59" s="115">
        <v>19</v>
      </c>
      <c r="K59" s="116">
        <v>14.074074074074074</v>
      </c>
    </row>
    <row r="60" spans="1:11" ht="14.1" customHeight="1" x14ac:dyDescent="0.2">
      <c r="A60" s="306">
        <v>81</v>
      </c>
      <c r="B60" s="307" t="s">
        <v>289</v>
      </c>
      <c r="C60" s="308"/>
      <c r="D60" s="113">
        <v>7.2752074570876433</v>
      </c>
      <c r="E60" s="115">
        <v>640</v>
      </c>
      <c r="F60" s="114">
        <v>499</v>
      </c>
      <c r="G60" s="114">
        <v>729</v>
      </c>
      <c r="H60" s="114">
        <v>471</v>
      </c>
      <c r="I60" s="140">
        <v>555</v>
      </c>
      <c r="J60" s="115">
        <v>85</v>
      </c>
      <c r="K60" s="116">
        <v>15.315315315315315</v>
      </c>
    </row>
    <row r="61" spans="1:11" ht="14.1" customHeight="1" x14ac:dyDescent="0.2">
      <c r="A61" s="306" t="s">
        <v>290</v>
      </c>
      <c r="B61" s="307" t="s">
        <v>291</v>
      </c>
      <c r="C61" s="308"/>
      <c r="D61" s="113">
        <v>1.7051267477549163</v>
      </c>
      <c r="E61" s="115">
        <v>150</v>
      </c>
      <c r="F61" s="114">
        <v>117</v>
      </c>
      <c r="G61" s="114">
        <v>235</v>
      </c>
      <c r="H61" s="114">
        <v>115</v>
      </c>
      <c r="I61" s="140">
        <v>158</v>
      </c>
      <c r="J61" s="115">
        <v>-8</v>
      </c>
      <c r="K61" s="116">
        <v>-5.0632911392405067</v>
      </c>
    </row>
    <row r="62" spans="1:11" ht="14.1" customHeight="1" x14ac:dyDescent="0.2">
      <c r="A62" s="306" t="s">
        <v>292</v>
      </c>
      <c r="B62" s="307" t="s">
        <v>293</v>
      </c>
      <c r="C62" s="308"/>
      <c r="D62" s="113">
        <v>2.8305104012731612</v>
      </c>
      <c r="E62" s="115">
        <v>249</v>
      </c>
      <c r="F62" s="114">
        <v>224</v>
      </c>
      <c r="G62" s="114">
        <v>312</v>
      </c>
      <c r="H62" s="114">
        <v>163</v>
      </c>
      <c r="I62" s="140">
        <v>181</v>
      </c>
      <c r="J62" s="115">
        <v>68</v>
      </c>
      <c r="K62" s="116">
        <v>37.569060773480665</v>
      </c>
    </row>
    <row r="63" spans="1:11" ht="14.1" customHeight="1" x14ac:dyDescent="0.2">
      <c r="A63" s="306"/>
      <c r="B63" s="307" t="s">
        <v>294</v>
      </c>
      <c r="C63" s="308"/>
      <c r="D63" s="113">
        <v>2.4440150051153804</v>
      </c>
      <c r="E63" s="115">
        <v>215</v>
      </c>
      <c r="F63" s="114">
        <v>167</v>
      </c>
      <c r="G63" s="114">
        <v>286</v>
      </c>
      <c r="H63" s="114">
        <v>136</v>
      </c>
      <c r="I63" s="140">
        <v>152</v>
      </c>
      <c r="J63" s="115">
        <v>63</v>
      </c>
      <c r="K63" s="116">
        <v>41.44736842105263</v>
      </c>
    </row>
    <row r="64" spans="1:11" ht="14.1" customHeight="1" x14ac:dyDescent="0.2">
      <c r="A64" s="306" t="s">
        <v>295</v>
      </c>
      <c r="B64" s="307" t="s">
        <v>296</v>
      </c>
      <c r="C64" s="308"/>
      <c r="D64" s="113">
        <v>1.000341025349551</v>
      </c>
      <c r="E64" s="115">
        <v>88</v>
      </c>
      <c r="F64" s="114">
        <v>50</v>
      </c>
      <c r="G64" s="114">
        <v>53</v>
      </c>
      <c r="H64" s="114">
        <v>62</v>
      </c>
      <c r="I64" s="140">
        <v>70</v>
      </c>
      <c r="J64" s="115">
        <v>18</v>
      </c>
      <c r="K64" s="116">
        <v>25.714285714285715</v>
      </c>
    </row>
    <row r="65" spans="1:11" ht="14.1" customHeight="1" x14ac:dyDescent="0.2">
      <c r="A65" s="306" t="s">
        <v>297</v>
      </c>
      <c r="B65" s="307" t="s">
        <v>298</v>
      </c>
      <c r="C65" s="308"/>
      <c r="D65" s="113">
        <v>0.95487097874275317</v>
      </c>
      <c r="E65" s="115">
        <v>84</v>
      </c>
      <c r="F65" s="114">
        <v>50</v>
      </c>
      <c r="G65" s="114">
        <v>65</v>
      </c>
      <c r="H65" s="114">
        <v>67</v>
      </c>
      <c r="I65" s="140">
        <v>41</v>
      </c>
      <c r="J65" s="115">
        <v>43</v>
      </c>
      <c r="K65" s="116">
        <v>104.8780487804878</v>
      </c>
    </row>
    <row r="66" spans="1:11" ht="14.1" customHeight="1" x14ac:dyDescent="0.2">
      <c r="A66" s="306">
        <v>82</v>
      </c>
      <c r="B66" s="307" t="s">
        <v>299</v>
      </c>
      <c r="C66" s="308"/>
      <c r="D66" s="113">
        <v>2.5349550983289757</v>
      </c>
      <c r="E66" s="115">
        <v>223</v>
      </c>
      <c r="F66" s="114">
        <v>203</v>
      </c>
      <c r="G66" s="114">
        <v>401</v>
      </c>
      <c r="H66" s="114">
        <v>224</v>
      </c>
      <c r="I66" s="140">
        <v>245</v>
      </c>
      <c r="J66" s="115">
        <v>-22</v>
      </c>
      <c r="K66" s="116">
        <v>-8.9795918367346932</v>
      </c>
    </row>
    <row r="67" spans="1:11" ht="14.1" customHeight="1" x14ac:dyDescent="0.2">
      <c r="A67" s="306" t="s">
        <v>300</v>
      </c>
      <c r="B67" s="307" t="s">
        <v>301</v>
      </c>
      <c r="C67" s="308"/>
      <c r="D67" s="113">
        <v>1.7164942594066159</v>
      </c>
      <c r="E67" s="115">
        <v>151</v>
      </c>
      <c r="F67" s="114">
        <v>132</v>
      </c>
      <c r="G67" s="114">
        <v>278</v>
      </c>
      <c r="H67" s="114">
        <v>151</v>
      </c>
      <c r="I67" s="140">
        <v>143</v>
      </c>
      <c r="J67" s="115">
        <v>8</v>
      </c>
      <c r="K67" s="116">
        <v>5.5944055944055942</v>
      </c>
    </row>
    <row r="68" spans="1:11" ht="14.1" customHeight="1" x14ac:dyDescent="0.2">
      <c r="A68" s="306" t="s">
        <v>302</v>
      </c>
      <c r="B68" s="307" t="s">
        <v>303</v>
      </c>
      <c r="C68" s="308"/>
      <c r="D68" s="113">
        <v>0.50017051267477552</v>
      </c>
      <c r="E68" s="115">
        <v>44</v>
      </c>
      <c r="F68" s="114">
        <v>41</v>
      </c>
      <c r="G68" s="114">
        <v>69</v>
      </c>
      <c r="H68" s="114">
        <v>47</v>
      </c>
      <c r="I68" s="140">
        <v>43</v>
      </c>
      <c r="J68" s="115">
        <v>1</v>
      </c>
      <c r="K68" s="116">
        <v>2.3255813953488373</v>
      </c>
    </row>
    <row r="69" spans="1:11" ht="14.1" customHeight="1" x14ac:dyDescent="0.2">
      <c r="A69" s="306">
        <v>83</v>
      </c>
      <c r="B69" s="307" t="s">
        <v>304</v>
      </c>
      <c r="C69" s="308"/>
      <c r="D69" s="113">
        <v>5.2290553597817437</v>
      </c>
      <c r="E69" s="115">
        <v>460</v>
      </c>
      <c r="F69" s="114">
        <v>342</v>
      </c>
      <c r="G69" s="114">
        <v>952</v>
      </c>
      <c r="H69" s="114">
        <v>364</v>
      </c>
      <c r="I69" s="140">
        <v>434</v>
      </c>
      <c r="J69" s="115">
        <v>26</v>
      </c>
      <c r="K69" s="116">
        <v>5.9907834101382491</v>
      </c>
    </row>
    <row r="70" spans="1:11" ht="14.1" customHeight="1" x14ac:dyDescent="0.2">
      <c r="A70" s="306" t="s">
        <v>305</v>
      </c>
      <c r="B70" s="307" t="s">
        <v>306</v>
      </c>
      <c r="C70" s="308"/>
      <c r="D70" s="113">
        <v>4.262816869387291</v>
      </c>
      <c r="E70" s="115">
        <v>375</v>
      </c>
      <c r="F70" s="114">
        <v>279</v>
      </c>
      <c r="G70" s="114">
        <v>860</v>
      </c>
      <c r="H70" s="114">
        <v>273</v>
      </c>
      <c r="I70" s="140">
        <v>347</v>
      </c>
      <c r="J70" s="115">
        <v>28</v>
      </c>
      <c r="K70" s="116">
        <v>8.0691642651296824</v>
      </c>
    </row>
    <row r="71" spans="1:11" ht="14.1" customHeight="1" x14ac:dyDescent="0.2">
      <c r="A71" s="306"/>
      <c r="B71" s="307" t="s">
        <v>307</v>
      </c>
      <c r="C71" s="308"/>
      <c r="D71" s="113">
        <v>2.159827213822894</v>
      </c>
      <c r="E71" s="115">
        <v>190</v>
      </c>
      <c r="F71" s="114">
        <v>135</v>
      </c>
      <c r="G71" s="114">
        <v>509</v>
      </c>
      <c r="H71" s="114">
        <v>146</v>
      </c>
      <c r="I71" s="140">
        <v>174</v>
      </c>
      <c r="J71" s="115">
        <v>16</v>
      </c>
      <c r="K71" s="116">
        <v>9.1954022988505741</v>
      </c>
    </row>
    <row r="72" spans="1:11" ht="14.1" customHeight="1" x14ac:dyDescent="0.2">
      <c r="A72" s="306">
        <v>84</v>
      </c>
      <c r="B72" s="307" t="s">
        <v>308</v>
      </c>
      <c r="C72" s="308"/>
      <c r="D72" s="113">
        <v>1.2958963282937366</v>
      </c>
      <c r="E72" s="115">
        <v>114</v>
      </c>
      <c r="F72" s="114">
        <v>87</v>
      </c>
      <c r="G72" s="114">
        <v>253</v>
      </c>
      <c r="H72" s="114">
        <v>62</v>
      </c>
      <c r="I72" s="140">
        <v>80</v>
      </c>
      <c r="J72" s="115">
        <v>34</v>
      </c>
      <c r="K72" s="116">
        <v>42.5</v>
      </c>
    </row>
    <row r="73" spans="1:11" ht="14.1" customHeight="1" x14ac:dyDescent="0.2">
      <c r="A73" s="306" t="s">
        <v>309</v>
      </c>
      <c r="B73" s="307" t="s">
        <v>310</v>
      </c>
      <c r="C73" s="308"/>
      <c r="D73" s="113">
        <v>0.36376037285438217</v>
      </c>
      <c r="E73" s="115">
        <v>32</v>
      </c>
      <c r="F73" s="114">
        <v>19</v>
      </c>
      <c r="G73" s="114">
        <v>104</v>
      </c>
      <c r="H73" s="114">
        <v>11</v>
      </c>
      <c r="I73" s="140">
        <v>14</v>
      </c>
      <c r="J73" s="115">
        <v>18</v>
      </c>
      <c r="K73" s="116">
        <v>128.57142857142858</v>
      </c>
    </row>
    <row r="74" spans="1:11" ht="14.1" customHeight="1" x14ac:dyDescent="0.2">
      <c r="A74" s="306" t="s">
        <v>311</v>
      </c>
      <c r="B74" s="307" t="s">
        <v>312</v>
      </c>
      <c r="C74" s="308"/>
      <c r="D74" s="113">
        <v>0.10230760486529498</v>
      </c>
      <c r="E74" s="115">
        <v>9</v>
      </c>
      <c r="F74" s="114">
        <v>11</v>
      </c>
      <c r="G74" s="114">
        <v>47</v>
      </c>
      <c r="H74" s="114">
        <v>9</v>
      </c>
      <c r="I74" s="140">
        <v>12</v>
      </c>
      <c r="J74" s="115">
        <v>-3</v>
      </c>
      <c r="K74" s="116">
        <v>-25</v>
      </c>
    </row>
    <row r="75" spans="1:11" ht="14.1" customHeight="1" x14ac:dyDescent="0.2">
      <c r="A75" s="306" t="s">
        <v>313</v>
      </c>
      <c r="B75" s="307" t="s">
        <v>314</v>
      </c>
      <c r="C75" s="308"/>
      <c r="D75" s="113">
        <v>0.40923041946117994</v>
      </c>
      <c r="E75" s="115">
        <v>36</v>
      </c>
      <c r="F75" s="114">
        <v>21</v>
      </c>
      <c r="G75" s="114">
        <v>32</v>
      </c>
      <c r="H75" s="114">
        <v>14</v>
      </c>
      <c r="I75" s="140">
        <v>25</v>
      </c>
      <c r="J75" s="115">
        <v>11</v>
      </c>
      <c r="K75" s="116">
        <v>44</v>
      </c>
    </row>
    <row r="76" spans="1:11" ht="14.1" customHeight="1" x14ac:dyDescent="0.2">
      <c r="A76" s="306">
        <v>91</v>
      </c>
      <c r="B76" s="307" t="s">
        <v>315</v>
      </c>
      <c r="C76" s="308"/>
      <c r="D76" s="113">
        <v>6.8205069910196661E-2</v>
      </c>
      <c r="E76" s="115">
        <v>6</v>
      </c>
      <c r="F76" s="114">
        <v>3</v>
      </c>
      <c r="G76" s="114">
        <v>9</v>
      </c>
      <c r="H76" s="114">
        <v>3</v>
      </c>
      <c r="I76" s="140">
        <v>10</v>
      </c>
      <c r="J76" s="115">
        <v>-4</v>
      </c>
      <c r="K76" s="116">
        <v>-40</v>
      </c>
    </row>
    <row r="77" spans="1:11" ht="14.1" customHeight="1" x14ac:dyDescent="0.2">
      <c r="A77" s="306">
        <v>92</v>
      </c>
      <c r="B77" s="307" t="s">
        <v>316</v>
      </c>
      <c r="C77" s="308"/>
      <c r="D77" s="113">
        <v>0.98897351369785158</v>
      </c>
      <c r="E77" s="115">
        <v>87</v>
      </c>
      <c r="F77" s="114">
        <v>64</v>
      </c>
      <c r="G77" s="114">
        <v>124</v>
      </c>
      <c r="H77" s="114">
        <v>76</v>
      </c>
      <c r="I77" s="140">
        <v>59</v>
      </c>
      <c r="J77" s="115">
        <v>28</v>
      </c>
      <c r="K77" s="116">
        <v>47.457627118644069</v>
      </c>
    </row>
    <row r="78" spans="1:11" ht="14.1" customHeight="1" x14ac:dyDescent="0.2">
      <c r="A78" s="306">
        <v>93</v>
      </c>
      <c r="B78" s="307" t="s">
        <v>317</v>
      </c>
      <c r="C78" s="308"/>
      <c r="D78" s="113">
        <v>0.14777765147209276</v>
      </c>
      <c r="E78" s="115">
        <v>13</v>
      </c>
      <c r="F78" s="114">
        <v>7</v>
      </c>
      <c r="G78" s="114">
        <v>25</v>
      </c>
      <c r="H78" s="114">
        <v>11</v>
      </c>
      <c r="I78" s="140">
        <v>13</v>
      </c>
      <c r="J78" s="115">
        <v>0</v>
      </c>
      <c r="K78" s="116">
        <v>0</v>
      </c>
    </row>
    <row r="79" spans="1:11" ht="14.1" customHeight="1" x14ac:dyDescent="0.2">
      <c r="A79" s="306">
        <v>94</v>
      </c>
      <c r="B79" s="307" t="s">
        <v>318</v>
      </c>
      <c r="C79" s="308"/>
      <c r="D79" s="113">
        <v>0.37512788450608164</v>
      </c>
      <c r="E79" s="115">
        <v>33</v>
      </c>
      <c r="F79" s="114">
        <v>71</v>
      </c>
      <c r="G79" s="114">
        <v>29</v>
      </c>
      <c r="H79" s="114">
        <v>43</v>
      </c>
      <c r="I79" s="140">
        <v>24</v>
      </c>
      <c r="J79" s="115">
        <v>9</v>
      </c>
      <c r="K79" s="116">
        <v>37.5</v>
      </c>
    </row>
    <row r="80" spans="1:11" ht="14.1" customHeight="1" x14ac:dyDescent="0.2">
      <c r="A80" s="306" t="s">
        <v>319</v>
      </c>
      <c r="B80" s="307" t="s">
        <v>320</v>
      </c>
      <c r="C80" s="308"/>
      <c r="D80" s="113">
        <v>0</v>
      </c>
      <c r="E80" s="115">
        <v>0</v>
      </c>
      <c r="F80" s="114">
        <v>8</v>
      </c>
      <c r="G80" s="114">
        <v>9</v>
      </c>
      <c r="H80" s="114">
        <v>3</v>
      </c>
      <c r="I80" s="140">
        <v>4</v>
      </c>
      <c r="J80" s="115">
        <v>-4</v>
      </c>
      <c r="K80" s="116">
        <v>-100</v>
      </c>
    </row>
    <row r="81" spans="1:11" ht="14.1" customHeight="1" x14ac:dyDescent="0.2">
      <c r="A81" s="310" t="s">
        <v>321</v>
      </c>
      <c r="B81" s="311" t="s">
        <v>333</v>
      </c>
      <c r="C81" s="312"/>
      <c r="D81" s="125">
        <v>0.70478572240536541</v>
      </c>
      <c r="E81" s="143">
        <v>62</v>
      </c>
      <c r="F81" s="144">
        <v>47</v>
      </c>
      <c r="G81" s="144">
        <v>251</v>
      </c>
      <c r="H81" s="144">
        <v>42</v>
      </c>
      <c r="I81" s="145">
        <v>59</v>
      </c>
      <c r="J81" s="143">
        <v>3</v>
      </c>
      <c r="K81" s="146">
        <v>5.0847457627118642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94808</v>
      </c>
      <c r="C10" s="114">
        <v>49222</v>
      </c>
      <c r="D10" s="114">
        <v>45586</v>
      </c>
      <c r="E10" s="114">
        <v>71544</v>
      </c>
      <c r="F10" s="114">
        <v>20974</v>
      </c>
      <c r="G10" s="114">
        <v>13569</v>
      </c>
      <c r="H10" s="114">
        <v>24320</v>
      </c>
      <c r="I10" s="115">
        <v>31089</v>
      </c>
      <c r="J10" s="114">
        <v>20353</v>
      </c>
      <c r="K10" s="114">
        <v>10736</v>
      </c>
      <c r="L10" s="423">
        <v>6440</v>
      </c>
      <c r="M10" s="424">
        <v>6723</v>
      </c>
    </row>
    <row r="11" spans="1:13" ht="11.1" customHeight="1" x14ac:dyDescent="0.2">
      <c r="A11" s="422" t="s">
        <v>387</v>
      </c>
      <c r="B11" s="115">
        <v>96740</v>
      </c>
      <c r="C11" s="114">
        <v>50414</v>
      </c>
      <c r="D11" s="114">
        <v>46326</v>
      </c>
      <c r="E11" s="114">
        <v>73161</v>
      </c>
      <c r="F11" s="114">
        <v>21301</v>
      </c>
      <c r="G11" s="114">
        <v>13560</v>
      </c>
      <c r="H11" s="114">
        <v>25097</v>
      </c>
      <c r="I11" s="115">
        <v>31969</v>
      </c>
      <c r="J11" s="114">
        <v>20705</v>
      </c>
      <c r="K11" s="114">
        <v>11264</v>
      </c>
      <c r="L11" s="423">
        <v>6188</v>
      </c>
      <c r="M11" s="424">
        <v>5043</v>
      </c>
    </row>
    <row r="12" spans="1:13" ht="11.1" customHeight="1" x14ac:dyDescent="0.2">
      <c r="A12" s="422" t="s">
        <v>388</v>
      </c>
      <c r="B12" s="115">
        <v>98756</v>
      </c>
      <c r="C12" s="114">
        <v>51419</v>
      </c>
      <c r="D12" s="114">
        <v>47337</v>
      </c>
      <c r="E12" s="114">
        <v>74703</v>
      </c>
      <c r="F12" s="114">
        <v>21728</v>
      </c>
      <c r="G12" s="114">
        <v>14718</v>
      </c>
      <c r="H12" s="114">
        <v>25542</v>
      </c>
      <c r="I12" s="115">
        <v>32169</v>
      </c>
      <c r="J12" s="114">
        <v>20346</v>
      </c>
      <c r="K12" s="114">
        <v>11823</v>
      </c>
      <c r="L12" s="423">
        <v>10285</v>
      </c>
      <c r="M12" s="424">
        <v>8624</v>
      </c>
    </row>
    <row r="13" spans="1:13" s="110" customFormat="1" ht="11.1" customHeight="1" x14ac:dyDescent="0.2">
      <c r="A13" s="422" t="s">
        <v>389</v>
      </c>
      <c r="B13" s="115">
        <v>98288</v>
      </c>
      <c r="C13" s="114">
        <v>50990</v>
      </c>
      <c r="D13" s="114">
        <v>47298</v>
      </c>
      <c r="E13" s="114">
        <v>74020</v>
      </c>
      <c r="F13" s="114">
        <v>21945</v>
      </c>
      <c r="G13" s="114">
        <v>14090</v>
      </c>
      <c r="H13" s="114">
        <v>25850</v>
      </c>
      <c r="I13" s="115">
        <v>32668</v>
      </c>
      <c r="J13" s="114">
        <v>20810</v>
      </c>
      <c r="K13" s="114">
        <v>11858</v>
      </c>
      <c r="L13" s="423">
        <v>5385</v>
      </c>
      <c r="M13" s="424">
        <v>6137</v>
      </c>
    </row>
    <row r="14" spans="1:13" ht="15" customHeight="1" x14ac:dyDescent="0.2">
      <c r="A14" s="422" t="s">
        <v>390</v>
      </c>
      <c r="B14" s="115">
        <v>98842</v>
      </c>
      <c r="C14" s="114">
        <v>51318</v>
      </c>
      <c r="D14" s="114">
        <v>47524</v>
      </c>
      <c r="E14" s="114">
        <v>72375</v>
      </c>
      <c r="F14" s="114">
        <v>24584</v>
      </c>
      <c r="G14" s="114">
        <v>13811</v>
      </c>
      <c r="H14" s="114">
        <v>26335</v>
      </c>
      <c r="I14" s="115">
        <v>32267</v>
      </c>
      <c r="J14" s="114">
        <v>20387</v>
      </c>
      <c r="K14" s="114">
        <v>11880</v>
      </c>
      <c r="L14" s="423">
        <v>7166</v>
      </c>
      <c r="M14" s="424">
        <v>6763</v>
      </c>
    </row>
    <row r="15" spans="1:13" ht="11.1" customHeight="1" x14ac:dyDescent="0.2">
      <c r="A15" s="422" t="s">
        <v>387</v>
      </c>
      <c r="B15" s="115">
        <v>99987</v>
      </c>
      <c r="C15" s="114">
        <v>52132</v>
      </c>
      <c r="D15" s="114">
        <v>47855</v>
      </c>
      <c r="E15" s="114">
        <v>72946</v>
      </c>
      <c r="F15" s="114">
        <v>25218</v>
      </c>
      <c r="G15" s="114">
        <v>13654</v>
      </c>
      <c r="H15" s="114">
        <v>27033</v>
      </c>
      <c r="I15" s="115">
        <v>33146</v>
      </c>
      <c r="J15" s="114">
        <v>21003</v>
      </c>
      <c r="K15" s="114">
        <v>12143</v>
      </c>
      <c r="L15" s="423">
        <v>6592</v>
      </c>
      <c r="M15" s="424">
        <v>5725</v>
      </c>
    </row>
    <row r="16" spans="1:13" ht="11.1" customHeight="1" x14ac:dyDescent="0.2">
      <c r="A16" s="422" t="s">
        <v>388</v>
      </c>
      <c r="B16" s="115">
        <v>101951</v>
      </c>
      <c r="C16" s="114">
        <v>53298</v>
      </c>
      <c r="D16" s="114">
        <v>48653</v>
      </c>
      <c r="E16" s="114">
        <v>74462</v>
      </c>
      <c r="F16" s="114">
        <v>25390</v>
      </c>
      <c r="G16" s="114">
        <v>14863</v>
      </c>
      <c r="H16" s="114">
        <v>27516</v>
      </c>
      <c r="I16" s="115">
        <v>33379</v>
      </c>
      <c r="J16" s="114">
        <v>20634</v>
      </c>
      <c r="K16" s="114">
        <v>12745</v>
      </c>
      <c r="L16" s="423">
        <v>11055</v>
      </c>
      <c r="M16" s="424">
        <v>9311</v>
      </c>
    </row>
    <row r="17" spans="1:13" s="110" customFormat="1" ht="11.1" customHeight="1" x14ac:dyDescent="0.2">
      <c r="A17" s="422" t="s">
        <v>389</v>
      </c>
      <c r="B17" s="115">
        <v>101725</v>
      </c>
      <c r="C17" s="114">
        <v>52891</v>
      </c>
      <c r="D17" s="114">
        <v>48834</v>
      </c>
      <c r="E17" s="114">
        <v>75872</v>
      </c>
      <c r="F17" s="114">
        <v>25679</v>
      </c>
      <c r="G17" s="114">
        <v>14479</v>
      </c>
      <c r="H17" s="114">
        <v>27951</v>
      </c>
      <c r="I17" s="115">
        <v>33436</v>
      </c>
      <c r="J17" s="114">
        <v>20721</v>
      </c>
      <c r="K17" s="114">
        <v>12715</v>
      </c>
      <c r="L17" s="423">
        <v>5865</v>
      </c>
      <c r="M17" s="424">
        <v>6382</v>
      </c>
    </row>
    <row r="18" spans="1:13" ht="15" customHeight="1" x14ac:dyDescent="0.2">
      <c r="A18" s="422" t="s">
        <v>391</v>
      </c>
      <c r="B18" s="115">
        <v>102330</v>
      </c>
      <c r="C18" s="114">
        <v>53256</v>
      </c>
      <c r="D18" s="114">
        <v>49074</v>
      </c>
      <c r="E18" s="114">
        <v>75882</v>
      </c>
      <c r="F18" s="114">
        <v>26166</v>
      </c>
      <c r="G18" s="114">
        <v>14521</v>
      </c>
      <c r="H18" s="114">
        <v>28325</v>
      </c>
      <c r="I18" s="115">
        <v>33136</v>
      </c>
      <c r="J18" s="114">
        <v>20443</v>
      </c>
      <c r="K18" s="114">
        <v>12693</v>
      </c>
      <c r="L18" s="423">
        <v>8244</v>
      </c>
      <c r="M18" s="424">
        <v>7667</v>
      </c>
    </row>
    <row r="19" spans="1:13" ht="11.1" customHeight="1" x14ac:dyDescent="0.2">
      <c r="A19" s="422" t="s">
        <v>387</v>
      </c>
      <c r="B19" s="115">
        <v>102969</v>
      </c>
      <c r="C19" s="114">
        <v>53694</v>
      </c>
      <c r="D19" s="114">
        <v>49275</v>
      </c>
      <c r="E19" s="114">
        <v>76166</v>
      </c>
      <c r="F19" s="114">
        <v>26517</v>
      </c>
      <c r="G19" s="114">
        <v>14230</v>
      </c>
      <c r="H19" s="114">
        <v>28877</v>
      </c>
      <c r="I19" s="115">
        <v>34260</v>
      </c>
      <c r="J19" s="114">
        <v>21120</v>
      </c>
      <c r="K19" s="114">
        <v>13140</v>
      </c>
      <c r="L19" s="423">
        <v>6256</v>
      </c>
      <c r="M19" s="424">
        <v>5705</v>
      </c>
    </row>
    <row r="20" spans="1:13" ht="11.1" customHeight="1" x14ac:dyDescent="0.2">
      <c r="A20" s="422" t="s">
        <v>388</v>
      </c>
      <c r="B20" s="115">
        <v>104439</v>
      </c>
      <c r="C20" s="114">
        <v>54504</v>
      </c>
      <c r="D20" s="114">
        <v>49935</v>
      </c>
      <c r="E20" s="114">
        <v>77500</v>
      </c>
      <c r="F20" s="114">
        <v>26599</v>
      </c>
      <c r="G20" s="114">
        <v>15463</v>
      </c>
      <c r="H20" s="114">
        <v>29180</v>
      </c>
      <c r="I20" s="115">
        <v>34359</v>
      </c>
      <c r="J20" s="114">
        <v>20685</v>
      </c>
      <c r="K20" s="114">
        <v>13674</v>
      </c>
      <c r="L20" s="423">
        <v>10442</v>
      </c>
      <c r="M20" s="424">
        <v>9129</v>
      </c>
    </row>
    <row r="21" spans="1:13" s="110" customFormat="1" ht="11.1" customHeight="1" x14ac:dyDescent="0.2">
      <c r="A21" s="422" t="s">
        <v>389</v>
      </c>
      <c r="B21" s="115">
        <v>103892</v>
      </c>
      <c r="C21" s="114">
        <v>53878</v>
      </c>
      <c r="D21" s="114">
        <v>50014</v>
      </c>
      <c r="E21" s="114">
        <v>77310</v>
      </c>
      <c r="F21" s="114">
        <v>26528</v>
      </c>
      <c r="G21" s="114">
        <v>14911</v>
      </c>
      <c r="H21" s="114">
        <v>29433</v>
      </c>
      <c r="I21" s="115">
        <v>34818</v>
      </c>
      <c r="J21" s="114">
        <v>21047</v>
      </c>
      <c r="K21" s="114">
        <v>13771</v>
      </c>
      <c r="L21" s="423">
        <v>5578</v>
      </c>
      <c r="M21" s="424">
        <v>6411</v>
      </c>
    </row>
    <row r="22" spans="1:13" ht="15" customHeight="1" x14ac:dyDescent="0.2">
      <c r="A22" s="422" t="s">
        <v>392</v>
      </c>
      <c r="B22" s="115">
        <v>103804</v>
      </c>
      <c r="C22" s="114">
        <v>53874</v>
      </c>
      <c r="D22" s="114">
        <v>49930</v>
      </c>
      <c r="E22" s="114">
        <v>76819</v>
      </c>
      <c r="F22" s="114">
        <v>26510</v>
      </c>
      <c r="G22" s="114">
        <v>14353</v>
      </c>
      <c r="H22" s="114">
        <v>29862</v>
      </c>
      <c r="I22" s="115">
        <v>34201</v>
      </c>
      <c r="J22" s="114">
        <v>20695</v>
      </c>
      <c r="K22" s="114">
        <v>13506</v>
      </c>
      <c r="L22" s="423">
        <v>6675</v>
      </c>
      <c r="M22" s="424">
        <v>6971</v>
      </c>
    </row>
    <row r="23" spans="1:13" ht="11.1" customHeight="1" x14ac:dyDescent="0.2">
      <c r="A23" s="422" t="s">
        <v>387</v>
      </c>
      <c r="B23" s="115">
        <v>104105</v>
      </c>
      <c r="C23" s="114">
        <v>54092</v>
      </c>
      <c r="D23" s="114">
        <v>50013</v>
      </c>
      <c r="E23" s="114">
        <v>76862</v>
      </c>
      <c r="F23" s="114">
        <v>26733</v>
      </c>
      <c r="G23" s="114">
        <v>13994</v>
      </c>
      <c r="H23" s="114">
        <v>30388</v>
      </c>
      <c r="I23" s="115">
        <v>34942</v>
      </c>
      <c r="J23" s="114">
        <v>21255</v>
      </c>
      <c r="K23" s="114">
        <v>13687</v>
      </c>
      <c r="L23" s="423">
        <v>6560</v>
      </c>
      <c r="M23" s="424">
        <v>6276</v>
      </c>
    </row>
    <row r="24" spans="1:13" ht="11.1" customHeight="1" x14ac:dyDescent="0.2">
      <c r="A24" s="422" t="s">
        <v>388</v>
      </c>
      <c r="B24" s="115">
        <v>106011</v>
      </c>
      <c r="C24" s="114">
        <v>55052</v>
      </c>
      <c r="D24" s="114">
        <v>50959</v>
      </c>
      <c r="E24" s="114">
        <v>77076</v>
      </c>
      <c r="F24" s="114">
        <v>26988</v>
      </c>
      <c r="G24" s="114">
        <v>15141</v>
      </c>
      <c r="H24" s="114">
        <v>30774</v>
      </c>
      <c r="I24" s="115">
        <v>35039</v>
      </c>
      <c r="J24" s="114">
        <v>20921</v>
      </c>
      <c r="K24" s="114">
        <v>14118</v>
      </c>
      <c r="L24" s="423">
        <v>11594</v>
      </c>
      <c r="M24" s="424">
        <v>9929</v>
      </c>
    </row>
    <row r="25" spans="1:13" s="110" customFormat="1" ht="11.1" customHeight="1" x14ac:dyDescent="0.2">
      <c r="A25" s="422" t="s">
        <v>389</v>
      </c>
      <c r="B25" s="115">
        <v>104927</v>
      </c>
      <c r="C25" s="114">
        <v>54202</v>
      </c>
      <c r="D25" s="114">
        <v>50725</v>
      </c>
      <c r="E25" s="114">
        <v>75692</v>
      </c>
      <c r="F25" s="114">
        <v>27099</v>
      </c>
      <c r="G25" s="114">
        <v>14589</v>
      </c>
      <c r="H25" s="114">
        <v>30941</v>
      </c>
      <c r="I25" s="115">
        <v>35076</v>
      </c>
      <c r="J25" s="114">
        <v>21188</v>
      </c>
      <c r="K25" s="114">
        <v>13888</v>
      </c>
      <c r="L25" s="423">
        <v>5619</v>
      </c>
      <c r="M25" s="424">
        <v>6800</v>
      </c>
    </row>
    <row r="26" spans="1:13" ht="15" customHeight="1" x14ac:dyDescent="0.2">
      <c r="A26" s="422" t="s">
        <v>393</v>
      </c>
      <c r="B26" s="115">
        <v>106418</v>
      </c>
      <c r="C26" s="114">
        <v>54765</v>
      </c>
      <c r="D26" s="114">
        <v>51653</v>
      </c>
      <c r="E26" s="114">
        <v>76405</v>
      </c>
      <c r="F26" s="114">
        <v>27886</v>
      </c>
      <c r="G26" s="114">
        <v>14399</v>
      </c>
      <c r="H26" s="114">
        <v>31831</v>
      </c>
      <c r="I26" s="115">
        <v>34862</v>
      </c>
      <c r="J26" s="114">
        <v>21021</v>
      </c>
      <c r="K26" s="114">
        <v>13841</v>
      </c>
      <c r="L26" s="423">
        <v>7389</v>
      </c>
      <c r="M26" s="424">
        <v>6842</v>
      </c>
    </row>
    <row r="27" spans="1:13" ht="11.1" customHeight="1" x14ac:dyDescent="0.2">
      <c r="A27" s="422" t="s">
        <v>387</v>
      </c>
      <c r="B27" s="115">
        <v>106999</v>
      </c>
      <c r="C27" s="114">
        <v>55171</v>
      </c>
      <c r="D27" s="114">
        <v>51828</v>
      </c>
      <c r="E27" s="114">
        <v>76763</v>
      </c>
      <c r="F27" s="114">
        <v>28130</v>
      </c>
      <c r="G27" s="114">
        <v>14182</v>
      </c>
      <c r="H27" s="114">
        <v>32372</v>
      </c>
      <c r="I27" s="115">
        <v>35681</v>
      </c>
      <c r="J27" s="114">
        <v>21533</v>
      </c>
      <c r="K27" s="114">
        <v>14148</v>
      </c>
      <c r="L27" s="423">
        <v>6554</v>
      </c>
      <c r="M27" s="424">
        <v>6152</v>
      </c>
    </row>
    <row r="28" spans="1:13" ht="11.1" customHeight="1" x14ac:dyDescent="0.2">
      <c r="A28" s="422" t="s">
        <v>388</v>
      </c>
      <c r="B28" s="115">
        <v>108851</v>
      </c>
      <c r="C28" s="114">
        <v>56129</v>
      </c>
      <c r="D28" s="114">
        <v>52722</v>
      </c>
      <c r="E28" s="114">
        <v>79876</v>
      </c>
      <c r="F28" s="114">
        <v>28514</v>
      </c>
      <c r="G28" s="114">
        <v>15293</v>
      </c>
      <c r="H28" s="114">
        <v>32695</v>
      </c>
      <c r="I28" s="115">
        <v>35617</v>
      </c>
      <c r="J28" s="114">
        <v>21075</v>
      </c>
      <c r="K28" s="114">
        <v>14542</v>
      </c>
      <c r="L28" s="423">
        <v>11760</v>
      </c>
      <c r="M28" s="424">
        <v>10356</v>
      </c>
    </row>
    <row r="29" spans="1:13" s="110" customFormat="1" ht="11.1" customHeight="1" x14ac:dyDescent="0.2">
      <c r="A29" s="422" t="s">
        <v>389</v>
      </c>
      <c r="B29" s="115">
        <v>107940</v>
      </c>
      <c r="C29" s="114">
        <v>55354</v>
      </c>
      <c r="D29" s="114">
        <v>52586</v>
      </c>
      <c r="E29" s="114">
        <v>79136</v>
      </c>
      <c r="F29" s="114">
        <v>28695</v>
      </c>
      <c r="G29" s="114">
        <v>14774</v>
      </c>
      <c r="H29" s="114">
        <v>32902</v>
      </c>
      <c r="I29" s="115">
        <v>35789</v>
      </c>
      <c r="J29" s="114">
        <v>21298</v>
      </c>
      <c r="K29" s="114">
        <v>14491</v>
      </c>
      <c r="L29" s="423">
        <v>5905</v>
      </c>
      <c r="M29" s="424">
        <v>6776</v>
      </c>
    </row>
    <row r="30" spans="1:13" ht="15" customHeight="1" x14ac:dyDescent="0.2">
      <c r="A30" s="422" t="s">
        <v>394</v>
      </c>
      <c r="B30" s="115">
        <v>108704</v>
      </c>
      <c r="C30" s="114">
        <v>55918</v>
      </c>
      <c r="D30" s="114">
        <v>52786</v>
      </c>
      <c r="E30" s="114">
        <v>79491</v>
      </c>
      <c r="F30" s="114">
        <v>29144</v>
      </c>
      <c r="G30" s="114">
        <v>14432</v>
      </c>
      <c r="H30" s="114">
        <v>33305</v>
      </c>
      <c r="I30" s="115">
        <v>34968</v>
      </c>
      <c r="J30" s="114">
        <v>20706</v>
      </c>
      <c r="K30" s="114">
        <v>14262</v>
      </c>
      <c r="L30" s="423">
        <v>11297</v>
      </c>
      <c r="M30" s="424">
        <v>10595</v>
      </c>
    </row>
    <row r="31" spans="1:13" ht="11.1" customHeight="1" x14ac:dyDescent="0.2">
      <c r="A31" s="422" t="s">
        <v>387</v>
      </c>
      <c r="B31" s="115">
        <v>109617</v>
      </c>
      <c r="C31" s="114">
        <v>56543</v>
      </c>
      <c r="D31" s="114">
        <v>53074</v>
      </c>
      <c r="E31" s="114">
        <v>80036</v>
      </c>
      <c r="F31" s="114">
        <v>29557</v>
      </c>
      <c r="G31" s="114">
        <v>14206</v>
      </c>
      <c r="H31" s="114">
        <v>33792</v>
      </c>
      <c r="I31" s="115">
        <v>35842</v>
      </c>
      <c r="J31" s="114">
        <v>21195</v>
      </c>
      <c r="K31" s="114">
        <v>14647</v>
      </c>
      <c r="L31" s="423">
        <v>8032</v>
      </c>
      <c r="M31" s="424">
        <v>7181</v>
      </c>
    </row>
    <row r="32" spans="1:13" ht="11.1" customHeight="1" x14ac:dyDescent="0.2">
      <c r="A32" s="422" t="s">
        <v>388</v>
      </c>
      <c r="B32" s="115">
        <v>111582</v>
      </c>
      <c r="C32" s="114">
        <v>57728</v>
      </c>
      <c r="D32" s="114">
        <v>53854</v>
      </c>
      <c r="E32" s="114">
        <v>81665</v>
      </c>
      <c r="F32" s="114">
        <v>29905</v>
      </c>
      <c r="G32" s="114">
        <v>15405</v>
      </c>
      <c r="H32" s="114">
        <v>34160</v>
      </c>
      <c r="I32" s="115">
        <v>35589</v>
      </c>
      <c r="J32" s="114">
        <v>20504</v>
      </c>
      <c r="K32" s="114">
        <v>15085</v>
      </c>
      <c r="L32" s="423">
        <v>12992</v>
      </c>
      <c r="M32" s="424">
        <v>11461</v>
      </c>
    </row>
    <row r="33" spans="1:13" s="110" customFormat="1" ht="11.1" customHeight="1" x14ac:dyDescent="0.2">
      <c r="A33" s="422" t="s">
        <v>389</v>
      </c>
      <c r="B33" s="115">
        <v>111162</v>
      </c>
      <c r="C33" s="114">
        <v>57321</v>
      </c>
      <c r="D33" s="114">
        <v>53841</v>
      </c>
      <c r="E33" s="114">
        <v>80986</v>
      </c>
      <c r="F33" s="114">
        <v>30170</v>
      </c>
      <c r="G33" s="114">
        <v>14994</v>
      </c>
      <c r="H33" s="114">
        <v>34351</v>
      </c>
      <c r="I33" s="115">
        <v>35850</v>
      </c>
      <c r="J33" s="114">
        <v>20817</v>
      </c>
      <c r="K33" s="114">
        <v>15033</v>
      </c>
      <c r="L33" s="423">
        <v>6471</v>
      </c>
      <c r="M33" s="424">
        <v>7171</v>
      </c>
    </row>
    <row r="34" spans="1:13" ht="15" customHeight="1" x14ac:dyDescent="0.2">
      <c r="A34" s="422" t="s">
        <v>395</v>
      </c>
      <c r="B34" s="115">
        <v>111058</v>
      </c>
      <c r="C34" s="114">
        <v>57210</v>
      </c>
      <c r="D34" s="114">
        <v>53848</v>
      </c>
      <c r="E34" s="114">
        <v>80831</v>
      </c>
      <c r="F34" s="114">
        <v>30222</v>
      </c>
      <c r="G34" s="114">
        <v>14412</v>
      </c>
      <c r="H34" s="114">
        <v>34787</v>
      </c>
      <c r="I34" s="115">
        <v>34981</v>
      </c>
      <c r="J34" s="114">
        <v>20275</v>
      </c>
      <c r="K34" s="114">
        <v>14706</v>
      </c>
      <c r="L34" s="423">
        <v>8124</v>
      </c>
      <c r="M34" s="424">
        <v>8238</v>
      </c>
    </row>
    <row r="35" spans="1:13" ht="11.1" customHeight="1" x14ac:dyDescent="0.2">
      <c r="A35" s="422" t="s">
        <v>387</v>
      </c>
      <c r="B35" s="115">
        <v>111580</v>
      </c>
      <c r="C35" s="114">
        <v>57602</v>
      </c>
      <c r="D35" s="114">
        <v>53978</v>
      </c>
      <c r="E35" s="114">
        <v>80981</v>
      </c>
      <c r="F35" s="114">
        <v>30597</v>
      </c>
      <c r="G35" s="114">
        <v>14192</v>
      </c>
      <c r="H35" s="114">
        <v>35343</v>
      </c>
      <c r="I35" s="115">
        <v>35677</v>
      </c>
      <c r="J35" s="114">
        <v>20782</v>
      </c>
      <c r="K35" s="114">
        <v>14895</v>
      </c>
      <c r="L35" s="423">
        <v>6924</v>
      </c>
      <c r="M35" s="424">
        <v>6517</v>
      </c>
    </row>
    <row r="36" spans="1:13" ht="11.1" customHeight="1" x14ac:dyDescent="0.2">
      <c r="A36" s="422" t="s">
        <v>388</v>
      </c>
      <c r="B36" s="115">
        <v>114010</v>
      </c>
      <c r="C36" s="114">
        <v>58894</v>
      </c>
      <c r="D36" s="114">
        <v>55116</v>
      </c>
      <c r="E36" s="114">
        <v>82898</v>
      </c>
      <c r="F36" s="114">
        <v>31111</v>
      </c>
      <c r="G36" s="114">
        <v>15595</v>
      </c>
      <c r="H36" s="114">
        <v>35744</v>
      </c>
      <c r="I36" s="115">
        <v>35760</v>
      </c>
      <c r="J36" s="114">
        <v>20272</v>
      </c>
      <c r="K36" s="114">
        <v>15488</v>
      </c>
      <c r="L36" s="423">
        <v>12547</v>
      </c>
      <c r="M36" s="424">
        <v>10499</v>
      </c>
    </row>
    <row r="37" spans="1:13" s="110" customFormat="1" ht="11.1" customHeight="1" x14ac:dyDescent="0.2">
      <c r="A37" s="422" t="s">
        <v>389</v>
      </c>
      <c r="B37" s="115">
        <v>113657</v>
      </c>
      <c r="C37" s="114">
        <v>58554</v>
      </c>
      <c r="D37" s="114">
        <v>55103</v>
      </c>
      <c r="E37" s="114">
        <v>82422</v>
      </c>
      <c r="F37" s="114">
        <v>31235</v>
      </c>
      <c r="G37" s="114">
        <v>15134</v>
      </c>
      <c r="H37" s="114">
        <v>35893</v>
      </c>
      <c r="I37" s="115">
        <v>35982</v>
      </c>
      <c r="J37" s="114">
        <v>20517</v>
      </c>
      <c r="K37" s="114">
        <v>15465</v>
      </c>
      <c r="L37" s="423">
        <v>7525</v>
      </c>
      <c r="M37" s="424">
        <v>7979</v>
      </c>
    </row>
    <row r="38" spans="1:13" ht="15" customHeight="1" x14ac:dyDescent="0.2">
      <c r="A38" s="425" t="s">
        <v>396</v>
      </c>
      <c r="B38" s="115">
        <v>114230</v>
      </c>
      <c r="C38" s="114">
        <v>58964</v>
      </c>
      <c r="D38" s="114">
        <v>55266</v>
      </c>
      <c r="E38" s="114">
        <v>82825</v>
      </c>
      <c r="F38" s="114">
        <v>31405</v>
      </c>
      <c r="G38" s="114">
        <v>14773</v>
      </c>
      <c r="H38" s="114">
        <v>36208</v>
      </c>
      <c r="I38" s="115">
        <v>34794</v>
      </c>
      <c r="J38" s="114">
        <v>19822</v>
      </c>
      <c r="K38" s="114">
        <v>14972</v>
      </c>
      <c r="L38" s="423">
        <v>8668</v>
      </c>
      <c r="M38" s="424">
        <v>8104</v>
      </c>
    </row>
    <row r="39" spans="1:13" ht="11.1" customHeight="1" x14ac:dyDescent="0.2">
      <c r="A39" s="422" t="s">
        <v>387</v>
      </c>
      <c r="B39" s="115">
        <v>115427</v>
      </c>
      <c r="C39" s="114">
        <v>59845</v>
      </c>
      <c r="D39" s="114">
        <v>55582</v>
      </c>
      <c r="E39" s="114">
        <v>83469</v>
      </c>
      <c r="F39" s="114">
        <v>31958</v>
      </c>
      <c r="G39" s="114">
        <v>14511</v>
      </c>
      <c r="H39" s="114">
        <v>36955</v>
      </c>
      <c r="I39" s="115">
        <v>35705</v>
      </c>
      <c r="J39" s="114">
        <v>20332</v>
      </c>
      <c r="K39" s="114">
        <v>15373</v>
      </c>
      <c r="L39" s="423">
        <v>7492</v>
      </c>
      <c r="M39" s="424">
        <v>6444</v>
      </c>
    </row>
    <row r="40" spans="1:13" ht="11.1" customHeight="1" x14ac:dyDescent="0.2">
      <c r="A40" s="425" t="s">
        <v>388</v>
      </c>
      <c r="B40" s="115">
        <v>117685</v>
      </c>
      <c r="C40" s="114">
        <v>61113</v>
      </c>
      <c r="D40" s="114">
        <v>56572</v>
      </c>
      <c r="E40" s="114">
        <v>85296</v>
      </c>
      <c r="F40" s="114">
        <v>32389</v>
      </c>
      <c r="G40" s="114">
        <v>15785</v>
      </c>
      <c r="H40" s="114">
        <v>37500</v>
      </c>
      <c r="I40" s="115">
        <v>35669</v>
      </c>
      <c r="J40" s="114">
        <v>19858</v>
      </c>
      <c r="K40" s="114">
        <v>15811</v>
      </c>
      <c r="L40" s="423">
        <v>13050</v>
      </c>
      <c r="M40" s="424">
        <v>11392</v>
      </c>
    </row>
    <row r="41" spans="1:13" s="110" customFormat="1" ht="11.1" customHeight="1" x14ac:dyDescent="0.2">
      <c r="A41" s="422" t="s">
        <v>389</v>
      </c>
      <c r="B41" s="115">
        <v>117196</v>
      </c>
      <c r="C41" s="114">
        <v>60619</v>
      </c>
      <c r="D41" s="114">
        <v>56577</v>
      </c>
      <c r="E41" s="114">
        <v>84641</v>
      </c>
      <c r="F41" s="114">
        <v>32555</v>
      </c>
      <c r="G41" s="114">
        <v>15449</v>
      </c>
      <c r="H41" s="114">
        <v>37775</v>
      </c>
      <c r="I41" s="115">
        <v>35825</v>
      </c>
      <c r="J41" s="114">
        <v>19974</v>
      </c>
      <c r="K41" s="114">
        <v>15851</v>
      </c>
      <c r="L41" s="423">
        <v>7091</v>
      </c>
      <c r="M41" s="424">
        <v>7686</v>
      </c>
    </row>
    <row r="42" spans="1:13" ht="15" customHeight="1" x14ac:dyDescent="0.2">
      <c r="A42" s="422" t="s">
        <v>397</v>
      </c>
      <c r="B42" s="115">
        <v>117479</v>
      </c>
      <c r="C42" s="114">
        <v>60847</v>
      </c>
      <c r="D42" s="114">
        <v>56632</v>
      </c>
      <c r="E42" s="114">
        <v>84750</v>
      </c>
      <c r="F42" s="114">
        <v>32729</v>
      </c>
      <c r="G42" s="114">
        <v>14923</v>
      </c>
      <c r="H42" s="114">
        <v>38251</v>
      </c>
      <c r="I42" s="115">
        <v>35357</v>
      </c>
      <c r="J42" s="114">
        <v>19455</v>
      </c>
      <c r="K42" s="114">
        <v>15902</v>
      </c>
      <c r="L42" s="423">
        <v>9056</v>
      </c>
      <c r="M42" s="424">
        <v>8800</v>
      </c>
    </row>
    <row r="43" spans="1:13" ht="11.1" customHeight="1" x14ac:dyDescent="0.2">
      <c r="A43" s="422" t="s">
        <v>387</v>
      </c>
      <c r="B43" s="115">
        <v>118151</v>
      </c>
      <c r="C43" s="114">
        <v>61404</v>
      </c>
      <c r="D43" s="114">
        <v>56747</v>
      </c>
      <c r="E43" s="114">
        <v>84975</v>
      </c>
      <c r="F43" s="114">
        <v>33176</v>
      </c>
      <c r="G43" s="114">
        <v>14610</v>
      </c>
      <c r="H43" s="114">
        <v>38803</v>
      </c>
      <c r="I43" s="115">
        <v>36172</v>
      </c>
      <c r="J43" s="114">
        <v>20003</v>
      </c>
      <c r="K43" s="114">
        <v>16169</v>
      </c>
      <c r="L43" s="423">
        <v>8021</v>
      </c>
      <c r="M43" s="424">
        <v>7477</v>
      </c>
    </row>
    <row r="44" spans="1:13" ht="11.1" customHeight="1" x14ac:dyDescent="0.2">
      <c r="A44" s="422" t="s">
        <v>388</v>
      </c>
      <c r="B44" s="115">
        <v>120559</v>
      </c>
      <c r="C44" s="114">
        <v>62717</v>
      </c>
      <c r="D44" s="114">
        <v>57842</v>
      </c>
      <c r="E44" s="114">
        <v>87110</v>
      </c>
      <c r="F44" s="114">
        <v>33449</v>
      </c>
      <c r="G44" s="114">
        <v>16049</v>
      </c>
      <c r="H44" s="114">
        <v>39347</v>
      </c>
      <c r="I44" s="115">
        <v>36145</v>
      </c>
      <c r="J44" s="114">
        <v>19504</v>
      </c>
      <c r="K44" s="114">
        <v>16641</v>
      </c>
      <c r="L44" s="423">
        <v>13372</v>
      </c>
      <c r="M44" s="424">
        <v>11513</v>
      </c>
    </row>
    <row r="45" spans="1:13" s="110" customFormat="1" ht="11.1" customHeight="1" x14ac:dyDescent="0.2">
      <c r="A45" s="422" t="s">
        <v>389</v>
      </c>
      <c r="B45" s="115">
        <v>120176</v>
      </c>
      <c r="C45" s="114">
        <v>62267</v>
      </c>
      <c r="D45" s="114">
        <v>57909</v>
      </c>
      <c r="E45" s="114">
        <v>86543</v>
      </c>
      <c r="F45" s="114">
        <v>33633</v>
      </c>
      <c r="G45" s="114">
        <v>15688</v>
      </c>
      <c r="H45" s="114">
        <v>39563</v>
      </c>
      <c r="I45" s="115">
        <v>36590</v>
      </c>
      <c r="J45" s="114">
        <v>19720</v>
      </c>
      <c r="K45" s="114">
        <v>16870</v>
      </c>
      <c r="L45" s="423">
        <v>7537</v>
      </c>
      <c r="M45" s="424">
        <v>8030</v>
      </c>
    </row>
    <row r="46" spans="1:13" ht="15" customHeight="1" x14ac:dyDescent="0.2">
      <c r="A46" s="422" t="s">
        <v>398</v>
      </c>
      <c r="B46" s="115">
        <v>120584</v>
      </c>
      <c r="C46" s="114">
        <v>62539</v>
      </c>
      <c r="D46" s="114">
        <v>58045</v>
      </c>
      <c r="E46" s="114">
        <v>86601</v>
      </c>
      <c r="F46" s="114">
        <v>33983</v>
      </c>
      <c r="G46" s="114">
        <v>15259</v>
      </c>
      <c r="H46" s="114">
        <v>39921</v>
      </c>
      <c r="I46" s="115">
        <v>36648</v>
      </c>
      <c r="J46" s="114">
        <v>19833</v>
      </c>
      <c r="K46" s="114">
        <v>16815</v>
      </c>
      <c r="L46" s="423">
        <v>9281</v>
      </c>
      <c r="M46" s="424">
        <v>8963</v>
      </c>
    </row>
    <row r="47" spans="1:13" ht="11.1" customHeight="1" x14ac:dyDescent="0.2">
      <c r="A47" s="422" t="s">
        <v>387</v>
      </c>
      <c r="B47" s="115">
        <v>120794</v>
      </c>
      <c r="C47" s="114">
        <v>62717</v>
      </c>
      <c r="D47" s="114">
        <v>58077</v>
      </c>
      <c r="E47" s="114">
        <v>86552</v>
      </c>
      <c r="F47" s="114">
        <v>34242</v>
      </c>
      <c r="G47" s="114">
        <v>14834</v>
      </c>
      <c r="H47" s="114">
        <v>40324</v>
      </c>
      <c r="I47" s="115">
        <v>37173</v>
      </c>
      <c r="J47" s="114">
        <v>20148</v>
      </c>
      <c r="K47" s="114">
        <v>17025</v>
      </c>
      <c r="L47" s="423">
        <v>7340</v>
      </c>
      <c r="M47" s="424">
        <v>7261</v>
      </c>
    </row>
    <row r="48" spans="1:13" ht="11.1" customHeight="1" x14ac:dyDescent="0.2">
      <c r="A48" s="422" t="s">
        <v>388</v>
      </c>
      <c r="B48" s="115">
        <v>122740</v>
      </c>
      <c r="C48" s="114">
        <v>63702</v>
      </c>
      <c r="D48" s="114">
        <v>59038</v>
      </c>
      <c r="E48" s="114">
        <v>87918</v>
      </c>
      <c r="F48" s="114">
        <v>34822</v>
      </c>
      <c r="G48" s="114">
        <v>15990</v>
      </c>
      <c r="H48" s="114">
        <v>40701</v>
      </c>
      <c r="I48" s="115">
        <v>36855</v>
      </c>
      <c r="J48" s="114">
        <v>19504</v>
      </c>
      <c r="K48" s="114">
        <v>17351</v>
      </c>
      <c r="L48" s="423">
        <v>12696</v>
      </c>
      <c r="M48" s="424">
        <v>11149</v>
      </c>
    </row>
    <row r="49" spans="1:17" s="110" customFormat="1" ht="11.1" customHeight="1" x14ac:dyDescent="0.2">
      <c r="A49" s="422" t="s">
        <v>389</v>
      </c>
      <c r="B49" s="115">
        <v>122276</v>
      </c>
      <c r="C49" s="114">
        <v>63183</v>
      </c>
      <c r="D49" s="114">
        <v>59093</v>
      </c>
      <c r="E49" s="114">
        <v>87130</v>
      </c>
      <c r="F49" s="114">
        <v>35146</v>
      </c>
      <c r="G49" s="114">
        <v>15671</v>
      </c>
      <c r="H49" s="114">
        <v>40846</v>
      </c>
      <c r="I49" s="115">
        <v>36898</v>
      </c>
      <c r="J49" s="114">
        <v>19645</v>
      </c>
      <c r="K49" s="114">
        <v>17253</v>
      </c>
      <c r="L49" s="423">
        <v>7423</v>
      </c>
      <c r="M49" s="424">
        <v>8015</v>
      </c>
    </row>
    <row r="50" spans="1:17" ht="15" customHeight="1" x14ac:dyDescent="0.2">
      <c r="A50" s="422" t="s">
        <v>399</v>
      </c>
      <c r="B50" s="143">
        <v>122257</v>
      </c>
      <c r="C50" s="144">
        <v>63167</v>
      </c>
      <c r="D50" s="144">
        <v>59090</v>
      </c>
      <c r="E50" s="144">
        <v>86942</v>
      </c>
      <c r="F50" s="144">
        <v>35315</v>
      </c>
      <c r="G50" s="144">
        <v>15201</v>
      </c>
      <c r="H50" s="144">
        <v>41021</v>
      </c>
      <c r="I50" s="143">
        <v>35627</v>
      </c>
      <c r="J50" s="144">
        <v>18816</v>
      </c>
      <c r="K50" s="144">
        <v>16811</v>
      </c>
      <c r="L50" s="426">
        <v>8653</v>
      </c>
      <c r="M50" s="427">
        <v>8797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1.3874145823658197</v>
      </c>
      <c r="C6" s="480">
        <f>'Tabelle 3.3'!J11</f>
        <v>-2.785963763370443</v>
      </c>
      <c r="D6" s="481">
        <f t="shared" ref="D6:E9" si="0">IF(OR(AND(B6&gt;=-50,B6&lt;=50),ISNUMBER(B6)=FALSE),B6,"")</f>
        <v>1.3874145823658197</v>
      </c>
      <c r="E6" s="481">
        <f t="shared" si="0"/>
        <v>-2.785963763370443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1.3874145823658197</v>
      </c>
      <c r="C14" s="480">
        <f>'Tabelle 3.3'!J11</f>
        <v>-2.785963763370443</v>
      </c>
      <c r="D14" s="481">
        <f>IF(OR(AND(B14&gt;=-50,B14&lt;=50),ISNUMBER(B14)=FALSE),B14,"")</f>
        <v>1.3874145823658197</v>
      </c>
      <c r="E14" s="481">
        <f>IF(OR(AND(C14&gt;=-50,C14&lt;=50),ISNUMBER(C14)=FALSE),C14,"")</f>
        <v>-2.785963763370443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5.9202059202059205</v>
      </c>
      <c r="C15" s="480">
        <f>'Tabelle 3.3'!J12</f>
        <v>9.0909090909090917</v>
      </c>
      <c r="D15" s="481">
        <f t="shared" ref="D15:E45" si="3">IF(OR(AND(B15&gt;=-50,B15&lt;=50),ISNUMBER(B15)=FALSE),B15,"")</f>
        <v>5.9202059202059205</v>
      </c>
      <c r="E15" s="481">
        <f t="shared" si="3"/>
        <v>9.0909090909090917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7.3761854583772388</v>
      </c>
      <c r="C16" s="480">
        <f>'Tabelle 3.3'!J13</f>
        <v>-1.910828025477707</v>
      </c>
      <c r="D16" s="481">
        <f t="shared" si="3"/>
        <v>7.3761854583772388</v>
      </c>
      <c r="E16" s="481">
        <f t="shared" si="3"/>
        <v>-1.910828025477707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2.1118530884808013</v>
      </c>
      <c r="C17" s="480">
        <f>'Tabelle 3.3'!J14</f>
        <v>-3.5442373326332373</v>
      </c>
      <c r="D17" s="481">
        <f t="shared" si="3"/>
        <v>2.1118530884808013</v>
      </c>
      <c r="E17" s="481">
        <f t="shared" si="3"/>
        <v>-3.5442373326332373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3.6702708064676122</v>
      </c>
      <c r="C18" s="480">
        <f>'Tabelle 3.3'!J15</f>
        <v>0.98452883263009849</v>
      </c>
      <c r="D18" s="481">
        <f t="shared" si="3"/>
        <v>3.6702708064676122</v>
      </c>
      <c r="E18" s="481">
        <f t="shared" si="3"/>
        <v>0.98452883263009849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1.9077828345515562</v>
      </c>
      <c r="C19" s="480">
        <f>'Tabelle 3.3'!J16</f>
        <v>-6.091894682498709</v>
      </c>
      <c r="D19" s="481">
        <f t="shared" si="3"/>
        <v>1.9077828345515562</v>
      </c>
      <c r="E19" s="481">
        <f t="shared" si="3"/>
        <v>-6.091894682498709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-0.6332196785192401</v>
      </c>
      <c r="C20" s="480">
        <f>'Tabelle 3.3'!J17</f>
        <v>-6.8888888888888893</v>
      </c>
      <c r="D20" s="481">
        <f t="shared" si="3"/>
        <v>-0.6332196785192401</v>
      </c>
      <c r="E20" s="481">
        <f t="shared" si="3"/>
        <v>-6.8888888888888893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1.6147470705915976</v>
      </c>
      <c r="C21" s="480">
        <f>'Tabelle 3.3'!J18</f>
        <v>3.6670547147846331</v>
      </c>
      <c r="D21" s="481">
        <f t="shared" si="3"/>
        <v>1.6147470705915976</v>
      </c>
      <c r="E21" s="481">
        <f t="shared" si="3"/>
        <v>3.6670547147846331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0.63940238034945551</v>
      </c>
      <c r="C22" s="480">
        <f>'Tabelle 3.3'!J19</f>
        <v>-0.23708721422523285</v>
      </c>
      <c r="D22" s="481">
        <f t="shared" si="3"/>
        <v>0.63940238034945551</v>
      </c>
      <c r="E22" s="481">
        <f t="shared" si="3"/>
        <v>-0.23708721422523285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3.0381770937437538</v>
      </c>
      <c r="C23" s="480">
        <f>'Tabelle 3.3'!J20</f>
        <v>-8.3056478405315612</v>
      </c>
      <c r="D23" s="481">
        <f t="shared" si="3"/>
        <v>3.0381770937437538</v>
      </c>
      <c r="E23" s="481">
        <f t="shared" si="3"/>
        <v>-8.3056478405315612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0.29967036260113877</v>
      </c>
      <c r="C24" s="480">
        <f>'Tabelle 3.3'!J21</f>
        <v>-7.5954678976080574</v>
      </c>
      <c r="D24" s="481">
        <f t="shared" si="3"/>
        <v>0.29967036260113877</v>
      </c>
      <c r="E24" s="481">
        <f t="shared" si="3"/>
        <v>-7.5954678976080574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6.2012876990850563</v>
      </c>
      <c r="C25" s="480">
        <f>'Tabelle 3.3'!J22</f>
        <v>-7.623318385650224</v>
      </c>
      <c r="D25" s="481">
        <f t="shared" si="3"/>
        <v>6.2012876990850563</v>
      </c>
      <c r="E25" s="481">
        <f t="shared" si="3"/>
        <v>-7.623318385650224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-2.5088028169014085</v>
      </c>
      <c r="C26" s="480">
        <f>'Tabelle 3.3'!J23</f>
        <v>4.1916167664670656</v>
      </c>
      <c r="D26" s="481">
        <f t="shared" si="3"/>
        <v>-2.5088028169014085</v>
      </c>
      <c r="E26" s="481">
        <f t="shared" si="3"/>
        <v>4.1916167664670656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1.6287600880410857</v>
      </c>
      <c r="C27" s="480">
        <f>'Tabelle 3.3'!J24</f>
        <v>0.72546773577701418</v>
      </c>
      <c r="D27" s="481">
        <f t="shared" si="3"/>
        <v>1.6287600880410857</v>
      </c>
      <c r="E27" s="481">
        <f t="shared" si="3"/>
        <v>0.72546773577701418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-3.3650793650793651</v>
      </c>
      <c r="C28" s="480">
        <f>'Tabelle 3.3'!J25</f>
        <v>-3.6853685368536855</v>
      </c>
      <c r="D28" s="481">
        <f t="shared" si="3"/>
        <v>-3.3650793650793651</v>
      </c>
      <c r="E28" s="481">
        <f t="shared" si="3"/>
        <v>-3.6853685368536855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-17.04035874439462</v>
      </c>
      <c r="C29" s="480">
        <f>'Tabelle 3.3'!J26</f>
        <v>-1.5384615384615385</v>
      </c>
      <c r="D29" s="481">
        <f t="shared" si="3"/>
        <v>-17.04035874439462</v>
      </c>
      <c r="E29" s="481">
        <f t="shared" si="3"/>
        <v>-1.5384615384615385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4.2995081071233372</v>
      </c>
      <c r="C30" s="480">
        <f>'Tabelle 3.3'!J27</f>
        <v>-0.3780718336483932</v>
      </c>
      <c r="D30" s="481">
        <f t="shared" si="3"/>
        <v>4.2995081071233372</v>
      </c>
      <c r="E30" s="481">
        <f t="shared" si="3"/>
        <v>-0.3780718336483932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2.6909090909090909</v>
      </c>
      <c r="C31" s="480">
        <f>'Tabelle 3.3'!J28</f>
        <v>-6.4257028112449799</v>
      </c>
      <c r="D31" s="481">
        <f t="shared" si="3"/>
        <v>2.6909090909090909</v>
      </c>
      <c r="E31" s="481">
        <f t="shared" si="3"/>
        <v>-6.4257028112449799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5.5545743553514662</v>
      </c>
      <c r="C32" s="480">
        <f>'Tabelle 3.3'!J29</f>
        <v>-0.14416146083613648</v>
      </c>
      <c r="D32" s="481">
        <f t="shared" si="3"/>
        <v>5.5545743553514662</v>
      </c>
      <c r="E32" s="481">
        <f t="shared" si="3"/>
        <v>-0.14416146083613648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-4.9486887115165334</v>
      </c>
      <c r="C33" s="480">
        <f>'Tabelle 3.3'!J30</f>
        <v>-3.4749034749034751</v>
      </c>
      <c r="D33" s="481">
        <f t="shared" si="3"/>
        <v>-4.9486887115165334</v>
      </c>
      <c r="E33" s="481">
        <f t="shared" si="3"/>
        <v>-3.4749034749034751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2.7700236203564526</v>
      </c>
      <c r="C34" s="480">
        <f>'Tabelle 3.3'!J31</f>
        <v>-3.2364399160922983</v>
      </c>
      <c r="D34" s="481">
        <f t="shared" si="3"/>
        <v>2.7700236203564526</v>
      </c>
      <c r="E34" s="481">
        <f t="shared" si="3"/>
        <v>-3.2364399160922983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5.9202059202059205</v>
      </c>
      <c r="C37" s="480">
        <f>'Tabelle 3.3'!J34</f>
        <v>9.0909090909090917</v>
      </c>
      <c r="D37" s="481">
        <f t="shared" si="3"/>
        <v>5.9202059202059205</v>
      </c>
      <c r="E37" s="481">
        <f t="shared" si="3"/>
        <v>9.0909090909090917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2.1464214915578643</v>
      </c>
      <c r="C38" s="480">
        <f>'Tabelle 3.3'!J35</f>
        <v>-1.3353877760657422</v>
      </c>
      <c r="D38" s="481">
        <f t="shared" si="3"/>
        <v>2.1464214915578643</v>
      </c>
      <c r="E38" s="481">
        <f t="shared" si="3"/>
        <v>-1.3353877760657422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0.90227742725799864</v>
      </c>
      <c r="C39" s="480">
        <f>'Tabelle 3.3'!J36</f>
        <v>-3.4358168010437926</v>
      </c>
      <c r="D39" s="481">
        <f t="shared" si="3"/>
        <v>0.90227742725799864</v>
      </c>
      <c r="E39" s="481">
        <f t="shared" si="3"/>
        <v>-3.4358168010437926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0.90227742725799864</v>
      </c>
      <c r="C45" s="480">
        <f>'Tabelle 3.3'!J36</f>
        <v>-3.4358168010437926</v>
      </c>
      <c r="D45" s="481">
        <f t="shared" si="3"/>
        <v>0.90227742725799864</v>
      </c>
      <c r="E45" s="481">
        <f t="shared" si="3"/>
        <v>-3.4358168010437926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106418</v>
      </c>
      <c r="C51" s="487">
        <v>21021</v>
      </c>
      <c r="D51" s="487">
        <v>13841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106999</v>
      </c>
      <c r="C52" s="487">
        <v>21533</v>
      </c>
      <c r="D52" s="487">
        <v>14148</v>
      </c>
      <c r="E52" s="488">
        <f t="shared" ref="E52:G70" si="11">IF($A$51=37802,IF(COUNTBLANK(B$51:B$70)&gt;0,#N/A,B52/B$51*100),IF(COUNTBLANK(B$51:B$75)&gt;0,#N/A,B52/B$51*100))</f>
        <v>100.54596026987916</v>
      </c>
      <c r="F52" s="488">
        <f t="shared" si="11"/>
        <v>102.43565957851672</v>
      </c>
      <c r="G52" s="488">
        <f t="shared" si="11"/>
        <v>102.21804782891411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108851</v>
      </c>
      <c r="C53" s="487">
        <v>21075</v>
      </c>
      <c r="D53" s="487">
        <v>14542</v>
      </c>
      <c r="E53" s="488">
        <f t="shared" si="11"/>
        <v>102.28626736078483</v>
      </c>
      <c r="F53" s="488">
        <f t="shared" si="11"/>
        <v>100.25688597117168</v>
      </c>
      <c r="G53" s="488">
        <f t="shared" si="11"/>
        <v>105.06466295787877</v>
      </c>
      <c r="H53" s="489">
        <f>IF(ISERROR(L53)=TRUE,IF(MONTH(A53)=MONTH(MAX(A$51:A$75)),A53,""),"")</f>
        <v>41883</v>
      </c>
      <c r="I53" s="488">
        <f t="shared" si="12"/>
        <v>102.28626736078483</v>
      </c>
      <c r="J53" s="488">
        <f t="shared" si="10"/>
        <v>100.25688597117168</v>
      </c>
      <c r="K53" s="488">
        <f t="shared" si="10"/>
        <v>105.06466295787877</v>
      </c>
      <c r="L53" s="488" t="e">
        <f t="shared" si="13"/>
        <v>#N/A</v>
      </c>
    </row>
    <row r="54" spans="1:14" ht="15" customHeight="1" x14ac:dyDescent="0.2">
      <c r="A54" s="490" t="s">
        <v>462</v>
      </c>
      <c r="B54" s="487">
        <v>107940</v>
      </c>
      <c r="C54" s="487">
        <v>21298</v>
      </c>
      <c r="D54" s="487">
        <v>14491</v>
      </c>
      <c r="E54" s="488">
        <f t="shared" si="11"/>
        <v>101.43020917513954</v>
      </c>
      <c r="F54" s="488">
        <f t="shared" si="11"/>
        <v>101.31772988915846</v>
      </c>
      <c r="G54" s="488">
        <f t="shared" si="11"/>
        <v>104.69619247164221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108704</v>
      </c>
      <c r="C55" s="487">
        <v>20706</v>
      </c>
      <c r="D55" s="487">
        <v>14262</v>
      </c>
      <c r="E55" s="488">
        <f t="shared" si="11"/>
        <v>102.14813283467083</v>
      </c>
      <c r="F55" s="488">
        <f t="shared" si="11"/>
        <v>98.501498501498503</v>
      </c>
      <c r="G55" s="488">
        <f t="shared" si="11"/>
        <v>103.04168773932518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109617</v>
      </c>
      <c r="C56" s="487">
        <v>21195</v>
      </c>
      <c r="D56" s="487">
        <v>14647</v>
      </c>
      <c r="E56" s="488">
        <f t="shared" si="11"/>
        <v>103.00607040162379</v>
      </c>
      <c r="F56" s="488">
        <f t="shared" si="11"/>
        <v>100.82774368488654</v>
      </c>
      <c r="G56" s="488">
        <f t="shared" si="11"/>
        <v>105.82327866483637</v>
      </c>
      <c r="H56" s="489" t="str">
        <f t="shared" si="14"/>
        <v/>
      </c>
      <c r="I56" s="488" t="str">
        <f t="shared" si="12"/>
        <v/>
      </c>
      <c r="J56" s="488" t="str">
        <f t="shared" si="10"/>
        <v/>
      </c>
      <c r="K56" s="488" t="str">
        <f t="shared" si="10"/>
        <v/>
      </c>
      <c r="L56" s="488" t="e">
        <f t="shared" si="13"/>
        <v>#N/A</v>
      </c>
    </row>
    <row r="57" spans="1:14" ht="15" customHeight="1" x14ac:dyDescent="0.2">
      <c r="A57" s="490">
        <v>42248</v>
      </c>
      <c r="B57" s="487">
        <v>111582</v>
      </c>
      <c r="C57" s="487">
        <v>20504</v>
      </c>
      <c r="D57" s="487">
        <v>15085</v>
      </c>
      <c r="E57" s="488">
        <f t="shared" si="11"/>
        <v>104.85256253641302</v>
      </c>
      <c r="F57" s="488">
        <f t="shared" si="11"/>
        <v>97.540554683411827</v>
      </c>
      <c r="G57" s="488">
        <f t="shared" si="11"/>
        <v>108.98778989957374</v>
      </c>
      <c r="H57" s="489">
        <f t="shared" si="14"/>
        <v>42248</v>
      </c>
      <c r="I57" s="488">
        <f t="shared" si="12"/>
        <v>104.85256253641302</v>
      </c>
      <c r="J57" s="488">
        <f t="shared" si="10"/>
        <v>97.540554683411827</v>
      </c>
      <c r="K57" s="488">
        <f t="shared" si="10"/>
        <v>108.98778989957374</v>
      </c>
      <c r="L57" s="488" t="e">
        <f t="shared" si="13"/>
        <v>#N/A</v>
      </c>
    </row>
    <row r="58" spans="1:14" ht="15" customHeight="1" x14ac:dyDescent="0.2">
      <c r="A58" s="490" t="s">
        <v>465</v>
      </c>
      <c r="B58" s="487">
        <v>111162</v>
      </c>
      <c r="C58" s="487">
        <v>20817</v>
      </c>
      <c r="D58" s="487">
        <v>15033</v>
      </c>
      <c r="E58" s="488">
        <f t="shared" si="11"/>
        <v>104.45789246180158</v>
      </c>
      <c r="F58" s="488">
        <f t="shared" si="11"/>
        <v>99.02954188668474</v>
      </c>
      <c r="G58" s="488">
        <f t="shared" si="11"/>
        <v>108.61209450184235</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111058</v>
      </c>
      <c r="C59" s="487">
        <v>20275</v>
      </c>
      <c r="D59" s="487">
        <v>14706</v>
      </c>
      <c r="E59" s="488">
        <f t="shared" si="11"/>
        <v>104.36016463380255</v>
      </c>
      <c r="F59" s="488">
        <f t="shared" si="11"/>
        <v>96.451167879739302</v>
      </c>
      <c r="G59" s="488">
        <f t="shared" si="11"/>
        <v>106.24954844303159</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111580</v>
      </c>
      <c r="C60" s="487">
        <v>20782</v>
      </c>
      <c r="D60" s="487">
        <v>14895</v>
      </c>
      <c r="E60" s="488">
        <f t="shared" si="11"/>
        <v>104.85068315510533</v>
      </c>
      <c r="F60" s="488">
        <f t="shared" si="11"/>
        <v>98.863041720184569</v>
      </c>
      <c r="G60" s="488">
        <f t="shared" si="11"/>
        <v>107.61505671555523</v>
      </c>
      <c r="H60" s="489" t="str">
        <f t="shared" si="14"/>
        <v/>
      </c>
      <c r="I60" s="488" t="str">
        <f t="shared" si="12"/>
        <v/>
      </c>
      <c r="J60" s="488" t="str">
        <f t="shared" si="10"/>
        <v/>
      </c>
      <c r="K60" s="488" t="str">
        <f t="shared" si="10"/>
        <v/>
      </c>
      <c r="L60" s="488" t="e">
        <f t="shared" si="13"/>
        <v>#N/A</v>
      </c>
    </row>
    <row r="61" spans="1:14" ht="15" customHeight="1" x14ac:dyDescent="0.2">
      <c r="A61" s="490">
        <v>42614</v>
      </c>
      <c r="B61" s="487">
        <v>114010</v>
      </c>
      <c r="C61" s="487">
        <v>20272</v>
      </c>
      <c r="D61" s="487">
        <v>15488</v>
      </c>
      <c r="E61" s="488">
        <f t="shared" si="11"/>
        <v>107.13413144392865</v>
      </c>
      <c r="F61" s="488">
        <f t="shared" si="11"/>
        <v>96.436896436896433</v>
      </c>
      <c r="G61" s="488">
        <f t="shared" si="11"/>
        <v>111.8994292319919</v>
      </c>
      <c r="H61" s="489">
        <f t="shared" si="14"/>
        <v>42614</v>
      </c>
      <c r="I61" s="488">
        <f t="shared" si="12"/>
        <v>107.13413144392865</v>
      </c>
      <c r="J61" s="488">
        <f t="shared" si="10"/>
        <v>96.436896436896433</v>
      </c>
      <c r="K61" s="488">
        <f t="shared" si="10"/>
        <v>111.8994292319919</v>
      </c>
      <c r="L61" s="488" t="e">
        <f t="shared" si="13"/>
        <v>#N/A</v>
      </c>
    </row>
    <row r="62" spans="1:14" ht="15" customHeight="1" x14ac:dyDescent="0.2">
      <c r="A62" s="490" t="s">
        <v>468</v>
      </c>
      <c r="B62" s="487">
        <v>113657</v>
      </c>
      <c r="C62" s="487">
        <v>20517</v>
      </c>
      <c r="D62" s="487">
        <v>15465</v>
      </c>
      <c r="E62" s="488">
        <f t="shared" si="11"/>
        <v>106.80242064312428</v>
      </c>
      <c r="F62" s="488">
        <f t="shared" si="11"/>
        <v>97.602397602397602</v>
      </c>
      <c r="G62" s="488">
        <f t="shared" si="11"/>
        <v>111.73325626761073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114230</v>
      </c>
      <c r="C63" s="487">
        <v>19822</v>
      </c>
      <c r="D63" s="487">
        <v>14972</v>
      </c>
      <c r="E63" s="488">
        <f t="shared" si="11"/>
        <v>107.34086338777276</v>
      </c>
      <c r="F63" s="488">
        <f t="shared" si="11"/>
        <v>94.296180010465719</v>
      </c>
      <c r="G63" s="488">
        <f t="shared" si="11"/>
        <v>108.17137490065747</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115427</v>
      </c>
      <c r="C64" s="487">
        <v>20332</v>
      </c>
      <c r="D64" s="487">
        <v>15373</v>
      </c>
      <c r="E64" s="488">
        <f t="shared" si="11"/>
        <v>108.46567310041534</v>
      </c>
      <c r="F64" s="488">
        <f t="shared" si="11"/>
        <v>96.722325293753869</v>
      </c>
      <c r="G64" s="488">
        <f t="shared" si="11"/>
        <v>111.06856441008597</v>
      </c>
      <c r="H64" s="489" t="str">
        <f t="shared" si="14"/>
        <v/>
      </c>
      <c r="I64" s="488" t="str">
        <f t="shared" si="12"/>
        <v/>
      </c>
      <c r="J64" s="488" t="str">
        <f t="shared" si="10"/>
        <v/>
      </c>
      <c r="K64" s="488" t="str">
        <f t="shared" si="10"/>
        <v/>
      </c>
      <c r="L64" s="488" t="e">
        <f t="shared" si="13"/>
        <v>#N/A</v>
      </c>
    </row>
    <row r="65" spans="1:12" ht="15" customHeight="1" x14ac:dyDescent="0.2">
      <c r="A65" s="490">
        <v>42979</v>
      </c>
      <c r="B65" s="487">
        <v>117685</v>
      </c>
      <c r="C65" s="487">
        <v>19858</v>
      </c>
      <c r="D65" s="487">
        <v>15811</v>
      </c>
      <c r="E65" s="488">
        <f t="shared" si="11"/>
        <v>110.58749459677874</v>
      </c>
      <c r="F65" s="488">
        <f t="shared" si="11"/>
        <v>94.467437324580189</v>
      </c>
      <c r="G65" s="488">
        <f t="shared" si="11"/>
        <v>114.23307564482334</v>
      </c>
      <c r="H65" s="489">
        <f t="shared" si="14"/>
        <v>42979</v>
      </c>
      <c r="I65" s="488">
        <f t="shared" si="12"/>
        <v>110.58749459677874</v>
      </c>
      <c r="J65" s="488">
        <f t="shared" si="10"/>
        <v>94.467437324580189</v>
      </c>
      <c r="K65" s="488">
        <f t="shared" si="10"/>
        <v>114.23307564482334</v>
      </c>
      <c r="L65" s="488" t="e">
        <f t="shared" si="13"/>
        <v>#N/A</v>
      </c>
    </row>
    <row r="66" spans="1:12" ht="15" customHeight="1" x14ac:dyDescent="0.2">
      <c r="A66" s="490" t="s">
        <v>471</v>
      </c>
      <c r="B66" s="487">
        <v>117196</v>
      </c>
      <c r="C66" s="487">
        <v>19974</v>
      </c>
      <c r="D66" s="487">
        <v>15851</v>
      </c>
      <c r="E66" s="488">
        <f t="shared" si="11"/>
        <v>110.12798586705257</v>
      </c>
      <c r="F66" s="488">
        <f t="shared" si="11"/>
        <v>95.019266447837879</v>
      </c>
      <c r="G66" s="488">
        <f t="shared" si="11"/>
        <v>114.52207210461671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117479</v>
      </c>
      <c r="C67" s="487">
        <v>19455</v>
      </c>
      <c r="D67" s="487">
        <v>15902</v>
      </c>
      <c r="E67" s="488">
        <f t="shared" si="11"/>
        <v>110.39391832208835</v>
      </c>
      <c r="F67" s="488">
        <f t="shared" si="11"/>
        <v>92.550306836021122</v>
      </c>
      <c r="G67" s="488">
        <f t="shared" si="11"/>
        <v>114.89054259085327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118151</v>
      </c>
      <c r="C68" s="487">
        <v>20003</v>
      </c>
      <c r="D68" s="487">
        <v>16169</v>
      </c>
      <c r="E68" s="488">
        <f t="shared" si="11"/>
        <v>111.02539044146667</v>
      </c>
      <c r="F68" s="488">
        <f t="shared" si="11"/>
        <v>95.157223728652298</v>
      </c>
      <c r="G68" s="488">
        <f t="shared" si="11"/>
        <v>116.81959395997399</v>
      </c>
      <c r="H68" s="489" t="str">
        <f t="shared" si="14"/>
        <v/>
      </c>
      <c r="I68" s="488" t="str">
        <f t="shared" si="12"/>
        <v/>
      </c>
      <c r="J68" s="488" t="str">
        <f t="shared" si="12"/>
        <v/>
      </c>
      <c r="K68" s="488" t="str">
        <f t="shared" si="12"/>
        <v/>
      </c>
      <c r="L68" s="488" t="e">
        <f t="shared" si="13"/>
        <v>#N/A</v>
      </c>
    </row>
    <row r="69" spans="1:12" ht="15" customHeight="1" x14ac:dyDescent="0.2">
      <c r="A69" s="490">
        <v>43344</v>
      </c>
      <c r="B69" s="487">
        <v>120559</v>
      </c>
      <c r="C69" s="487">
        <v>19504</v>
      </c>
      <c r="D69" s="487">
        <v>16641</v>
      </c>
      <c r="E69" s="488">
        <f t="shared" si="11"/>
        <v>113.28816553590558</v>
      </c>
      <c r="F69" s="488">
        <f t="shared" si="11"/>
        <v>92.783407069121353</v>
      </c>
      <c r="G69" s="488">
        <f t="shared" si="11"/>
        <v>120.22975218553573</v>
      </c>
      <c r="H69" s="489">
        <f t="shared" si="14"/>
        <v>43344</v>
      </c>
      <c r="I69" s="488">
        <f t="shared" si="12"/>
        <v>113.28816553590558</v>
      </c>
      <c r="J69" s="488">
        <f t="shared" si="12"/>
        <v>92.783407069121353</v>
      </c>
      <c r="K69" s="488">
        <f t="shared" si="12"/>
        <v>120.22975218553573</v>
      </c>
      <c r="L69" s="488" t="e">
        <f t="shared" si="13"/>
        <v>#N/A</v>
      </c>
    </row>
    <row r="70" spans="1:12" ht="15" customHeight="1" x14ac:dyDescent="0.2">
      <c r="A70" s="490" t="s">
        <v>474</v>
      </c>
      <c r="B70" s="487">
        <v>120176</v>
      </c>
      <c r="C70" s="487">
        <v>19720</v>
      </c>
      <c r="D70" s="487">
        <v>16870</v>
      </c>
      <c r="E70" s="488">
        <f t="shared" si="11"/>
        <v>112.92826401548611</v>
      </c>
      <c r="F70" s="488">
        <f t="shared" si="11"/>
        <v>93.810950953808089</v>
      </c>
      <c r="G70" s="488">
        <f t="shared" si="11"/>
        <v>121.88425691785277</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120584</v>
      </c>
      <c r="C71" s="487">
        <v>19833</v>
      </c>
      <c r="D71" s="487">
        <v>16815</v>
      </c>
      <c r="E71" s="491">
        <f t="shared" ref="E71:G75" si="15">IF($A$51=37802,IF(COUNTBLANK(B$51:B$70)&gt;0,#N/A,IF(ISBLANK(B71)=FALSE,B71/B$51*100,#N/A)),IF(COUNTBLANK(B$51:B$75)&gt;0,#N/A,B71/B$51*100))</f>
        <v>113.3116578022515</v>
      </c>
      <c r="F71" s="491">
        <f t="shared" si="15"/>
        <v>94.34850863422291</v>
      </c>
      <c r="G71" s="491">
        <f t="shared" si="15"/>
        <v>121.48688678563688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120794</v>
      </c>
      <c r="C72" s="487">
        <v>20148</v>
      </c>
      <c r="D72" s="487">
        <v>17025</v>
      </c>
      <c r="E72" s="491">
        <f t="shared" si="15"/>
        <v>113.50899283955722</v>
      </c>
      <c r="F72" s="491">
        <f t="shared" si="15"/>
        <v>95.847010132724421</v>
      </c>
      <c r="G72" s="491">
        <f t="shared" si="15"/>
        <v>123.00411819955205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122740</v>
      </c>
      <c r="C73" s="487">
        <v>19504</v>
      </c>
      <c r="D73" s="487">
        <v>17351</v>
      </c>
      <c r="E73" s="491">
        <f t="shared" si="15"/>
        <v>115.33763085192355</v>
      </c>
      <c r="F73" s="491">
        <f t="shared" si="15"/>
        <v>92.783407069121353</v>
      </c>
      <c r="G73" s="491">
        <f t="shared" si="15"/>
        <v>125.359439346868</v>
      </c>
      <c r="H73" s="492">
        <f>IF(A$51=37802,IF(ISERROR(L73)=TRUE,IF(ISBLANK(A73)=FALSE,IF(MONTH(A73)=MONTH(MAX(A$51:A$75)),A73,""),""),""),IF(ISERROR(L73)=TRUE,IF(MONTH(A73)=MONTH(MAX(A$51:A$75)),A73,""),""))</f>
        <v>43709</v>
      </c>
      <c r="I73" s="488">
        <f t="shared" si="12"/>
        <v>115.33763085192355</v>
      </c>
      <c r="J73" s="488">
        <f t="shared" si="12"/>
        <v>92.783407069121353</v>
      </c>
      <c r="K73" s="488">
        <f t="shared" si="12"/>
        <v>125.359439346868</v>
      </c>
      <c r="L73" s="488" t="e">
        <f t="shared" si="13"/>
        <v>#N/A</v>
      </c>
    </row>
    <row r="74" spans="1:12" ht="15" customHeight="1" x14ac:dyDescent="0.2">
      <c r="A74" s="490" t="s">
        <v>477</v>
      </c>
      <c r="B74" s="487">
        <v>122276</v>
      </c>
      <c r="C74" s="487">
        <v>19645</v>
      </c>
      <c r="D74" s="487">
        <v>17253</v>
      </c>
      <c r="E74" s="491">
        <f t="shared" si="15"/>
        <v>114.90161438854329</v>
      </c>
      <c r="F74" s="491">
        <f t="shared" si="15"/>
        <v>93.454164882736308</v>
      </c>
      <c r="G74" s="491">
        <f t="shared" si="15"/>
        <v>124.65139802037426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122257</v>
      </c>
      <c r="C75" s="493">
        <v>18816</v>
      </c>
      <c r="D75" s="493">
        <v>16811</v>
      </c>
      <c r="E75" s="491">
        <f t="shared" si="15"/>
        <v>114.88376026612039</v>
      </c>
      <c r="F75" s="491">
        <f t="shared" si="15"/>
        <v>89.510489510489506</v>
      </c>
      <c r="G75" s="491">
        <f t="shared" si="15"/>
        <v>121.45798713965755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115.33763085192355</v>
      </c>
      <c r="J77" s="488">
        <f>IF(J75&lt;&gt;"",J75,IF(J74&lt;&gt;"",J74,IF(J73&lt;&gt;"",J73,IF(J72&lt;&gt;"",J72,IF(J71&lt;&gt;"",J71,IF(J70&lt;&gt;"",J70,""))))))</f>
        <v>92.783407069121353</v>
      </c>
      <c r="K77" s="488">
        <f>IF(K75&lt;&gt;"",K75,IF(K74&lt;&gt;"",K74,IF(K73&lt;&gt;"",K73,IF(K72&lt;&gt;"",K72,IF(K71&lt;&gt;"",K71,IF(K70&lt;&gt;"",K70,""))))))</f>
        <v>125.359439346868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+15,3%</v>
      </c>
      <c r="J79" s="488" t="str">
        <f>"GeB - ausschließlich: "&amp;IF(J77&gt;100,"+","")&amp;TEXT(J77-100,"0,0")&amp;"%"</f>
        <v>GeB - ausschließlich: -7,2%</v>
      </c>
      <c r="K79" s="488" t="str">
        <f>"GeB - im Nebenjob: "&amp;IF(K77&gt;100,"+","")&amp;TEXT(K77-100,"0,0")&amp;"%"</f>
        <v>GeB - im Nebenjob: +25,4%</v>
      </c>
    </row>
    <row r="81" spans="9:9" ht="15" customHeight="1" x14ac:dyDescent="0.2">
      <c r="I81" s="488" t="str">
        <f>IF(ISERROR(HLOOKUP(1,I$78:K$79,2,FALSE)),"",HLOOKUP(1,I$78:K$79,2,FALSE))</f>
        <v>GeB - im Nebenjob: +25,4%</v>
      </c>
    </row>
    <row r="82" spans="9:9" ht="15" customHeight="1" x14ac:dyDescent="0.2">
      <c r="I82" s="488" t="str">
        <f>IF(ISERROR(HLOOKUP(2,I$78:K$79,2,FALSE)),"",HLOOKUP(2,I$78:K$79,2,FALSE))</f>
        <v>SvB: +15,3%</v>
      </c>
    </row>
    <row r="83" spans="9:9" ht="15" customHeight="1" x14ac:dyDescent="0.2">
      <c r="I83" s="488" t="str">
        <f>IF(ISERROR(HLOOKUP(3,I$78:K$79,2,FALSE)),"",HLOOKUP(3,I$78:K$79,2,FALSE))</f>
        <v>GeB - ausschließlich: -7,2%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122257</v>
      </c>
      <c r="E12" s="114">
        <v>122276</v>
      </c>
      <c r="F12" s="114">
        <v>122740</v>
      </c>
      <c r="G12" s="114">
        <v>120794</v>
      </c>
      <c r="H12" s="114">
        <v>120584</v>
      </c>
      <c r="I12" s="115">
        <v>1673</v>
      </c>
      <c r="J12" s="116">
        <v>1.3874145823658197</v>
      </c>
      <c r="N12" s="117"/>
    </row>
    <row r="13" spans="1:15" s="110" customFormat="1" ht="13.5" customHeight="1" x14ac:dyDescent="0.2">
      <c r="A13" s="118" t="s">
        <v>105</v>
      </c>
      <c r="B13" s="119" t="s">
        <v>106</v>
      </c>
      <c r="C13" s="113">
        <v>51.667389188349134</v>
      </c>
      <c r="D13" s="114">
        <v>63167</v>
      </c>
      <c r="E13" s="114">
        <v>63183</v>
      </c>
      <c r="F13" s="114">
        <v>63702</v>
      </c>
      <c r="G13" s="114">
        <v>62717</v>
      </c>
      <c r="H13" s="114">
        <v>62539</v>
      </c>
      <c r="I13" s="115">
        <v>628</v>
      </c>
      <c r="J13" s="116">
        <v>1.0041733958010202</v>
      </c>
    </row>
    <row r="14" spans="1:15" s="110" customFormat="1" ht="13.5" customHeight="1" x14ac:dyDescent="0.2">
      <c r="A14" s="120"/>
      <c r="B14" s="119" t="s">
        <v>107</v>
      </c>
      <c r="C14" s="113">
        <v>48.332610811650866</v>
      </c>
      <c r="D14" s="114">
        <v>59090</v>
      </c>
      <c r="E14" s="114">
        <v>59093</v>
      </c>
      <c r="F14" s="114">
        <v>59038</v>
      </c>
      <c r="G14" s="114">
        <v>58077</v>
      </c>
      <c r="H14" s="114">
        <v>58045</v>
      </c>
      <c r="I14" s="115">
        <v>1045</v>
      </c>
      <c r="J14" s="116">
        <v>1.800327332242226</v>
      </c>
    </row>
    <row r="15" spans="1:15" s="110" customFormat="1" ht="13.5" customHeight="1" x14ac:dyDescent="0.2">
      <c r="A15" s="118" t="s">
        <v>105</v>
      </c>
      <c r="B15" s="121" t="s">
        <v>108</v>
      </c>
      <c r="C15" s="113">
        <v>12.433643881331948</v>
      </c>
      <c r="D15" s="114">
        <v>15201</v>
      </c>
      <c r="E15" s="114">
        <v>15671</v>
      </c>
      <c r="F15" s="114">
        <v>15990</v>
      </c>
      <c r="G15" s="114">
        <v>14834</v>
      </c>
      <c r="H15" s="114">
        <v>15259</v>
      </c>
      <c r="I15" s="115">
        <v>-58</v>
      </c>
      <c r="J15" s="116">
        <v>-0.38010354544858771</v>
      </c>
    </row>
    <row r="16" spans="1:15" s="110" customFormat="1" ht="13.5" customHeight="1" x14ac:dyDescent="0.2">
      <c r="A16" s="118"/>
      <c r="B16" s="121" t="s">
        <v>109</v>
      </c>
      <c r="C16" s="113">
        <v>66.042844172521825</v>
      </c>
      <c r="D16" s="114">
        <v>80742</v>
      </c>
      <c r="E16" s="114">
        <v>80534</v>
      </c>
      <c r="F16" s="114">
        <v>80936</v>
      </c>
      <c r="G16" s="114">
        <v>80548</v>
      </c>
      <c r="H16" s="114">
        <v>80416</v>
      </c>
      <c r="I16" s="115">
        <v>326</v>
      </c>
      <c r="J16" s="116">
        <v>0.40539196179864706</v>
      </c>
    </row>
    <row r="17" spans="1:10" s="110" customFormat="1" ht="13.5" customHeight="1" x14ac:dyDescent="0.2">
      <c r="A17" s="118"/>
      <c r="B17" s="121" t="s">
        <v>110</v>
      </c>
      <c r="C17" s="113">
        <v>20.222972917706144</v>
      </c>
      <c r="D17" s="114">
        <v>24724</v>
      </c>
      <c r="E17" s="114">
        <v>24491</v>
      </c>
      <c r="F17" s="114">
        <v>24258</v>
      </c>
      <c r="G17" s="114">
        <v>23919</v>
      </c>
      <c r="H17" s="114">
        <v>23482</v>
      </c>
      <c r="I17" s="115">
        <v>1242</v>
      </c>
      <c r="J17" s="116">
        <v>5.2891576526701307</v>
      </c>
    </row>
    <row r="18" spans="1:10" s="110" customFormat="1" ht="13.5" customHeight="1" x14ac:dyDescent="0.2">
      <c r="A18" s="120"/>
      <c r="B18" s="121" t="s">
        <v>111</v>
      </c>
      <c r="C18" s="113">
        <v>1.3005390284400893</v>
      </c>
      <c r="D18" s="114">
        <v>1590</v>
      </c>
      <c r="E18" s="114">
        <v>1580</v>
      </c>
      <c r="F18" s="114">
        <v>1556</v>
      </c>
      <c r="G18" s="114">
        <v>1493</v>
      </c>
      <c r="H18" s="114">
        <v>1427</v>
      </c>
      <c r="I18" s="115">
        <v>163</v>
      </c>
      <c r="J18" s="116">
        <v>11.422564821303434</v>
      </c>
    </row>
    <row r="19" spans="1:10" s="110" customFormat="1" ht="13.5" customHeight="1" x14ac:dyDescent="0.2">
      <c r="A19" s="120"/>
      <c r="B19" s="121" t="s">
        <v>112</v>
      </c>
      <c r="C19" s="113">
        <v>0.35498989832893002</v>
      </c>
      <c r="D19" s="114">
        <v>434</v>
      </c>
      <c r="E19" s="114">
        <v>410</v>
      </c>
      <c r="F19" s="114">
        <v>409</v>
      </c>
      <c r="G19" s="114">
        <v>348</v>
      </c>
      <c r="H19" s="114">
        <v>342</v>
      </c>
      <c r="I19" s="115">
        <v>92</v>
      </c>
      <c r="J19" s="116">
        <v>26.900584795321638</v>
      </c>
    </row>
    <row r="20" spans="1:10" s="110" customFormat="1" ht="13.5" customHeight="1" x14ac:dyDescent="0.2">
      <c r="A20" s="118" t="s">
        <v>113</v>
      </c>
      <c r="B20" s="122" t="s">
        <v>114</v>
      </c>
      <c r="C20" s="113">
        <v>71.114128434363678</v>
      </c>
      <c r="D20" s="114">
        <v>86942</v>
      </c>
      <c r="E20" s="114">
        <v>87130</v>
      </c>
      <c r="F20" s="114">
        <v>87918</v>
      </c>
      <c r="G20" s="114">
        <v>86552</v>
      </c>
      <c r="H20" s="114">
        <v>86601</v>
      </c>
      <c r="I20" s="115">
        <v>341</v>
      </c>
      <c r="J20" s="116">
        <v>0.3937598872992229</v>
      </c>
    </row>
    <row r="21" spans="1:10" s="110" customFormat="1" ht="13.5" customHeight="1" x14ac:dyDescent="0.2">
      <c r="A21" s="120"/>
      <c r="B21" s="122" t="s">
        <v>115</v>
      </c>
      <c r="C21" s="113">
        <v>28.885871565636325</v>
      </c>
      <c r="D21" s="114">
        <v>35315</v>
      </c>
      <c r="E21" s="114">
        <v>35146</v>
      </c>
      <c r="F21" s="114">
        <v>34822</v>
      </c>
      <c r="G21" s="114">
        <v>34242</v>
      </c>
      <c r="H21" s="114">
        <v>33983</v>
      </c>
      <c r="I21" s="115">
        <v>1332</v>
      </c>
      <c r="J21" s="116">
        <v>3.9196068622546569</v>
      </c>
    </row>
    <row r="22" spans="1:10" s="110" customFormat="1" ht="13.5" customHeight="1" x14ac:dyDescent="0.2">
      <c r="A22" s="118" t="s">
        <v>113</v>
      </c>
      <c r="B22" s="122" t="s">
        <v>116</v>
      </c>
      <c r="C22" s="113">
        <v>87.036325118398125</v>
      </c>
      <c r="D22" s="114">
        <v>106408</v>
      </c>
      <c r="E22" s="114">
        <v>106733</v>
      </c>
      <c r="F22" s="114">
        <v>107036</v>
      </c>
      <c r="G22" s="114">
        <v>105444</v>
      </c>
      <c r="H22" s="114">
        <v>105613</v>
      </c>
      <c r="I22" s="115">
        <v>795</v>
      </c>
      <c r="J22" s="116">
        <v>0.75274824122030437</v>
      </c>
    </row>
    <row r="23" spans="1:10" s="110" customFormat="1" ht="13.5" customHeight="1" x14ac:dyDescent="0.2">
      <c r="A23" s="123"/>
      <c r="B23" s="124" t="s">
        <v>117</v>
      </c>
      <c r="C23" s="125">
        <v>12.94895179826104</v>
      </c>
      <c r="D23" s="114">
        <v>15831</v>
      </c>
      <c r="E23" s="114">
        <v>15526</v>
      </c>
      <c r="F23" s="114">
        <v>15686</v>
      </c>
      <c r="G23" s="114">
        <v>15330</v>
      </c>
      <c r="H23" s="114">
        <v>14952</v>
      </c>
      <c r="I23" s="115">
        <v>879</v>
      </c>
      <c r="J23" s="116">
        <v>5.8788121990369184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35627</v>
      </c>
      <c r="E26" s="114">
        <v>36898</v>
      </c>
      <c r="F26" s="114">
        <v>36855</v>
      </c>
      <c r="G26" s="114">
        <v>37173</v>
      </c>
      <c r="H26" s="140">
        <v>36648</v>
      </c>
      <c r="I26" s="115">
        <v>-1021</v>
      </c>
      <c r="J26" s="116">
        <v>-2.785963763370443</v>
      </c>
    </row>
    <row r="27" spans="1:10" s="110" customFormat="1" ht="13.5" customHeight="1" x14ac:dyDescent="0.2">
      <c r="A27" s="118" t="s">
        <v>105</v>
      </c>
      <c r="B27" s="119" t="s">
        <v>106</v>
      </c>
      <c r="C27" s="113">
        <v>41.356274735453447</v>
      </c>
      <c r="D27" s="115">
        <v>14734</v>
      </c>
      <c r="E27" s="114">
        <v>15051</v>
      </c>
      <c r="F27" s="114">
        <v>15076</v>
      </c>
      <c r="G27" s="114">
        <v>15124</v>
      </c>
      <c r="H27" s="140">
        <v>14863</v>
      </c>
      <c r="I27" s="115">
        <v>-129</v>
      </c>
      <c r="J27" s="116">
        <v>-0.86792706721388679</v>
      </c>
    </row>
    <row r="28" spans="1:10" s="110" customFormat="1" ht="13.5" customHeight="1" x14ac:dyDescent="0.2">
      <c r="A28" s="120"/>
      <c r="B28" s="119" t="s">
        <v>107</v>
      </c>
      <c r="C28" s="113">
        <v>58.643725264546553</v>
      </c>
      <c r="D28" s="115">
        <v>20893</v>
      </c>
      <c r="E28" s="114">
        <v>21847</v>
      </c>
      <c r="F28" s="114">
        <v>21779</v>
      </c>
      <c r="G28" s="114">
        <v>22049</v>
      </c>
      <c r="H28" s="140">
        <v>21785</v>
      </c>
      <c r="I28" s="115">
        <v>-892</v>
      </c>
      <c r="J28" s="116">
        <v>-4.0945604773927018</v>
      </c>
    </row>
    <row r="29" spans="1:10" s="110" customFormat="1" ht="13.5" customHeight="1" x14ac:dyDescent="0.2">
      <c r="A29" s="118" t="s">
        <v>105</v>
      </c>
      <c r="B29" s="121" t="s">
        <v>108</v>
      </c>
      <c r="C29" s="113">
        <v>18.640357032587644</v>
      </c>
      <c r="D29" s="115">
        <v>6641</v>
      </c>
      <c r="E29" s="114">
        <v>7094</v>
      </c>
      <c r="F29" s="114">
        <v>7072</v>
      </c>
      <c r="G29" s="114">
        <v>7331</v>
      </c>
      <c r="H29" s="140">
        <v>7008</v>
      </c>
      <c r="I29" s="115">
        <v>-367</v>
      </c>
      <c r="J29" s="116">
        <v>-5.2368721461187215</v>
      </c>
    </row>
    <row r="30" spans="1:10" s="110" customFormat="1" ht="13.5" customHeight="1" x14ac:dyDescent="0.2">
      <c r="A30" s="118"/>
      <c r="B30" s="121" t="s">
        <v>109</v>
      </c>
      <c r="C30" s="113">
        <v>49.490554916215231</v>
      </c>
      <c r="D30" s="115">
        <v>17632</v>
      </c>
      <c r="E30" s="114">
        <v>18289</v>
      </c>
      <c r="F30" s="114">
        <v>18282</v>
      </c>
      <c r="G30" s="114">
        <v>18368</v>
      </c>
      <c r="H30" s="140">
        <v>18275</v>
      </c>
      <c r="I30" s="115">
        <v>-643</v>
      </c>
      <c r="J30" s="116">
        <v>-3.5184678522571819</v>
      </c>
    </row>
    <row r="31" spans="1:10" s="110" customFormat="1" ht="13.5" customHeight="1" x14ac:dyDescent="0.2">
      <c r="A31" s="118"/>
      <c r="B31" s="121" t="s">
        <v>110</v>
      </c>
      <c r="C31" s="113">
        <v>16.647486456900666</v>
      </c>
      <c r="D31" s="115">
        <v>5931</v>
      </c>
      <c r="E31" s="114">
        <v>6038</v>
      </c>
      <c r="F31" s="114">
        <v>6015</v>
      </c>
      <c r="G31" s="114">
        <v>5977</v>
      </c>
      <c r="H31" s="140">
        <v>5960</v>
      </c>
      <c r="I31" s="115">
        <v>-29</v>
      </c>
      <c r="J31" s="116">
        <v>-0.48657718120805371</v>
      </c>
    </row>
    <row r="32" spans="1:10" s="110" customFormat="1" ht="13.5" customHeight="1" x14ac:dyDescent="0.2">
      <c r="A32" s="120"/>
      <c r="B32" s="121" t="s">
        <v>111</v>
      </c>
      <c r="C32" s="113">
        <v>15.221601594296461</v>
      </c>
      <c r="D32" s="115">
        <v>5423</v>
      </c>
      <c r="E32" s="114">
        <v>5477</v>
      </c>
      <c r="F32" s="114">
        <v>5486</v>
      </c>
      <c r="G32" s="114">
        <v>5497</v>
      </c>
      <c r="H32" s="140">
        <v>5405</v>
      </c>
      <c r="I32" s="115">
        <v>18</v>
      </c>
      <c r="J32" s="116">
        <v>0.33302497687326549</v>
      </c>
    </row>
    <row r="33" spans="1:10" s="110" customFormat="1" ht="13.5" customHeight="1" x14ac:dyDescent="0.2">
      <c r="A33" s="120"/>
      <c r="B33" s="121" t="s">
        <v>112</v>
      </c>
      <c r="C33" s="113">
        <v>1.4343054425014736</v>
      </c>
      <c r="D33" s="115">
        <v>511</v>
      </c>
      <c r="E33" s="114">
        <v>489</v>
      </c>
      <c r="F33" s="114">
        <v>507</v>
      </c>
      <c r="G33" s="114">
        <v>458</v>
      </c>
      <c r="H33" s="140">
        <v>462</v>
      </c>
      <c r="I33" s="115">
        <v>49</v>
      </c>
      <c r="J33" s="116">
        <v>10.606060606060606</v>
      </c>
    </row>
    <row r="34" spans="1:10" s="110" customFormat="1" ht="13.5" customHeight="1" x14ac:dyDescent="0.2">
      <c r="A34" s="118" t="s">
        <v>113</v>
      </c>
      <c r="B34" s="122" t="s">
        <v>116</v>
      </c>
      <c r="C34" s="113">
        <v>87.74805624947372</v>
      </c>
      <c r="D34" s="115">
        <v>31262</v>
      </c>
      <c r="E34" s="114">
        <v>32445</v>
      </c>
      <c r="F34" s="114">
        <v>32466</v>
      </c>
      <c r="G34" s="114">
        <v>32845</v>
      </c>
      <c r="H34" s="140">
        <v>32431</v>
      </c>
      <c r="I34" s="115">
        <v>-1169</v>
      </c>
      <c r="J34" s="116">
        <v>-3.6045758687675371</v>
      </c>
    </row>
    <row r="35" spans="1:10" s="110" customFormat="1" ht="13.5" customHeight="1" x14ac:dyDescent="0.2">
      <c r="A35" s="118"/>
      <c r="B35" s="119" t="s">
        <v>117</v>
      </c>
      <c r="C35" s="113">
        <v>12.164931091587841</v>
      </c>
      <c r="D35" s="115">
        <v>4334</v>
      </c>
      <c r="E35" s="114">
        <v>4426</v>
      </c>
      <c r="F35" s="114">
        <v>4364</v>
      </c>
      <c r="G35" s="114">
        <v>4299</v>
      </c>
      <c r="H35" s="140">
        <v>4191</v>
      </c>
      <c r="I35" s="115">
        <v>143</v>
      </c>
      <c r="J35" s="116">
        <v>3.4120734908136483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18816</v>
      </c>
      <c r="E37" s="114">
        <v>19645</v>
      </c>
      <c r="F37" s="114">
        <v>19504</v>
      </c>
      <c r="G37" s="114">
        <v>20148</v>
      </c>
      <c r="H37" s="140">
        <v>19833</v>
      </c>
      <c r="I37" s="115">
        <v>-1017</v>
      </c>
      <c r="J37" s="116">
        <v>-5.1278172742399031</v>
      </c>
    </row>
    <row r="38" spans="1:10" s="110" customFormat="1" ht="13.5" customHeight="1" x14ac:dyDescent="0.2">
      <c r="A38" s="118" t="s">
        <v>105</v>
      </c>
      <c r="B38" s="119" t="s">
        <v>106</v>
      </c>
      <c r="C38" s="113">
        <v>37.914540816326529</v>
      </c>
      <c r="D38" s="115">
        <v>7134</v>
      </c>
      <c r="E38" s="114">
        <v>7340</v>
      </c>
      <c r="F38" s="114">
        <v>7264</v>
      </c>
      <c r="G38" s="114">
        <v>7509</v>
      </c>
      <c r="H38" s="140">
        <v>7326</v>
      </c>
      <c r="I38" s="115">
        <v>-192</v>
      </c>
      <c r="J38" s="116">
        <v>-2.6208026208026207</v>
      </c>
    </row>
    <row r="39" spans="1:10" s="110" customFormat="1" ht="13.5" customHeight="1" x14ac:dyDescent="0.2">
      <c r="A39" s="120"/>
      <c r="B39" s="119" t="s">
        <v>107</v>
      </c>
      <c r="C39" s="113">
        <v>62.085459183673471</v>
      </c>
      <c r="D39" s="115">
        <v>11682</v>
      </c>
      <c r="E39" s="114">
        <v>12305</v>
      </c>
      <c r="F39" s="114">
        <v>12240</v>
      </c>
      <c r="G39" s="114">
        <v>12639</v>
      </c>
      <c r="H39" s="140">
        <v>12507</v>
      </c>
      <c r="I39" s="115">
        <v>-825</v>
      </c>
      <c r="J39" s="116">
        <v>-6.5963060686015833</v>
      </c>
    </row>
    <row r="40" spans="1:10" s="110" customFormat="1" ht="13.5" customHeight="1" x14ac:dyDescent="0.2">
      <c r="A40" s="118" t="s">
        <v>105</v>
      </c>
      <c r="B40" s="121" t="s">
        <v>108</v>
      </c>
      <c r="C40" s="113">
        <v>23.42155612244898</v>
      </c>
      <c r="D40" s="115">
        <v>4407</v>
      </c>
      <c r="E40" s="114">
        <v>4669</v>
      </c>
      <c r="F40" s="114">
        <v>4520</v>
      </c>
      <c r="G40" s="114">
        <v>5013</v>
      </c>
      <c r="H40" s="140">
        <v>4712</v>
      </c>
      <c r="I40" s="115">
        <v>-305</v>
      </c>
      <c r="J40" s="116">
        <v>-6.4728353140916806</v>
      </c>
    </row>
    <row r="41" spans="1:10" s="110" customFormat="1" ht="13.5" customHeight="1" x14ac:dyDescent="0.2">
      <c r="A41" s="118"/>
      <c r="B41" s="121" t="s">
        <v>109</v>
      </c>
      <c r="C41" s="113">
        <v>31.669855442176871</v>
      </c>
      <c r="D41" s="115">
        <v>5959</v>
      </c>
      <c r="E41" s="114">
        <v>6386</v>
      </c>
      <c r="F41" s="114">
        <v>6376</v>
      </c>
      <c r="G41" s="114">
        <v>6480</v>
      </c>
      <c r="H41" s="140">
        <v>6491</v>
      </c>
      <c r="I41" s="115">
        <v>-532</v>
      </c>
      <c r="J41" s="116">
        <v>-8.1959636419657986</v>
      </c>
    </row>
    <row r="42" spans="1:10" s="110" customFormat="1" ht="13.5" customHeight="1" x14ac:dyDescent="0.2">
      <c r="A42" s="118"/>
      <c r="B42" s="121" t="s">
        <v>110</v>
      </c>
      <c r="C42" s="113">
        <v>17.091836734693878</v>
      </c>
      <c r="D42" s="115">
        <v>3216</v>
      </c>
      <c r="E42" s="114">
        <v>3293</v>
      </c>
      <c r="F42" s="114">
        <v>3304</v>
      </c>
      <c r="G42" s="114">
        <v>3327</v>
      </c>
      <c r="H42" s="140">
        <v>3385</v>
      </c>
      <c r="I42" s="115">
        <v>-169</v>
      </c>
      <c r="J42" s="116">
        <v>-4.9926144756277697</v>
      </c>
    </row>
    <row r="43" spans="1:10" s="110" customFormat="1" ht="13.5" customHeight="1" x14ac:dyDescent="0.2">
      <c r="A43" s="120"/>
      <c r="B43" s="121" t="s">
        <v>111</v>
      </c>
      <c r="C43" s="113">
        <v>27.816751700680271</v>
      </c>
      <c r="D43" s="115">
        <v>5234</v>
      </c>
      <c r="E43" s="114">
        <v>5297</v>
      </c>
      <c r="F43" s="114">
        <v>5304</v>
      </c>
      <c r="G43" s="114">
        <v>5328</v>
      </c>
      <c r="H43" s="140">
        <v>5245</v>
      </c>
      <c r="I43" s="115">
        <v>-11</v>
      </c>
      <c r="J43" s="116">
        <v>-0.20972354623450906</v>
      </c>
    </row>
    <row r="44" spans="1:10" s="110" customFormat="1" ht="13.5" customHeight="1" x14ac:dyDescent="0.2">
      <c r="A44" s="120"/>
      <c r="B44" s="121" t="s">
        <v>112</v>
      </c>
      <c r="C44" s="113">
        <v>2.4181547619047619</v>
      </c>
      <c r="D44" s="115">
        <v>455</v>
      </c>
      <c r="E44" s="114">
        <v>444</v>
      </c>
      <c r="F44" s="114">
        <v>456</v>
      </c>
      <c r="G44" s="114">
        <v>420</v>
      </c>
      <c r="H44" s="140">
        <v>417</v>
      </c>
      <c r="I44" s="115">
        <v>38</v>
      </c>
      <c r="J44" s="116">
        <v>9.1127098321342928</v>
      </c>
    </row>
    <row r="45" spans="1:10" s="110" customFormat="1" ht="13.5" customHeight="1" x14ac:dyDescent="0.2">
      <c r="A45" s="118" t="s">
        <v>113</v>
      </c>
      <c r="B45" s="122" t="s">
        <v>116</v>
      </c>
      <c r="C45" s="113">
        <v>89.764030612244895</v>
      </c>
      <c r="D45" s="115">
        <v>16890</v>
      </c>
      <c r="E45" s="114">
        <v>17627</v>
      </c>
      <c r="F45" s="114">
        <v>17541</v>
      </c>
      <c r="G45" s="114">
        <v>18166</v>
      </c>
      <c r="H45" s="140">
        <v>17891</v>
      </c>
      <c r="I45" s="115">
        <v>-1001</v>
      </c>
      <c r="J45" s="116">
        <v>-5.5949918953663857</v>
      </c>
    </row>
    <row r="46" spans="1:10" s="110" customFormat="1" ht="13.5" customHeight="1" x14ac:dyDescent="0.2">
      <c r="A46" s="118"/>
      <c r="B46" s="119" t="s">
        <v>117</v>
      </c>
      <c r="C46" s="113">
        <v>10.076530612244898</v>
      </c>
      <c r="D46" s="115">
        <v>1896</v>
      </c>
      <c r="E46" s="114">
        <v>1991</v>
      </c>
      <c r="F46" s="114">
        <v>1938</v>
      </c>
      <c r="G46" s="114">
        <v>1953</v>
      </c>
      <c r="H46" s="140">
        <v>1916</v>
      </c>
      <c r="I46" s="115">
        <v>-20</v>
      </c>
      <c r="J46" s="116">
        <v>-1.0438413361169103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16811</v>
      </c>
      <c r="E48" s="114">
        <v>17253</v>
      </c>
      <c r="F48" s="114">
        <v>17351</v>
      </c>
      <c r="G48" s="114">
        <v>17025</v>
      </c>
      <c r="H48" s="140">
        <v>16815</v>
      </c>
      <c r="I48" s="115">
        <v>-4</v>
      </c>
      <c r="J48" s="116">
        <v>-2.3788284269997028E-2</v>
      </c>
    </row>
    <row r="49" spans="1:12" s="110" customFormat="1" ht="13.5" customHeight="1" x14ac:dyDescent="0.2">
      <c r="A49" s="118" t="s">
        <v>105</v>
      </c>
      <c r="B49" s="119" t="s">
        <v>106</v>
      </c>
      <c r="C49" s="113">
        <v>45.208494438165488</v>
      </c>
      <c r="D49" s="115">
        <v>7600</v>
      </c>
      <c r="E49" s="114">
        <v>7711</v>
      </c>
      <c r="F49" s="114">
        <v>7812</v>
      </c>
      <c r="G49" s="114">
        <v>7615</v>
      </c>
      <c r="H49" s="140">
        <v>7537</v>
      </c>
      <c r="I49" s="115">
        <v>63</v>
      </c>
      <c r="J49" s="116">
        <v>0.83587634337269467</v>
      </c>
    </row>
    <row r="50" spans="1:12" s="110" customFormat="1" ht="13.5" customHeight="1" x14ac:dyDescent="0.2">
      <c r="A50" s="120"/>
      <c r="B50" s="119" t="s">
        <v>107</v>
      </c>
      <c r="C50" s="113">
        <v>54.791505561834512</v>
      </c>
      <c r="D50" s="115">
        <v>9211</v>
      </c>
      <c r="E50" s="114">
        <v>9542</v>
      </c>
      <c r="F50" s="114">
        <v>9539</v>
      </c>
      <c r="G50" s="114">
        <v>9410</v>
      </c>
      <c r="H50" s="140">
        <v>9278</v>
      </c>
      <c r="I50" s="115">
        <v>-67</v>
      </c>
      <c r="J50" s="116">
        <v>-0.72213839189480489</v>
      </c>
    </row>
    <row r="51" spans="1:12" s="110" customFormat="1" ht="13.5" customHeight="1" x14ac:dyDescent="0.2">
      <c r="A51" s="118" t="s">
        <v>105</v>
      </c>
      <c r="B51" s="121" t="s">
        <v>108</v>
      </c>
      <c r="C51" s="113">
        <v>13.28891797037654</v>
      </c>
      <c r="D51" s="115">
        <v>2234</v>
      </c>
      <c r="E51" s="114">
        <v>2425</v>
      </c>
      <c r="F51" s="114">
        <v>2552</v>
      </c>
      <c r="G51" s="114">
        <v>2318</v>
      </c>
      <c r="H51" s="140">
        <v>2296</v>
      </c>
      <c r="I51" s="115">
        <v>-62</v>
      </c>
      <c r="J51" s="116">
        <v>-2.7003484320557489</v>
      </c>
    </row>
    <row r="52" spans="1:12" s="110" customFormat="1" ht="13.5" customHeight="1" x14ac:dyDescent="0.2">
      <c r="A52" s="118"/>
      <c r="B52" s="121" t="s">
        <v>109</v>
      </c>
      <c r="C52" s="113">
        <v>69.436678365356016</v>
      </c>
      <c r="D52" s="115">
        <v>11673</v>
      </c>
      <c r="E52" s="114">
        <v>11903</v>
      </c>
      <c r="F52" s="114">
        <v>11906</v>
      </c>
      <c r="G52" s="114">
        <v>11888</v>
      </c>
      <c r="H52" s="140">
        <v>11784</v>
      </c>
      <c r="I52" s="115">
        <v>-111</v>
      </c>
      <c r="J52" s="116">
        <v>-0.94195519348268841</v>
      </c>
    </row>
    <row r="53" spans="1:12" s="110" customFormat="1" ht="13.5" customHeight="1" x14ac:dyDescent="0.2">
      <c r="A53" s="118"/>
      <c r="B53" s="121" t="s">
        <v>110</v>
      </c>
      <c r="C53" s="113">
        <v>16.150139789423591</v>
      </c>
      <c r="D53" s="115">
        <v>2715</v>
      </c>
      <c r="E53" s="114">
        <v>2745</v>
      </c>
      <c r="F53" s="114">
        <v>2711</v>
      </c>
      <c r="G53" s="114">
        <v>2650</v>
      </c>
      <c r="H53" s="140">
        <v>2575</v>
      </c>
      <c r="I53" s="115">
        <v>140</v>
      </c>
      <c r="J53" s="116">
        <v>5.4368932038834954</v>
      </c>
    </row>
    <row r="54" spans="1:12" s="110" customFormat="1" ht="13.5" customHeight="1" x14ac:dyDescent="0.2">
      <c r="A54" s="120"/>
      <c r="B54" s="121" t="s">
        <v>111</v>
      </c>
      <c r="C54" s="113">
        <v>1.1242638748438523</v>
      </c>
      <c r="D54" s="115">
        <v>189</v>
      </c>
      <c r="E54" s="114">
        <v>180</v>
      </c>
      <c r="F54" s="114">
        <v>182</v>
      </c>
      <c r="G54" s="114">
        <v>169</v>
      </c>
      <c r="H54" s="140">
        <v>160</v>
      </c>
      <c r="I54" s="115">
        <v>29</v>
      </c>
      <c r="J54" s="116">
        <v>18.125</v>
      </c>
    </row>
    <row r="55" spans="1:12" s="110" customFormat="1" ht="13.5" customHeight="1" x14ac:dyDescent="0.2">
      <c r="A55" s="120"/>
      <c r="B55" s="121" t="s">
        <v>112</v>
      </c>
      <c r="C55" s="113">
        <v>0.33311522217595624</v>
      </c>
      <c r="D55" s="115">
        <v>56</v>
      </c>
      <c r="E55" s="114">
        <v>45</v>
      </c>
      <c r="F55" s="114">
        <v>51</v>
      </c>
      <c r="G55" s="114">
        <v>38</v>
      </c>
      <c r="H55" s="140">
        <v>45</v>
      </c>
      <c r="I55" s="115">
        <v>11</v>
      </c>
      <c r="J55" s="116">
        <v>24.444444444444443</v>
      </c>
    </row>
    <row r="56" spans="1:12" s="110" customFormat="1" ht="13.5" customHeight="1" x14ac:dyDescent="0.2">
      <c r="A56" s="118" t="s">
        <v>113</v>
      </c>
      <c r="B56" s="122" t="s">
        <v>116</v>
      </c>
      <c r="C56" s="113">
        <v>85.491642377015054</v>
      </c>
      <c r="D56" s="115">
        <v>14372</v>
      </c>
      <c r="E56" s="114">
        <v>14818</v>
      </c>
      <c r="F56" s="114">
        <v>14925</v>
      </c>
      <c r="G56" s="114">
        <v>14679</v>
      </c>
      <c r="H56" s="140">
        <v>14540</v>
      </c>
      <c r="I56" s="115">
        <v>-168</v>
      </c>
      <c r="J56" s="116">
        <v>-1.1554332874828062</v>
      </c>
    </row>
    <row r="57" spans="1:12" s="110" customFormat="1" ht="13.5" customHeight="1" x14ac:dyDescent="0.2">
      <c r="A57" s="142"/>
      <c r="B57" s="124" t="s">
        <v>117</v>
      </c>
      <c r="C57" s="125">
        <v>14.502409136874665</v>
      </c>
      <c r="D57" s="143">
        <v>2438</v>
      </c>
      <c r="E57" s="144">
        <v>2435</v>
      </c>
      <c r="F57" s="144">
        <v>2426</v>
      </c>
      <c r="G57" s="144">
        <v>2346</v>
      </c>
      <c r="H57" s="145">
        <v>2275</v>
      </c>
      <c r="I57" s="143">
        <v>163</v>
      </c>
      <c r="J57" s="146">
        <v>7.1648351648351651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122257</v>
      </c>
      <c r="E12" s="236">
        <v>122276</v>
      </c>
      <c r="F12" s="114">
        <v>122740</v>
      </c>
      <c r="G12" s="114">
        <v>120794</v>
      </c>
      <c r="H12" s="140">
        <v>120584</v>
      </c>
      <c r="I12" s="115">
        <v>1673</v>
      </c>
      <c r="J12" s="116">
        <v>1.3874145823658197</v>
      </c>
    </row>
    <row r="13" spans="1:15" s="110" customFormat="1" ht="12" customHeight="1" x14ac:dyDescent="0.2">
      <c r="A13" s="118" t="s">
        <v>105</v>
      </c>
      <c r="B13" s="119" t="s">
        <v>106</v>
      </c>
      <c r="C13" s="113">
        <v>51.667389188349134</v>
      </c>
      <c r="D13" s="115">
        <v>63167</v>
      </c>
      <c r="E13" s="114">
        <v>63183</v>
      </c>
      <c r="F13" s="114">
        <v>63702</v>
      </c>
      <c r="G13" s="114">
        <v>62717</v>
      </c>
      <c r="H13" s="140">
        <v>62539</v>
      </c>
      <c r="I13" s="115">
        <v>628</v>
      </c>
      <c r="J13" s="116">
        <v>1.0041733958010202</v>
      </c>
    </row>
    <row r="14" spans="1:15" s="110" customFormat="1" ht="12" customHeight="1" x14ac:dyDescent="0.2">
      <c r="A14" s="118"/>
      <c r="B14" s="119" t="s">
        <v>107</v>
      </c>
      <c r="C14" s="113">
        <v>48.332610811650866</v>
      </c>
      <c r="D14" s="115">
        <v>59090</v>
      </c>
      <c r="E14" s="114">
        <v>59093</v>
      </c>
      <c r="F14" s="114">
        <v>59038</v>
      </c>
      <c r="G14" s="114">
        <v>58077</v>
      </c>
      <c r="H14" s="140">
        <v>58045</v>
      </c>
      <c r="I14" s="115">
        <v>1045</v>
      </c>
      <c r="J14" s="116">
        <v>1.800327332242226</v>
      </c>
    </row>
    <row r="15" spans="1:15" s="110" customFormat="1" ht="12" customHeight="1" x14ac:dyDescent="0.2">
      <c r="A15" s="118" t="s">
        <v>105</v>
      </c>
      <c r="B15" s="121" t="s">
        <v>108</v>
      </c>
      <c r="C15" s="113">
        <v>12.433643881331948</v>
      </c>
      <c r="D15" s="115">
        <v>15201</v>
      </c>
      <c r="E15" s="114">
        <v>15671</v>
      </c>
      <c r="F15" s="114">
        <v>15990</v>
      </c>
      <c r="G15" s="114">
        <v>14834</v>
      </c>
      <c r="H15" s="140">
        <v>15259</v>
      </c>
      <c r="I15" s="115">
        <v>-58</v>
      </c>
      <c r="J15" s="116">
        <v>-0.38010354544858771</v>
      </c>
    </row>
    <row r="16" spans="1:15" s="110" customFormat="1" ht="12" customHeight="1" x14ac:dyDescent="0.2">
      <c r="A16" s="118"/>
      <c r="B16" s="121" t="s">
        <v>109</v>
      </c>
      <c r="C16" s="113">
        <v>66.042844172521825</v>
      </c>
      <c r="D16" s="115">
        <v>80742</v>
      </c>
      <c r="E16" s="114">
        <v>80534</v>
      </c>
      <c r="F16" s="114">
        <v>80936</v>
      </c>
      <c r="G16" s="114">
        <v>80548</v>
      </c>
      <c r="H16" s="140">
        <v>80416</v>
      </c>
      <c r="I16" s="115">
        <v>326</v>
      </c>
      <c r="J16" s="116">
        <v>0.40539196179864706</v>
      </c>
    </row>
    <row r="17" spans="1:10" s="110" customFormat="1" ht="12" customHeight="1" x14ac:dyDescent="0.2">
      <c r="A17" s="118"/>
      <c r="B17" s="121" t="s">
        <v>110</v>
      </c>
      <c r="C17" s="113">
        <v>20.222972917706144</v>
      </c>
      <c r="D17" s="115">
        <v>24724</v>
      </c>
      <c r="E17" s="114">
        <v>24491</v>
      </c>
      <c r="F17" s="114">
        <v>24258</v>
      </c>
      <c r="G17" s="114">
        <v>23919</v>
      </c>
      <c r="H17" s="140">
        <v>23482</v>
      </c>
      <c r="I17" s="115">
        <v>1242</v>
      </c>
      <c r="J17" s="116">
        <v>5.2891576526701307</v>
      </c>
    </row>
    <row r="18" spans="1:10" s="110" customFormat="1" ht="12" customHeight="1" x14ac:dyDescent="0.2">
      <c r="A18" s="120"/>
      <c r="B18" s="121" t="s">
        <v>111</v>
      </c>
      <c r="C18" s="113">
        <v>1.3005390284400893</v>
      </c>
      <c r="D18" s="115">
        <v>1590</v>
      </c>
      <c r="E18" s="114">
        <v>1580</v>
      </c>
      <c r="F18" s="114">
        <v>1556</v>
      </c>
      <c r="G18" s="114">
        <v>1493</v>
      </c>
      <c r="H18" s="140">
        <v>1427</v>
      </c>
      <c r="I18" s="115">
        <v>163</v>
      </c>
      <c r="J18" s="116">
        <v>11.422564821303434</v>
      </c>
    </row>
    <row r="19" spans="1:10" s="110" customFormat="1" ht="12" customHeight="1" x14ac:dyDescent="0.2">
      <c r="A19" s="120"/>
      <c r="B19" s="121" t="s">
        <v>112</v>
      </c>
      <c r="C19" s="113">
        <v>0.35498989832893002</v>
      </c>
      <c r="D19" s="115">
        <v>434</v>
      </c>
      <c r="E19" s="114">
        <v>410</v>
      </c>
      <c r="F19" s="114">
        <v>409</v>
      </c>
      <c r="G19" s="114">
        <v>348</v>
      </c>
      <c r="H19" s="140">
        <v>342</v>
      </c>
      <c r="I19" s="115">
        <v>92</v>
      </c>
      <c r="J19" s="116">
        <v>26.900584795321638</v>
      </c>
    </row>
    <row r="20" spans="1:10" s="110" customFormat="1" ht="12" customHeight="1" x14ac:dyDescent="0.2">
      <c r="A20" s="118" t="s">
        <v>113</v>
      </c>
      <c r="B20" s="119" t="s">
        <v>181</v>
      </c>
      <c r="C20" s="113">
        <v>71.114128434363678</v>
      </c>
      <c r="D20" s="115">
        <v>86942</v>
      </c>
      <c r="E20" s="114">
        <v>87130</v>
      </c>
      <c r="F20" s="114">
        <v>87918</v>
      </c>
      <c r="G20" s="114">
        <v>86552</v>
      </c>
      <c r="H20" s="140">
        <v>86601</v>
      </c>
      <c r="I20" s="115">
        <v>341</v>
      </c>
      <c r="J20" s="116">
        <v>0.3937598872992229</v>
      </c>
    </row>
    <row r="21" spans="1:10" s="110" customFormat="1" ht="12" customHeight="1" x14ac:dyDescent="0.2">
      <c r="A21" s="118"/>
      <c r="B21" s="119" t="s">
        <v>182</v>
      </c>
      <c r="C21" s="113">
        <v>28.885871565636325</v>
      </c>
      <c r="D21" s="115">
        <v>35315</v>
      </c>
      <c r="E21" s="114">
        <v>35146</v>
      </c>
      <c r="F21" s="114">
        <v>34822</v>
      </c>
      <c r="G21" s="114">
        <v>34242</v>
      </c>
      <c r="H21" s="140">
        <v>33983</v>
      </c>
      <c r="I21" s="115">
        <v>1332</v>
      </c>
      <c r="J21" s="116">
        <v>3.9196068622546569</v>
      </c>
    </row>
    <row r="22" spans="1:10" s="110" customFormat="1" ht="12" customHeight="1" x14ac:dyDescent="0.2">
      <c r="A22" s="118" t="s">
        <v>113</v>
      </c>
      <c r="B22" s="119" t="s">
        <v>116</v>
      </c>
      <c r="C22" s="113">
        <v>87.036325118398125</v>
      </c>
      <c r="D22" s="115">
        <v>106408</v>
      </c>
      <c r="E22" s="114">
        <v>106733</v>
      </c>
      <c r="F22" s="114">
        <v>107036</v>
      </c>
      <c r="G22" s="114">
        <v>105444</v>
      </c>
      <c r="H22" s="140">
        <v>105613</v>
      </c>
      <c r="I22" s="115">
        <v>795</v>
      </c>
      <c r="J22" s="116">
        <v>0.75274824122030437</v>
      </c>
    </row>
    <row r="23" spans="1:10" s="110" customFormat="1" ht="12" customHeight="1" x14ac:dyDescent="0.2">
      <c r="A23" s="118"/>
      <c r="B23" s="119" t="s">
        <v>117</v>
      </c>
      <c r="C23" s="113">
        <v>12.94895179826104</v>
      </c>
      <c r="D23" s="115">
        <v>15831</v>
      </c>
      <c r="E23" s="114">
        <v>15526</v>
      </c>
      <c r="F23" s="114">
        <v>15686</v>
      </c>
      <c r="G23" s="114">
        <v>15330</v>
      </c>
      <c r="H23" s="140">
        <v>14952</v>
      </c>
      <c r="I23" s="115">
        <v>879</v>
      </c>
      <c r="J23" s="116">
        <v>5.8788121990369184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121979</v>
      </c>
      <c r="E64" s="236">
        <v>122189</v>
      </c>
      <c r="F64" s="236">
        <v>122876</v>
      </c>
      <c r="G64" s="236">
        <v>121002</v>
      </c>
      <c r="H64" s="140">
        <v>120719</v>
      </c>
      <c r="I64" s="115">
        <v>1260</v>
      </c>
      <c r="J64" s="116">
        <v>1.0437462205618004</v>
      </c>
    </row>
    <row r="65" spans="1:12" s="110" customFormat="1" ht="12" customHeight="1" x14ac:dyDescent="0.2">
      <c r="A65" s="118" t="s">
        <v>105</v>
      </c>
      <c r="B65" s="119" t="s">
        <v>106</v>
      </c>
      <c r="C65" s="113">
        <v>53.823199075250656</v>
      </c>
      <c r="D65" s="235">
        <v>65653</v>
      </c>
      <c r="E65" s="236">
        <v>65784</v>
      </c>
      <c r="F65" s="236">
        <v>66389</v>
      </c>
      <c r="G65" s="236">
        <v>65383</v>
      </c>
      <c r="H65" s="140">
        <v>65133</v>
      </c>
      <c r="I65" s="115">
        <v>520</v>
      </c>
      <c r="J65" s="116">
        <v>0.79836641948014064</v>
      </c>
    </row>
    <row r="66" spans="1:12" s="110" customFormat="1" ht="12" customHeight="1" x14ac:dyDescent="0.2">
      <c r="A66" s="118"/>
      <c r="B66" s="119" t="s">
        <v>107</v>
      </c>
      <c r="C66" s="113">
        <v>46.176800924749344</v>
      </c>
      <c r="D66" s="235">
        <v>56326</v>
      </c>
      <c r="E66" s="236">
        <v>56405</v>
      </c>
      <c r="F66" s="236">
        <v>56487</v>
      </c>
      <c r="G66" s="236">
        <v>55619</v>
      </c>
      <c r="H66" s="140">
        <v>55586</v>
      </c>
      <c r="I66" s="115">
        <v>740</v>
      </c>
      <c r="J66" s="116">
        <v>1.3312704637858455</v>
      </c>
    </row>
    <row r="67" spans="1:12" s="110" customFormat="1" ht="12" customHeight="1" x14ac:dyDescent="0.2">
      <c r="A67" s="118" t="s">
        <v>105</v>
      </c>
      <c r="B67" s="121" t="s">
        <v>108</v>
      </c>
      <c r="C67" s="113">
        <v>12.099623705719837</v>
      </c>
      <c r="D67" s="235">
        <v>14759</v>
      </c>
      <c r="E67" s="236">
        <v>15219</v>
      </c>
      <c r="F67" s="236">
        <v>15565</v>
      </c>
      <c r="G67" s="236">
        <v>14431</v>
      </c>
      <c r="H67" s="140">
        <v>14815</v>
      </c>
      <c r="I67" s="115">
        <v>-56</v>
      </c>
      <c r="J67" s="116">
        <v>-0.37799527505906177</v>
      </c>
    </row>
    <row r="68" spans="1:12" s="110" customFormat="1" ht="12" customHeight="1" x14ac:dyDescent="0.2">
      <c r="A68" s="118"/>
      <c r="B68" s="121" t="s">
        <v>109</v>
      </c>
      <c r="C68" s="113">
        <v>66.627862172996984</v>
      </c>
      <c r="D68" s="235">
        <v>81272</v>
      </c>
      <c r="E68" s="236">
        <v>81250</v>
      </c>
      <c r="F68" s="236">
        <v>81798</v>
      </c>
      <c r="G68" s="236">
        <v>81480</v>
      </c>
      <c r="H68" s="140">
        <v>81306</v>
      </c>
      <c r="I68" s="115">
        <v>-34</v>
      </c>
      <c r="J68" s="116">
        <v>-4.1817332054214944E-2</v>
      </c>
    </row>
    <row r="69" spans="1:12" s="110" customFormat="1" ht="12" customHeight="1" x14ac:dyDescent="0.2">
      <c r="A69" s="118"/>
      <c r="B69" s="121" t="s">
        <v>110</v>
      </c>
      <c r="C69" s="113">
        <v>20.01410078784053</v>
      </c>
      <c r="D69" s="235">
        <v>24413</v>
      </c>
      <c r="E69" s="236">
        <v>24198</v>
      </c>
      <c r="F69" s="236">
        <v>24003</v>
      </c>
      <c r="G69" s="236">
        <v>23663</v>
      </c>
      <c r="H69" s="140">
        <v>23230</v>
      </c>
      <c r="I69" s="115">
        <v>1183</v>
      </c>
      <c r="J69" s="116">
        <v>5.0925527335342231</v>
      </c>
    </row>
    <row r="70" spans="1:12" s="110" customFormat="1" ht="12" customHeight="1" x14ac:dyDescent="0.2">
      <c r="A70" s="120"/>
      <c r="B70" s="121" t="s">
        <v>111</v>
      </c>
      <c r="C70" s="113">
        <v>1.2584133334426417</v>
      </c>
      <c r="D70" s="235">
        <v>1535</v>
      </c>
      <c r="E70" s="236">
        <v>1522</v>
      </c>
      <c r="F70" s="236">
        <v>1510</v>
      </c>
      <c r="G70" s="236">
        <v>1428</v>
      </c>
      <c r="H70" s="140">
        <v>1368</v>
      </c>
      <c r="I70" s="115">
        <v>167</v>
      </c>
      <c r="J70" s="116">
        <v>12.207602339181287</v>
      </c>
    </row>
    <row r="71" spans="1:12" s="110" customFormat="1" ht="12" customHeight="1" x14ac:dyDescent="0.2">
      <c r="A71" s="120"/>
      <c r="B71" s="121" t="s">
        <v>112</v>
      </c>
      <c r="C71" s="113">
        <v>0.37219521393026667</v>
      </c>
      <c r="D71" s="235">
        <v>454</v>
      </c>
      <c r="E71" s="236">
        <v>418</v>
      </c>
      <c r="F71" s="236">
        <v>427</v>
      </c>
      <c r="G71" s="236">
        <v>350</v>
      </c>
      <c r="H71" s="140">
        <v>345</v>
      </c>
      <c r="I71" s="115">
        <v>109</v>
      </c>
      <c r="J71" s="116">
        <v>31.594202898550726</v>
      </c>
    </row>
    <row r="72" spans="1:12" s="110" customFormat="1" ht="12" customHeight="1" x14ac:dyDescent="0.2">
      <c r="A72" s="118" t="s">
        <v>113</v>
      </c>
      <c r="B72" s="119" t="s">
        <v>181</v>
      </c>
      <c r="C72" s="113">
        <v>71.577894555620233</v>
      </c>
      <c r="D72" s="235">
        <v>87310</v>
      </c>
      <c r="E72" s="236">
        <v>87685</v>
      </c>
      <c r="F72" s="236">
        <v>88625</v>
      </c>
      <c r="G72" s="236">
        <v>87360</v>
      </c>
      <c r="H72" s="140">
        <v>87462</v>
      </c>
      <c r="I72" s="115">
        <v>-152</v>
      </c>
      <c r="J72" s="116">
        <v>-0.17378976012439687</v>
      </c>
    </row>
    <row r="73" spans="1:12" s="110" customFormat="1" ht="12" customHeight="1" x14ac:dyDescent="0.2">
      <c r="A73" s="118"/>
      <c r="B73" s="119" t="s">
        <v>182</v>
      </c>
      <c r="C73" s="113">
        <v>28.42210544437977</v>
      </c>
      <c r="D73" s="115">
        <v>34669</v>
      </c>
      <c r="E73" s="114">
        <v>34504</v>
      </c>
      <c r="F73" s="114">
        <v>34251</v>
      </c>
      <c r="G73" s="114">
        <v>33642</v>
      </c>
      <c r="H73" s="140">
        <v>33257</v>
      </c>
      <c r="I73" s="115">
        <v>1412</v>
      </c>
      <c r="J73" s="116">
        <v>4.2457227049944368</v>
      </c>
    </row>
    <row r="74" spans="1:12" s="110" customFormat="1" ht="12" customHeight="1" x14ac:dyDescent="0.2">
      <c r="A74" s="118" t="s">
        <v>113</v>
      </c>
      <c r="B74" s="119" t="s">
        <v>116</v>
      </c>
      <c r="C74" s="113">
        <v>87.196156715500209</v>
      </c>
      <c r="D74" s="115">
        <v>106361</v>
      </c>
      <c r="E74" s="114">
        <v>106715</v>
      </c>
      <c r="F74" s="114">
        <v>107188</v>
      </c>
      <c r="G74" s="114">
        <v>105714</v>
      </c>
      <c r="H74" s="140">
        <v>105878</v>
      </c>
      <c r="I74" s="115">
        <v>483</v>
      </c>
      <c r="J74" s="116">
        <v>0.45618542095619485</v>
      </c>
    </row>
    <row r="75" spans="1:12" s="110" customFormat="1" ht="12" customHeight="1" x14ac:dyDescent="0.2">
      <c r="A75" s="142"/>
      <c r="B75" s="124" t="s">
        <v>117</v>
      </c>
      <c r="C75" s="125">
        <v>12.782528140089688</v>
      </c>
      <c r="D75" s="143">
        <v>15592</v>
      </c>
      <c r="E75" s="144">
        <v>15450</v>
      </c>
      <c r="F75" s="144">
        <v>15664</v>
      </c>
      <c r="G75" s="144">
        <v>15264</v>
      </c>
      <c r="H75" s="145">
        <v>14817</v>
      </c>
      <c r="I75" s="143">
        <v>775</v>
      </c>
      <c r="J75" s="146">
        <v>5.2304785044205984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122257</v>
      </c>
      <c r="G11" s="114">
        <v>122276</v>
      </c>
      <c r="H11" s="114">
        <v>122740</v>
      </c>
      <c r="I11" s="114">
        <v>120794</v>
      </c>
      <c r="J11" s="140">
        <v>120584</v>
      </c>
      <c r="K11" s="114">
        <v>1673</v>
      </c>
      <c r="L11" s="116">
        <v>1.3874145823658197</v>
      </c>
    </row>
    <row r="12" spans="1:17" s="110" customFormat="1" ht="24.95" customHeight="1" x14ac:dyDescent="0.2">
      <c r="A12" s="604" t="s">
        <v>185</v>
      </c>
      <c r="B12" s="605"/>
      <c r="C12" s="605"/>
      <c r="D12" s="606"/>
      <c r="E12" s="113">
        <v>51.667389188349134</v>
      </c>
      <c r="F12" s="115">
        <v>63167</v>
      </c>
      <c r="G12" s="114">
        <v>63183</v>
      </c>
      <c r="H12" s="114">
        <v>63702</v>
      </c>
      <c r="I12" s="114">
        <v>62717</v>
      </c>
      <c r="J12" s="140">
        <v>62539</v>
      </c>
      <c r="K12" s="114">
        <v>628</v>
      </c>
      <c r="L12" s="116">
        <v>1.0041733958010202</v>
      </c>
    </row>
    <row r="13" spans="1:17" s="110" customFormat="1" ht="15" customHeight="1" x14ac:dyDescent="0.2">
      <c r="A13" s="120"/>
      <c r="B13" s="612" t="s">
        <v>107</v>
      </c>
      <c r="C13" s="612"/>
      <c r="E13" s="113">
        <v>48.332610811650866</v>
      </c>
      <c r="F13" s="115">
        <v>59090</v>
      </c>
      <c r="G13" s="114">
        <v>59093</v>
      </c>
      <c r="H13" s="114">
        <v>59038</v>
      </c>
      <c r="I13" s="114">
        <v>58077</v>
      </c>
      <c r="J13" s="140">
        <v>58045</v>
      </c>
      <c r="K13" s="114">
        <v>1045</v>
      </c>
      <c r="L13" s="116">
        <v>1.800327332242226</v>
      </c>
    </row>
    <row r="14" spans="1:17" s="110" customFormat="1" ht="24.95" customHeight="1" x14ac:dyDescent="0.2">
      <c r="A14" s="604" t="s">
        <v>186</v>
      </c>
      <c r="B14" s="605"/>
      <c r="C14" s="605"/>
      <c r="D14" s="606"/>
      <c r="E14" s="113">
        <v>12.433643881331948</v>
      </c>
      <c r="F14" s="115">
        <v>15201</v>
      </c>
      <c r="G14" s="114">
        <v>15671</v>
      </c>
      <c r="H14" s="114">
        <v>15990</v>
      </c>
      <c r="I14" s="114">
        <v>14834</v>
      </c>
      <c r="J14" s="140">
        <v>15259</v>
      </c>
      <c r="K14" s="114">
        <v>-58</v>
      </c>
      <c r="L14" s="116">
        <v>-0.38010354544858771</v>
      </c>
    </row>
    <row r="15" spans="1:17" s="110" customFormat="1" ht="15" customHeight="1" x14ac:dyDescent="0.2">
      <c r="A15" s="120"/>
      <c r="B15" s="119"/>
      <c r="C15" s="258" t="s">
        <v>106</v>
      </c>
      <c r="E15" s="113">
        <v>54.016183145845666</v>
      </c>
      <c r="F15" s="115">
        <v>8211</v>
      </c>
      <c r="G15" s="114">
        <v>8475</v>
      </c>
      <c r="H15" s="114">
        <v>8707</v>
      </c>
      <c r="I15" s="114">
        <v>8150</v>
      </c>
      <c r="J15" s="140">
        <v>8345</v>
      </c>
      <c r="K15" s="114">
        <v>-134</v>
      </c>
      <c r="L15" s="116">
        <v>-1.6057519472738166</v>
      </c>
    </row>
    <row r="16" spans="1:17" s="110" customFormat="1" ht="15" customHeight="1" x14ac:dyDescent="0.2">
      <c r="A16" s="120"/>
      <c r="B16" s="119"/>
      <c r="C16" s="258" t="s">
        <v>107</v>
      </c>
      <c r="E16" s="113">
        <v>45.983816854154334</v>
      </c>
      <c r="F16" s="115">
        <v>6990</v>
      </c>
      <c r="G16" s="114">
        <v>7196</v>
      </c>
      <c r="H16" s="114">
        <v>7283</v>
      </c>
      <c r="I16" s="114">
        <v>6684</v>
      </c>
      <c r="J16" s="140">
        <v>6914</v>
      </c>
      <c r="K16" s="114">
        <v>76</v>
      </c>
      <c r="L16" s="116">
        <v>1.0992189759907434</v>
      </c>
    </row>
    <row r="17" spans="1:12" s="110" customFormat="1" ht="15" customHeight="1" x14ac:dyDescent="0.2">
      <c r="A17" s="120"/>
      <c r="B17" s="121" t="s">
        <v>109</v>
      </c>
      <c r="C17" s="258"/>
      <c r="E17" s="113">
        <v>66.042844172521825</v>
      </c>
      <c r="F17" s="115">
        <v>80742</v>
      </c>
      <c r="G17" s="114">
        <v>80534</v>
      </c>
      <c r="H17" s="114">
        <v>80936</v>
      </c>
      <c r="I17" s="114">
        <v>80548</v>
      </c>
      <c r="J17" s="140">
        <v>80416</v>
      </c>
      <c r="K17" s="114">
        <v>326</v>
      </c>
      <c r="L17" s="116">
        <v>0.40539196179864706</v>
      </c>
    </row>
    <row r="18" spans="1:12" s="110" customFormat="1" ht="15" customHeight="1" x14ac:dyDescent="0.2">
      <c r="A18" s="120"/>
      <c r="B18" s="119"/>
      <c r="C18" s="258" t="s">
        <v>106</v>
      </c>
      <c r="E18" s="113">
        <v>51.788412474300863</v>
      </c>
      <c r="F18" s="115">
        <v>41815</v>
      </c>
      <c r="G18" s="114">
        <v>41718</v>
      </c>
      <c r="H18" s="114">
        <v>42079</v>
      </c>
      <c r="I18" s="114">
        <v>41846</v>
      </c>
      <c r="J18" s="140">
        <v>41728</v>
      </c>
      <c r="K18" s="114">
        <v>87</v>
      </c>
      <c r="L18" s="116">
        <v>0.2084930981595092</v>
      </c>
    </row>
    <row r="19" spans="1:12" s="110" customFormat="1" ht="15" customHeight="1" x14ac:dyDescent="0.2">
      <c r="A19" s="120"/>
      <c r="B19" s="119"/>
      <c r="C19" s="258" t="s">
        <v>107</v>
      </c>
      <c r="E19" s="113">
        <v>48.211587525699137</v>
      </c>
      <c r="F19" s="115">
        <v>38927</v>
      </c>
      <c r="G19" s="114">
        <v>38816</v>
      </c>
      <c r="H19" s="114">
        <v>38857</v>
      </c>
      <c r="I19" s="114">
        <v>38702</v>
      </c>
      <c r="J19" s="140">
        <v>38688</v>
      </c>
      <c r="K19" s="114">
        <v>239</v>
      </c>
      <c r="L19" s="116">
        <v>0.61776261373035568</v>
      </c>
    </row>
    <row r="20" spans="1:12" s="110" customFormat="1" ht="15" customHeight="1" x14ac:dyDescent="0.2">
      <c r="A20" s="120"/>
      <c r="B20" s="121" t="s">
        <v>110</v>
      </c>
      <c r="C20" s="258"/>
      <c r="E20" s="113">
        <v>20.222972917706144</v>
      </c>
      <c r="F20" s="115">
        <v>24724</v>
      </c>
      <c r="G20" s="114">
        <v>24491</v>
      </c>
      <c r="H20" s="114">
        <v>24258</v>
      </c>
      <c r="I20" s="114">
        <v>23919</v>
      </c>
      <c r="J20" s="140">
        <v>23482</v>
      </c>
      <c r="K20" s="114">
        <v>1242</v>
      </c>
      <c r="L20" s="116">
        <v>5.2891576526701307</v>
      </c>
    </row>
    <row r="21" spans="1:12" s="110" customFormat="1" ht="15" customHeight="1" x14ac:dyDescent="0.2">
      <c r="A21" s="120"/>
      <c r="B21" s="119"/>
      <c r="C21" s="258" t="s">
        <v>106</v>
      </c>
      <c r="E21" s="113">
        <v>49.146578223588413</v>
      </c>
      <c r="F21" s="115">
        <v>12151</v>
      </c>
      <c r="G21" s="114">
        <v>11993</v>
      </c>
      <c r="H21" s="114">
        <v>11918</v>
      </c>
      <c r="I21" s="114">
        <v>11769</v>
      </c>
      <c r="J21" s="140">
        <v>11566</v>
      </c>
      <c r="K21" s="114">
        <v>585</v>
      </c>
      <c r="L21" s="116">
        <v>5.0579284108594154</v>
      </c>
    </row>
    <row r="22" spans="1:12" s="110" customFormat="1" ht="15" customHeight="1" x14ac:dyDescent="0.2">
      <c r="A22" s="120"/>
      <c r="B22" s="119"/>
      <c r="C22" s="258" t="s">
        <v>107</v>
      </c>
      <c r="E22" s="113">
        <v>50.853421776411587</v>
      </c>
      <c r="F22" s="115">
        <v>12573</v>
      </c>
      <c r="G22" s="114">
        <v>12498</v>
      </c>
      <c r="H22" s="114">
        <v>12340</v>
      </c>
      <c r="I22" s="114">
        <v>12150</v>
      </c>
      <c r="J22" s="140">
        <v>11916</v>
      </c>
      <c r="K22" s="114">
        <v>657</v>
      </c>
      <c r="L22" s="116">
        <v>5.5135951661631424</v>
      </c>
    </row>
    <row r="23" spans="1:12" s="110" customFormat="1" ht="15" customHeight="1" x14ac:dyDescent="0.2">
      <c r="A23" s="120"/>
      <c r="B23" s="121" t="s">
        <v>111</v>
      </c>
      <c r="C23" s="258"/>
      <c r="E23" s="113">
        <v>1.3005390284400893</v>
      </c>
      <c r="F23" s="115">
        <v>1590</v>
      </c>
      <c r="G23" s="114">
        <v>1580</v>
      </c>
      <c r="H23" s="114">
        <v>1556</v>
      </c>
      <c r="I23" s="114">
        <v>1493</v>
      </c>
      <c r="J23" s="140">
        <v>1427</v>
      </c>
      <c r="K23" s="114">
        <v>163</v>
      </c>
      <c r="L23" s="116">
        <v>11.422564821303434</v>
      </c>
    </row>
    <row r="24" spans="1:12" s="110" customFormat="1" ht="15" customHeight="1" x14ac:dyDescent="0.2">
      <c r="A24" s="120"/>
      <c r="B24" s="119"/>
      <c r="C24" s="258" t="s">
        <v>106</v>
      </c>
      <c r="E24" s="113">
        <v>62.264150943396224</v>
      </c>
      <c r="F24" s="115">
        <v>990</v>
      </c>
      <c r="G24" s="114">
        <v>997</v>
      </c>
      <c r="H24" s="114">
        <v>998</v>
      </c>
      <c r="I24" s="114">
        <v>952</v>
      </c>
      <c r="J24" s="140">
        <v>900</v>
      </c>
      <c r="K24" s="114">
        <v>90</v>
      </c>
      <c r="L24" s="116">
        <v>10</v>
      </c>
    </row>
    <row r="25" spans="1:12" s="110" customFormat="1" ht="15" customHeight="1" x14ac:dyDescent="0.2">
      <c r="A25" s="120"/>
      <c r="B25" s="119"/>
      <c r="C25" s="258" t="s">
        <v>107</v>
      </c>
      <c r="E25" s="113">
        <v>37.735849056603776</v>
      </c>
      <c r="F25" s="115">
        <v>600</v>
      </c>
      <c r="G25" s="114">
        <v>583</v>
      </c>
      <c r="H25" s="114">
        <v>558</v>
      </c>
      <c r="I25" s="114">
        <v>541</v>
      </c>
      <c r="J25" s="140">
        <v>527</v>
      </c>
      <c r="K25" s="114">
        <v>73</v>
      </c>
      <c r="L25" s="116">
        <v>13.851992409867172</v>
      </c>
    </row>
    <row r="26" spans="1:12" s="110" customFormat="1" ht="15" customHeight="1" x14ac:dyDescent="0.2">
      <c r="A26" s="120"/>
      <c r="C26" s="121" t="s">
        <v>187</v>
      </c>
      <c r="D26" s="110" t="s">
        <v>188</v>
      </c>
      <c r="E26" s="113">
        <v>0.35498989832893002</v>
      </c>
      <c r="F26" s="115">
        <v>434</v>
      </c>
      <c r="G26" s="114">
        <v>410</v>
      </c>
      <c r="H26" s="114">
        <v>409</v>
      </c>
      <c r="I26" s="114">
        <v>348</v>
      </c>
      <c r="J26" s="140">
        <v>342</v>
      </c>
      <c r="K26" s="114">
        <v>92</v>
      </c>
      <c r="L26" s="116">
        <v>26.900584795321638</v>
      </c>
    </row>
    <row r="27" spans="1:12" s="110" customFormat="1" ht="15" customHeight="1" x14ac:dyDescent="0.2">
      <c r="A27" s="120"/>
      <c r="B27" s="119"/>
      <c r="D27" s="259" t="s">
        <v>106</v>
      </c>
      <c r="E27" s="113">
        <v>53.917050691244242</v>
      </c>
      <c r="F27" s="115">
        <v>234</v>
      </c>
      <c r="G27" s="114">
        <v>226</v>
      </c>
      <c r="H27" s="114">
        <v>231</v>
      </c>
      <c r="I27" s="114">
        <v>191</v>
      </c>
      <c r="J27" s="140">
        <v>177</v>
      </c>
      <c r="K27" s="114">
        <v>57</v>
      </c>
      <c r="L27" s="116">
        <v>32.203389830508478</v>
      </c>
    </row>
    <row r="28" spans="1:12" s="110" customFormat="1" ht="15" customHeight="1" x14ac:dyDescent="0.2">
      <c r="A28" s="120"/>
      <c r="B28" s="119"/>
      <c r="D28" s="259" t="s">
        <v>107</v>
      </c>
      <c r="E28" s="113">
        <v>46.082949308755758</v>
      </c>
      <c r="F28" s="115">
        <v>200</v>
      </c>
      <c r="G28" s="114">
        <v>184</v>
      </c>
      <c r="H28" s="114">
        <v>178</v>
      </c>
      <c r="I28" s="114">
        <v>157</v>
      </c>
      <c r="J28" s="140">
        <v>165</v>
      </c>
      <c r="K28" s="114">
        <v>35</v>
      </c>
      <c r="L28" s="116">
        <v>21.212121212121211</v>
      </c>
    </row>
    <row r="29" spans="1:12" s="110" customFormat="1" ht="24.95" customHeight="1" x14ac:dyDescent="0.2">
      <c r="A29" s="604" t="s">
        <v>189</v>
      </c>
      <c r="B29" s="605"/>
      <c r="C29" s="605"/>
      <c r="D29" s="606"/>
      <c r="E29" s="113">
        <v>87.036325118398125</v>
      </c>
      <c r="F29" s="115">
        <v>106408</v>
      </c>
      <c r="G29" s="114">
        <v>106733</v>
      </c>
      <c r="H29" s="114">
        <v>107036</v>
      </c>
      <c r="I29" s="114">
        <v>105444</v>
      </c>
      <c r="J29" s="140">
        <v>105613</v>
      </c>
      <c r="K29" s="114">
        <v>795</v>
      </c>
      <c r="L29" s="116">
        <v>0.75274824122030437</v>
      </c>
    </row>
    <row r="30" spans="1:12" s="110" customFormat="1" ht="15" customHeight="1" x14ac:dyDescent="0.2">
      <c r="A30" s="120"/>
      <c r="B30" s="119"/>
      <c r="C30" s="258" t="s">
        <v>106</v>
      </c>
      <c r="E30" s="113">
        <v>49.748139237651301</v>
      </c>
      <c r="F30" s="115">
        <v>52936</v>
      </c>
      <c r="G30" s="114">
        <v>53153</v>
      </c>
      <c r="H30" s="114">
        <v>53460</v>
      </c>
      <c r="I30" s="114">
        <v>52737</v>
      </c>
      <c r="J30" s="140">
        <v>52798</v>
      </c>
      <c r="K30" s="114">
        <v>138</v>
      </c>
      <c r="L30" s="116">
        <v>0.26137353687639681</v>
      </c>
    </row>
    <row r="31" spans="1:12" s="110" customFormat="1" ht="15" customHeight="1" x14ac:dyDescent="0.2">
      <c r="A31" s="120"/>
      <c r="B31" s="119"/>
      <c r="C31" s="258" t="s">
        <v>107</v>
      </c>
      <c r="E31" s="113">
        <v>50.251860762348699</v>
      </c>
      <c r="F31" s="115">
        <v>53472</v>
      </c>
      <c r="G31" s="114">
        <v>53580</v>
      </c>
      <c r="H31" s="114">
        <v>53576</v>
      </c>
      <c r="I31" s="114">
        <v>52707</v>
      </c>
      <c r="J31" s="140">
        <v>52815</v>
      </c>
      <c r="K31" s="114">
        <v>657</v>
      </c>
      <c r="L31" s="116">
        <v>1.2439647827321783</v>
      </c>
    </row>
    <row r="32" spans="1:12" s="110" customFormat="1" ht="15" customHeight="1" x14ac:dyDescent="0.2">
      <c r="A32" s="120"/>
      <c r="B32" s="119" t="s">
        <v>117</v>
      </c>
      <c r="C32" s="258"/>
      <c r="E32" s="113">
        <v>12.94895179826104</v>
      </c>
      <c r="F32" s="115">
        <v>15831</v>
      </c>
      <c r="G32" s="114">
        <v>15526</v>
      </c>
      <c r="H32" s="114">
        <v>15686</v>
      </c>
      <c r="I32" s="114">
        <v>15330</v>
      </c>
      <c r="J32" s="140">
        <v>14952</v>
      </c>
      <c r="K32" s="114">
        <v>879</v>
      </c>
      <c r="L32" s="116">
        <v>5.8788121990369184</v>
      </c>
    </row>
    <row r="33" spans="1:12" s="110" customFormat="1" ht="15" customHeight="1" x14ac:dyDescent="0.2">
      <c r="A33" s="120"/>
      <c r="B33" s="119"/>
      <c r="C33" s="258" t="s">
        <v>106</v>
      </c>
      <c r="E33" s="113">
        <v>64.550565346472112</v>
      </c>
      <c r="F33" s="115">
        <v>10219</v>
      </c>
      <c r="G33" s="114">
        <v>10019</v>
      </c>
      <c r="H33" s="114">
        <v>10230</v>
      </c>
      <c r="I33" s="114">
        <v>9968</v>
      </c>
      <c r="J33" s="140">
        <v>9728</v>
      </c>
      <c r="K33" s="114">
        <v>491</v>
      </c>
      <c r="L33" s="116">
        <v>5.0472861842105265</v>
      </c>
    </row>
    <row r="34" spans="1:12" s="110" customFormat="1" ht="15" customHeight="1" x14ac:dyDescent="0.2">
      <c r="A34" s="120"/>
      <c r="B34" s="119"/>
      <c r="C34" s="258" t="s">
        <v>107</v>
      </c>
      <c r="E34" s="113">
        <v>35.449434653527888</v>
      </c>
      <c r="F34" s="115">
        <v>5612</v>
      </c>
      <c r="G34" s="114">
        <v>5507</v>
      </c>
      <c r="H34" s="114">
        <v>5456</v>
      </c>
      <c r="I34" s="114">
        <v>5362</v>
      </c>
      <c r="J34" s="140">
        <v>5224</v>
      </c>
      <c r="K34" s="114">
        <v>388</v>
      </c>
      <c r="L34" s="116">
        <v>7.4272588055130164</v>
      </c>
    </row>
    <row r="35" spans="1:12" s="110" customFormat="1" ht="24.95" customHeight="1" x14ac:dyDescent="0.2">
      <c r="A35" s="604" t="s">
        <v>190</v>
      </c>
      <c r="B35" s="605"/>
      <c r="C35" s="605"/>
      <c r="D35" s="606"/>
      <c r="E35" s="113">
        <v>71.114128434363678</v>
      </c>
      <c r="F35" s="115">
        <v>86942</v>
      </c>
      <c r="G35" s="114">
        <v>87130</v>
      </c>
      <c r="H35" s="114">
        <v>87918</v>
      </c>
      <c r="I35" s="114">
        <v>86552</v>
      </c>
      <c r="J35" s="140">
        <v>86601</v>
      </c>
      <c r="K35" s="114">
        <v>341</v>
      </c>
      <c r="L35" s="116">
        <v>0.3937598872992229</v>
      </c>
    </row>
    <row r="36" spans="1:12" s="110" customFormat="1" ht="15" customHeight="1" x14ac:dyDescent="0.2">
      <c r="A36" s="120"/>
      <c r="B36" s="119"/>
      <c r="C36" s="258" t="s">
        <v>106</v>
      </c>
      <c r="E36" s="113">
        <v>65.937061489268714</v>
      </c>
      <c r="F36" s="115">
        <v>57327</v>
      </c>
      <c r="G36" s="114">
        <v>57403</v>
      </c>
      <c r="H36" s="114">
        <v>57952</v>
      </c>
      <c r="I36" s="114">
        <v>57142</v>
      </c>
      <c r="J36" s="140">
        <v>57062</v>
      </c>
      <c r="K36" s="114">
        <v>265</v>
      </c>
      <c r="L36" s="116">
        <v>0.46440713609757805</v>
      </c>
    </row>
    <row r="37" spans="1:12" s="110" customFormat="1" ht="15" customHeight="1" x14ac:dyDescent="0.2">
      <c r="A37" s="120"/>
      <c r="B37" s="119"/>
      <c r="C37" s="258" t="s">
        <v>107</v>
      </c>
      <c r="E37" s="113">
        <v>34.062938510731293</v>
      </c>
      <c r="F37" s="115">
        <v>29615</v>
      </c>
      <c r="G37" s="114">
        <v>29727</v>
      </c>
      <c r="H37" s="114">
        <v>29966</v>
      </c>
      <c r="I37" s="114">
        <v>29410</v>
      </c>
      <c r="J37" s="140">
        <v>29539</v>
      </c>
      <c r="K37" s="114">
        <v>76</v>
      </c>
      <c r="L37" s="116">
        <v>0.25728697653949018</v>
      </c>
    </row>
    <row r="38" spans="1:12" s="110" customFormat="1" ht="15" customHeight="1" x14ac:dyDescent="0.2">
      <c r="A38" s="120"/>
      <c r="B38" s="119" t="s">
        <v>182</v>
      </c>
      <c r="C38" s="258"/>
      <c r="E38" s="113">
        <v>28.885871565636325</v>
      </c>
      <c r="F38" s="115">
        <v>35315</v>
      </c>
      <c r="G38" s="114">
        <v>35146</v>
      </c>
      <c r="H38" s="114">
        <v>34822</v>
      </c>
      <c r="I38" s="114">
        <v>34242</v>
      </c>
      <c r="J38" s="140">
        <v>33983</v>
      </c>
      <c r="K38" s="114">
        <v>1332</v>
      </c>
      <c r="L38" s="116">
        <v>3.9196068622546569</v>
      </c>
    </row>
    <row r="39" spans="1:12" s="110" customFormat="1" ht="15" customHeight="1" x14ac:dyDescent="0.2">
      <c r="A39" s="120"/>
      <c r="B39" s="119"/>
      <c r="C39" s="258" t="s">
        <v>106</v>
      </c>
      <c r="E39" s="113">
        <v>16.536882344612771</v>
      </c>
      <c r="F39" s="115">
        <v>5840</v>
      </c>
      <c r="G39" s="114">
        <v>5780</v>
      </c>
      <c r="H39" s="114">
        <v>5750</v>
      </c>
      <c r="I39" s="114">
        <v>5575</v>
      </c>
      <c r="J39" s="140">
        <v>5477</v>
      </c>
      <c r="K39" s="114">
        <v>363</v>
      </c>
      <c r="L39" s="116">
        <v>6.6277159028665329</v>
      </c>
    </row>
    <row r="40" spans="1:12" s="110" customFormat="1" ht="15" customHeight="1" x14ac:dyDescent="0.2">
      <c r="A40" s="120"/>
      <c r="B40" s="119"/>
      <c r="C40" s="258" t="s">
        <v>107</v>
      </c>
      <c r="E40" s="113">
        <v>83.463117655387222</v>
      </c>
      <c r="F40" s="115">
        <v>29475</v>
      </c>
      <c r="G40" s="114">
        <v>29366</v>
      </c>
      <c r="H40" s="114">
        <v>29072</v>
      </c>
      <c r="I40" s="114">
        <v>28667</v>
      </c>
      <c r="J40" s="140">
        <v>28506</v>
      </c>
      <c r="K40" s="114">
        <v>969</v>
      </c>
      <c r="L40" s="116">
        <v>3.3992843611871186</v>
      </c>
    </row>
    <row r="41" spans="1:12" s="110" customFormat="1" ht="24.75" customHeight="1" x14ac:dyDescent="0.2">
      <c r="A41" s="604" t="s">
        <v>517</v>
      </c>
      <c r="B41" s="605"/>
      <c r="C41" s="605"/>
      <c r="D41" s="606"/>
      <c r="E41" s="113">
        <v>5.2724997341665505</v>
      </c>
      <c r="F41" s="115">
        <v>6446</v>
      </c>
      <c r="G41" s="114">
        <v>7148</v>
      </c>
      <c r="H41" s="114">
        <v>7240</v>
      </c>
      <c r="I41" s="114">
        <v>6276</v>
      </c>
      <c r="J41" s="140">
        <v>6456</v>
      </c>
      <c r="K41" s="114">
        <v>-10</v>
      </c>
      <c r="L41" s="116">
        <v>-0.15489467162329615</v>
      </c>
    </row>
    <row r="42" spans="1:12" s="110" customFormat="1" ht="15" customHeight="1" x14ac:dyDescent="0.2">
      <c r="A42" s="120"/>
      <c r="B42" s="119"/>
      <c r="C42" s="258" t="s">
        <v>106</v>
      </c>
      <c r="E42" s="113">
        <v>53.27334781259696</v>
      </c>
      <c r="F42" s="115">
        <v>3434</v>
      </c>
      <c r="G42" s="114">
        <v>3903</v>
      </c>
      <c r="H42" s="114">
        <v>3978</v>
      </c>
      <c r="I42" s="114">
        <v>3354</v>
      </c>
      <c r="J42" s="140">
        <v>3458</v>
      </c>
      <c r="K42" s="114">
        <v>-24</v>
      </c>
      <c r="L42" s="116">
        <v>-0.69404279930595725</v>
      </c>
    </row>
    <row r="43" spans="1:12" s="110" customFormat="1" ht="15" customHeight="1" x14ac:dyDescent="0.2">
      <c r="A43" s="123"/>
      <c r="B43" s="124"/>
      <c r="C43" s="260" t="s">
        <v>107</v>
      </c>
      <c r="D43" s="261"/>
      <c r="E43" s="125">
        <v>46.72665218740304</v>
      </c>
      <c r="F43" s="143">
        <v>3012</v>
      </c>
      <c r="G43" s="144">
        <v>3245</v>
      </c>
      <c r="H43" s="144">
        <v>3262</v>
      </c>
      <c r="I43" s="144">
        <v>2922</v>
      </c>
      <c r="J43" s="145">
        <v>2998</v>
      </c>
      <c r="K43" s="144">
        <v>14</v>
      </c>
      <c r="L43" s="146">
        <v>0.46697798532354901</v>
      </c>
    </row>
    <row r="44" spans="1:12" s="110" customFormat="1" ht="45.75" customHeight="1" x14ac:dyDescent="0.2">
      <c r="A44" s="604" t="s">
        <v>191</v>
      </c>
      <c r="B44" s="605"/>
      <c r="C44" s="605"/>
      <c r="D44" s="606"/>
      <c r="E44" s="113">
        <v>1.5786417137669009</v>
      </c>
      <c r="F44" s="115">
        <v>1930</v>
      </c>
      <c r="G44" s="114">
        <v>1959</v>
      </c>
      <c r="H44" s="114">
        <v>1971</v>
      </c>
      <c r="I44" s="114">
        <v>1943</v>
      </c>
      <c r="J44" s="140">
        <v>1973</v>
      </c>
      <c r="K44" s="114">
        <v>-43</v>
      </c>
      <c r="L44" s="116">
        <v>-2.1794221996958947</v>
      </c>
    </row>
    <row r="45" spans="1:12" s="110" customFormat="1" ht="15" customHeight="1" x14ac:dyDescent="0.2">
      <c r="A45" s="120"/>
      <c r="B45" s="119"/>
      <c r="C45" s="258" t="s">
        <v>106</v>
      </c>
      <c r="E45" s="113">
        <v>61.917098445595855</v>
      </c>
      <c r="F45" s="115">
        <v>1195</v>
      </c>
      <c r="G45" s="114">
        <v>1220</v>
      </c>
      <c r="H45" s="114">
        <v>1226</v>
      </c>
      <c r="I45" s="114">
        <v>1212</v>
      </c>
      <c r="J45" s="140">
        <v>1224</v>
      </c>
      <c r="K45" s="114">
        <v>-29</v>
      </c>
      <c r="L45" s="116">
        <v>-2.369281045751634</v>
      </c>
    </row>
    <row r="46" spans="1:12" s="110" customFormat="1" ht="15" customHeight="1" x14ac:dyDescent="0.2">
      <c r="A46" s="123"/>
      <c r="B46" s="124"/>
      <c r="C46" s="260" t="s">
        <v>107</v>
      </c>
      <c r="D46" s="261"/>
      <c r="E46" s="125">
        <v>38.082901554404145</v>
      </c>
      <c r="F46" s="143">
        <v>735</v>
      </c>
      <c r="G46" s="144">
        <v>739</v>
      </c>
      <c r="H46" s="144">
        <v>745</v>
      </c>
      <c r="I46" s="144">
        <v>731</v>
      </c>
      <c r="J46" s="145">
        <v>749</v>
      </c>
      <c r="K46" s="144">
        <v>-14</v>
      </c>
      <c r="L46" s="146">
        <v>-1.8691588785046729</v>
      </c>
    </row>
    <row r="47" spans="1:12" s="110" customFormat="1" ht="39" customHeight="1" x14ac:dyDescent="0.2">
      <c r="A47" s="604" t="s">
        <v>518</v>
      </c>
      <c r="B47" s="607"/>
      <c r="C47" s="607"/>
      <c r="D47" s="608"/>
      <c r="E47" s="113">
        <v>0.39425145390447991</v>
      </c>
      <c r="F47" s="115">
        <v>482</v>
      </c>
      <c r="G47" s="114">
        <v>495</v>
      </c>
      <c r="H47" s="114">
        <v>463</v>
      </c>
      <c r="I47" s="114">
        <v>455</v>
      </c>
      <c r="J47" s="140">
        <v>486</v>
      </c>
      <c r="K47" s="114">
        <v>-4</v>
      </c>
      <c r="L47" s="116">
        <v>-0.82304526748971196</v>
      </c>
    </row>
    <row r="48" spans="1:12" s="110" customFormat="1" ht="15" customHeight="1" x14ac:dyDescent="0.2">
      <c r="A48" s="120"/>
      <c r="B48" s="119"/>
      <c r="C48" s="258" t="s">
        <v>106</v>
      </c>
      <c r="E48" s="113">
        <v>35.269709543568467</v>
      </c>
      <c r="F48" s="115">
        <v>170</v>
      </c>
      <c r="G48" s="114">
        <v>179</v>
      </c>
      <c r="H48" s="114">
        <v>168</v>
      </c>
      <c r="I48" s="114">
        <v>168</v>
      </c>
      <c r="J48" s="140">
        <v>182</v>
      </c>
      <c r="K48" s="114">
        <v>-12</v>
      </c>
      <c r="L48" s="116">
        <v>-6.5934065934065931</v>
      </c>
    </row>
    <row r="49" spans="1:12" s="110" customFormat="1" ht="15" customHeight="1" x14ac:dyDescent="0.2">
      <c r="A49" s="123"/>
      <c r="B49" s="124"/>
      <c r="C49" s="260" t="s">
        <v>107</v>
      </c>
      <c r="D49" s="261"/>
      <c r="E49" s="125">
        <v>64.730290456431533</v>
      </c>
      <c r="F49" s="143">
        <v>312</v>
      </c>
      <c r="G49" s="144">
        <v>316</v>
      </c>
      <c r="H49" s="144">
        <v>295</v>
      </c>
      <c r="I49" s="144">
        <v>287</v>
      </c>
      <c r="J49" s="145">
        <v>304</v>
      </c>
      <c r="K49" s="144">
        <v>8</v>
      </c>
      <c r="L49" s="146">
        <v>2.6315789473684212</v>
      </c>
    </row>
    <row r="50" spans="1:12" s="110" customFormat="1" ht="24.95" customHeight="1" x14ac:dyDescent="0.2">
      <c r="A50" s="609" t="s">
        <v>192</v>
      </c>
      <c r="B50" s="610"/>
      <c r="C50" s="610"/>
      <c r="D50" s="611"/>
      <c r="E50" s="262">
        <v>13.138715983542864</v>
      </c>
      <c r="F50" s="263">
        <v>16063</v>
      </c>
      <c r="G50" s="264">
        <v>16678</v>
      </c>
      <c r="H50" s="264">
        <v>16831</v>
      </c>
      <c r="I50" s="264">
        <v>15458</v>
      </c>
      <c r="J50" s="265">
        <v>15805</v>
      </c>
      <c r="K50" s="263">
        <v>258</v>
      </c>
      <c r="L50" s="266">
        <v>1.6323948117684277</v>
      </c>
    </row>
    <row r="51" spans="1:12" s="110" customFormat="1" ht="15" customHeight="1" x14ac:dyDescent="0.2">
      <c r="A51" s="120"/>
      <c r="B51" s="119"/>
      <c r="C51" s="258" t="s">
        <v>106</v>
      </c>
      <c r="E51" s="113">
        <v>53.470709082985742</v>
      </c>
      <c r="F51" s="115">
        <v>8589</v>
      </c>
      <c r="G51" s="114">
        <v>8899</v>
      </c>
      <c r="H51" s="114">
        <v>9066</v>
      </c>
      <c r="I51" s="114">
        <v>8343</v>
      </c>
      <c r="J51" s="140">
        <v>8460</v>
      </c>
      <c r="K51" s="114">
        <v>129</v>
      </c>
      <c r="L51" s="116">
        <v>1.5248226950354611</v>
      </c>
    </row>
    <row r="52" spans="1:12" s="110" customFormat="1" ht="15" customHeight="1" x14ac:dyDescent="0.2">
      <c r="A52" s="120"/>
      <c r="B52" s="119"/>
      <c r="C52" s="258" t="s">
        <v>107</v>
      </c>
      <c r="E52" s="113">
        <v>46.529290917014258</v>
      </c>
      <c r="F52" s="115">
        <v>7474</v>
      </c>
      <c r="G52" s="114">
        <v>7779</v>
      </c>
      <c r="H52" s="114">
        <v>7765</v>
      </c>
      <c r="I52" s="114">
        <v>7115</v>
      </c>
      <c r="J52" s="140">
        <v>7345</v>
      </c>
      <c r="K52" s="114">
        <v>129</v>
      </c>
      <c r="L52" s="116">
        <v>1.7562968005445883</v>
      </c>
    </row>
    <row r="53" spans="1:12" s="110" customFormat="1" ht="15" customHeight="1" x14ac:dyDescent="0.2">
      <c r="A53" s="120"/>
      <c r="B53" s="119"/>
      <c r="C53" s="258" t="s">
        <v>187</v>
      </c>
      <c r="D53" s="110" t="s">
        <v>193</v>
      </c>
      <c r="E53" s="113">
        <v>27.908858868206437</v>
      </c>
      <c r="F53" s="115">
        <v>4483</v>
      </c>
      <c r="G53" s="114">
        <v>5169</v>
      </c>
      <c r="H53" s="114">
        <v>5236</v>
      </c>
      <c r="I53" s="114">
        <v>4020</v>
      </c>
      <c r="J53" s="140">
        <v>4427</v>
      </c>
      <c r="K53" s="114">
        <v>56</v>
      </c>
      <c r="L53" s="116">
        <v>1.2649649875762368</v>
      </c>
    </row>
    <row r="54" spans="1:12" s="110" customFormat="1" ht="15" customHeight="1" x14ac:dyDescent="0.2">
      <c r="A54" s="120"/>
      <c r="B54" s="119"/>
      <c r="D54" s="267" t="s">
        <v>194</v>
      </c>
      <c r="E54" s="113">
        <v>54.026321659602942</v>
      </c>
      <c r="F54" s="115">
        <v>2422</v>
      </c>
      <c r="G54" s="114">
        <v>2815</v>
      </c>
      <c r="H54" s="114">
        <v>2919</v>
      </c>
      <c r="I54" s="114">
        <v>2229</v>
      </c>
      <c r="J54" s="140">
        <v>2416</v>
      </c>
      <c r="K54" s="114">
        <v>6</v>
      </c>
      <c r="L54" s="116">
        <v>0.24834437086092714</v>
      </c>
    </row>
    <row r="55" spans="1:12" s="110" customFormat="1" ht="15" customHeight="1" x14ac:dyDescent="0.2">
      <c r="A55" s="120"/>
      <c r="B55" s="119"/>
      <c r="D55" s="267" t="s">
        <v>195</v>
      </c>
      <c r="E55" s="113">
        <v>45.973678340397058</v>
      </c>
      <c r="F55" s="115">
        <v>2061</v>
      </c>
      <c r="G55" s="114">
        <v>2354</v>
      </c>
      <c r="H55" s="114">
        <v>2317</v>
      </c>
      <c r="I55" s="114">
        <v>1791</v>
      </c>
      <c r="J55" s="140">
        <v>2011</v>
      </c>
      <c r="K55" s="114">
        <v>50</v>
      </c>
      <c r="L55" s="116">
        <v>2.4863252113376428</v>
      </c>
    </row>
    <row r="56" spans="1:12" s="110" customFormat="1" ht="15" customHeight="1" x14ac:dyDescent="0.2">
      <c r="A56" s="120"/>
      <c r="B56" s="119" t="s">
        <v>196</v>
      </c>
      <c r="C56" s="258"/>
      <c r="E56" s="113">
        <v>66.361844311573165</v>
      </c>
      <c r="F56" s="115">
        <v>81132</v>
      </c>
      <c r="G56" s="114">
        <v>80720</v>
      </c>
      <c r="H56" s="114">
        <v>80919</v>
      </c>
      <c r="I56" s="114">
        <v>80772</v>
      </c>
      <c r="J56" s="140">
        <v>80604</v>
      </c>
      <c r="K56" s="114">
        <v>528</v>
      </c>
      <c r="L56" s="116">
        <v>0.65505433973500071</v>
      </c>
    </row>
    <row r="57" spans="1:12" s="110" customFormat="1" ht="15" customHeight="1" x14ac:dyDescent="0.2">
      <c r="A57" s="120"/>
      <c r="B57" s="119"/>
      <c r="C57" s="258" t="s">
        <v>106</v>
      </c>
      <c r="E57" s="113">
        <v>50.585465660898286</v>
      </c>
      <c r="F57" s="115">
        <v>41041</v>
      </c>
      <c r="G57" s="114">
        <v>40849</v>
      </c>
      <c r="H57" s="114">
        <v>41068</v>
      </c>
      <c r="I57" s="114">
        <v>41017</v>
      </c>
      <c r="J57" s="140">
        <v>40943</v>
      </c>
      <c r="K57" s="114">
        <v>98</v>
      </c>
      <c r="L57" s="116">
        <v>0.2393571550692426</v>
      </c>
    </row>
    <row r="58" spans="1:12" s="110" customFormat="1" ht="15" customHeight="1" x14ac:dyDescent="0.2">
      <c r="A58" s="120"/>
      <c r="B58" s="119"/>
      <c r="C58" s="258" t="s">
        <v>107</v>
      </c>
      <c r="E58" s="113">
        <v>49.414534339101714</v>
      </c>
      <c r="F58" s="115">
        <v>40091</v>
      </c>
      <c r="G58" s="114">
        <v>39871</v>
      </c>
      <c r="H58" s="114">
        <v>39851</v>
      </c>
      <c r="I58" s="114">
        <v>39755</v>
      </c>
      <c r="J58" s="140">
        <v>39661</v>
      </c>
      <c r="K58" s="114">
        <v>430</v>
      </c>
      <c r="L58" s="116">
        <v>1.084188497516452</v>
      </c>
    </row>
    <row r="59" spans="1:12" s="110" customFormat="1" ht="15" customHeight="1" x14ac:dyDescent="0.2">
      <c r="A59" s="120"/>
      <c r="B59" s="119"/>
      <c r="C59" s="258" t="s">
        <v>105</v>
      </c>
      <c r="D59" s="110" t="s">
        <v>197</v>
      </c>
      <c r="E59" s="113">
        <v>90.638712222057876</v>
      </c>
      <c r="F59" s="115">
        <v>73537</v>
      </c>
      <c r="G59" s="114">
        <v>73151</v>
      </c>
      <c r="H59" s="114">
        <v>73406</v>
      </c>
      <c r="I59" s="114">
        <v>73351</v>
      </c>
      <c r="J59" s="140">
        <v>73236</v>
      </c>
      <c r="K59" s="114">
        <v>301</v>
      </c>
      <c r="L59" s="116">
        <v>0.41100005461794747</v>
      </c>
    </row>
    <row r="60" spans="1:12" s="110" customFormat="1" ht="15" customHeight="1" x14ac:dyDescent="0.2">
      <c r="A60" s="120"/>
      <c r="B60" s="119"/>
      <c r="C60" s="258"/>
      <c r="D60" s="267" t="s">
        <v>198</v>
      </c>
      <c r="E60" s="113">
        <v>47.952731278132099</v>
      </c>
      <c r="F60" s="115">
        <v>35263</v>
      </c>
      <c r="G60" s="114">
        <v>35074</v>
      </c>
      <c r="H60" s="114">
        <v>35322</v>
      </c>
      <c r="I60" s="114">
        <v>35342</v>
      </c>
      <c r="J60" s="140">
        <v>35290</v>
      </c>
      <c r="K60" s="114">
        <v>-27</v>
      </c>
      <c r="L60" s="116">
        <v>-7.6508926041371494E-2</v>
      </c>
    </row>
    <row r="61" spans="1:12" s="110" customFormat="1" ht="15" customHeight="1" x14ac:dyDescent="0.2">
      <c r="A61" s="120"/>
      <c r="B61" s="119"/>
      <c r="C61" s="258"/>
      <c r="D61" s="267" t="s">
        <v>199</v>
      </c>
      <c r="E61" s="113">
        <v>52.047268721867901</v>
      </c>
      <c r="F61" s="115">
        <v>38274</v>
      </c>
      <c r="G61" s="114">
        <v>38077</v>
      </c>
      <c r="H61" s="114">
        <v>38084</v>
      </c>
      <c r="I61" s="114">
        <v>38009</v>
      </c>
      <c r="J61" s="140">
        <v>37946</v>
      </c>
      <c r="K61" s="114">
        <v>328</v>
      </c>
      <c r="L61" s="116">
        <v>0.86438623306804407</v>
      </c>
    </row>
    <row r="62" spans="1:12" s="110" customFormat="1" ht="15" customHeight="1" x14ac:dyDescent="0.2">
      <c r="A62" s="120"/>
      <c r="B62" s="119"/>
      <c r="C62" s="258"/>
      <c r="D62" s="258" t="s">
        <v>200</v>
      </c>
      <c r="E62" s="113">
        <v>9.3612877779421186</v>
      </c>
      <c r="F62" s="115">
        <v>7595</v>
      </c>
      <c r="G62" s="114">
        <v>7569</v>
      </c>
      <c r="H62" s="114">
        <v>7513</v>
      </c>
      <c r="I62" s="114">
        <v>7421</v>
      </c>
      <c r="J62" s="140">
        <v>7368</v>
      </c>
      <c r="K62" s="114">
        <v>227</v>
      </c>
      <c r="L62" s="116">
        <v>3.0808903365906621</v>
      </c>
    </row>
    <row r="63" spans="1:12" s="110" customFormat="1" ht="15" customHeight="1" x14ac:dyDescent="0.2">
      <c r="A63" s="120"/>
      <c r="B63" s="119"/>
      <c r="C63" s="258"/>
      <c r="D63" s="267" t="s">
        <v>198</v>
      </c>
      <c r="E63" s="113">
        <v>76.076366030283083</v>
      </c>
      <c r="F63" s="115">
        <v>5778</v>
      </c>
      <c r="G63" s="114">
        <v>5775</v>
      </c>
      <c r="H63" s="114">
        <v>5746</v>
      </c>
      <c r="I63" s="114">
        <v>5675</v>
      </c>
      <c r="J63" s="140">
        <v>5653</v>
      </c>
      <c r="K63" s="114">
        <v>125</v>
      </c>
      <c r="L63" s="116">
        <v>2.2112152839200423</v>
      </c>
    </row>
    <row r="64" spans="1:12" s="110" customFormat="1" ht="15" customHeight="1" x14ac:dyDescent="0.2">
      <c r="A64" s="120"/>
      <c r="B64" s="119"/>
      <c r="C64" s="258"/>
      <c r="D64" s="267" t="s">
        <v>199</v>
      </c>
      <c r="E64" s="113">
        <v>23.923633969716921</v>
      </c>
      <c r="F64" s="115">
        <v>1817</v>
      </c>
      <c r="G64" s="114">
        <v>1794</v>
      </c>
      <c r="H64" s="114">
        <v>1767</v>
      </c>
      <c r="I64" s="114">
        <v>1746</v>
      </c>
      <c r="J64" s="140">
        <v>1715</v>
      </c>
      <c r="K64" s="114">
        <v>102</v>
      </c>
      <c r="L64" s="116">
        <v>5.9475218658892128</v>
      </c>
    </row>
    <row r="65" spans="1:12" s="110" customFormat="1" ht="15" customHeight="1" x14ac:dyDescent="0.2">
      <c r="A65" s="120"/>
      <c r="B65" s="119" t="s">
        <v>201</v>
      </c>
      <c r="C65" s="258"/>
      <c r="E65" s="113">
        <v>14.495693498122806</v>
      </c>
      <c r="F65" s="115">
        <v>17722</v>
      </c>
      <c r="G65" s="114">
        <v>17557</v>
      </c>
      <c r="H65" s="114">
        <v>17390</v>
      </c>
      <c r="I65" s="114">
        <v>17118</v>
      </c>
      <c r="J65" s="140">
        <v>16715</v>
      </c>
      <c r="K65" s="114">
        <v>1007</v>
      </c>
      <c r="L65" s="116">
        <v>6.0245288662877652</v>
      </c>
    </row>
    <row r="66" spans="1:12" s="110" customFormat="1" ht="15" customHeight="1" x14ac:dyDescent="0.2">
      <c r="A66" s="120"/>
      <c r="B66" s="119"/>
      <c r="C66" s="258" t="s">
        <v>106</v>
      </c>
      <c r="E66" s="113">
        <v>52.132942105857126</v>
      </c>
      <c r="F66" s="115">
        <v>9239</v>
      </c>
      <c r="G66" s="114">
        <v>9190</v>
      </c>
      <c r="H66" s="114">
        <v>9121</v>
      </c>
      <c r="I66" s="114">
        <v>9003</v>
      </c>
      <c r="J66" s="140">
        <v>8808</v>
      </c>
      <c r="K66" s="114">
        <v>431</v>
      </c>
      <c r="L66" s="116">
        <v>4.8932788374205272</v>
      </c>
    </row>
    <row r="67" spans="1:12" s="110" customFormat="1" ht="15" customHeight="1" x14ac:dyDescent="0.2">
      <c r="A67" s="120"/>
      <c r="B67" s="119"/>
      <c r="C67" s="258" t="s">
        <v>107</v>
      </c>
      <c r="E67" s="113">
        <v>47.867057894142874</v>
      </c>
      <c r="F67" s="115">
        <v>8483</v>
      </c>
      <c r="G67" s="114">
        <v>8367</v>
      </c>
      <c r="H67" s="114">
        <v>8269</v>
      </c>
      <c r="I67" s="114">
        <v>8115</v>
      </c>
      <c r="J67" s="140">
        <v>7907</v>
      </c>
      <c r="K67" s="114">
        <v>576</v>
      </c>
      <c r="L67" s="116">
        <v>7.284684456810421</v>
      </c>
    </row>
    <row r="68" spans="1:12" s="110" customFormat="1" ht="15" customHeight="1" x14ac:dyDescent="0.2">
      <c r="A68" s="120"/>
      <c r="B68" s="119"/>
      <c r="C68" s="258" t="s">
        <v>105</v>
      </c>
      <c r="D68" s="110" t="s">
        <v>202</v>
      </c>
      <c r="E68" s="113">
        <v>24.427265545649476</v>
      </c>
      <c r="F68" s="115">
        <v>4329</v>
      </c>
      <c r="G68" s="114">
        <v>4221</v>
      </c>
      <c r="H68" s="114">
        <v>4129</v>
      </c>
      <c r="I68" s="114">
        <v>3987</v>
      </c>
      <c r="J68" s="140">
        <v>3764</v>
      </c>
      <c r="K68" s="114">
        <v>565</v>
      </c>
      <c r="L68" s="116">
        <v>15.010626992561106</v>
      </c>
    </row>
    <row r="69" spans="1:12" s="110" customFormat="1" ht="15" customHeight="1" x14ac:dyDescent="0.2">
      <c r="A69" s="120"/>
      <c r="B69" s="119"/>
      <c r="C69" s="258"/>
      <c r="D69" s="267" t="s">
        <v>198</v>
      </c>
      <c r="E69" s="113">
        <v>49.595749595749595</v>
      </c>
      <c r="F69" s="115">
        <v>2147</v>
      </c>
      <c r="G69" s="114">
        <v>2101</v>
      </c>
      <c r="H69" s="114">
        <v>2058</v>
      </c>
      <c r="I69" s="114">
        <v>1983</v>
      </c>
      <c r="J69" s="140">
        <v>1875</v>
      </c>
      <c r="K69" s="114">
        <v>272</v>
      </c>
      <c r="L69" s="116">
        <v>14.506666666666666</v>
      </c>
    </row>
    <row r="70" spans="1:12" s="110" customFormat="1" ht="15" customHeight="1" x14ac:dyDescent="0.2">
      <c r="A70" s="120"/>
      <c r="B70" s="119"/>
      <c r="C70" s="258"/>
      <c r="D70" s="267" t="s">
        <v>199</v>
      </c>
      <c r="E70" s="113">
        <v>50.404250404250405</v>
      </c>
      <c r="F70" s="115">
        <v>2182</v>
      </c>
      <c r="G70" s="114">
        <v>2120</v>
      </c>
      <c r="H70" s="114">
        <v>2071</v>
      </c>
      <c r="I70" s="114">
        <v>2004</v>
      </c>
      <c r="J70" s="140">
        <v>1889</v>
      </c>
      <c r="K70" s="114">
        <v>293</v>
      </c>
      <c r="L70" s="116">
        <v>15.510852302805718</v>
      </c>
    </row>
    <row r="71" spans="1:12" s="110" customFormat="1" ht="15" customHeight="1" x14ac:dyDescent="0.2">
      <c r="A71" s="120"/>
      <c r="B71" s="119"/>
      <c r="C71" s="258"/>
      <c r="D71" s="110" t="s">
        <v>203</v>
      </c>
      <c r="E71" s="113">
        <v>69.038483241169175</v>
      </c>
      <c r="F71" s="115">
        <v>12235</v>
      </c>
      <c r="G71" s="114">
        <v>12164</v>
      </c>
      <c r="H71" s="114">
        <v>12100</v>
      </c>
      <c r="I71" s="114">
        <v>11980</v>
      </c>
      <c r="J71" s="140">
        <v>11826</v>
      </c>
      <c r="K71" s="114">
        <v>409</v>
      </c>
      <c r="L71" s="116">
        <v>3.4584813123625908</v>
      </c>
    </row>
    <row r="72" spans="1:12" s="110" customFormat="1" ht="15" customHeight="1" x14ac:dyDescent="0.2">
      <c r="A72" s="120"/>
      <c r="B72" s="119"/>
      <c r="C72" s="258"/>
      <c r="D72" s="267" t="s">
        <v>198</v>
      </c>
      <c r="E72" s="113">
        <v>53.240702901512059</v>
      </c>
      <c r="F72" s="115">
        <v>6514</v>
      </c>
      <c r="G72" s="114">
        <v>6499</v>
      </c>
      <c r="H72" s="114">
        <v>6474</v>
      </c>
      <c r="I72" s="114">
        <v>6436</v>
      </c>
      <c r="J72" s="140">
        <v>6363</v>
      </c>
      <c r="K72" s="114">
        <v>151</v>
      </c>
      <c r="L72" s="116">
        <v>2.3730944523023729</v>
      </c>
    </row>
    <row r="73" spans="1:12" s="110" customFormat="1" ht="15" customHeight="1" x14ac:dyDescent="0.2">
      <c r="A73" s="120"/>
      <c r="B73" s="119"/>
      <c r="C73" s="258"/>
      <c r="D73" s="267" t="s">
        <v>199</v>
      </c>
      <c r="E73" s="113">
        <v>46.759297098487941</v>
      </c>
      <c r="F73" s="115">
        <v>5721</v>
      </c>
      <c r="G73" s="114">
        <v>5665</v>
      </c>
      <c r="H73" s="114">
        <v>5626</v>
      </c>
      <c r="I73" s="114">
        <v>5544</v>
      </c>
      <c r="J73" s="140">
        <v>5463</v>
      </c>
      <c r="K73" s="114">
        <v>258</v>
      </c>
      <c r="L73" s="116">
        <v>4.7226798462383304</v>
      </c>
    </row>
    <row r="74" spans="1:12" s="110" customFormat="1" ht="15" customHeight="1" x14ac:dyDescent="0.2">
      <c r="A74" s="120"/>
      <c r="B74" s="119"/>
      <c r="C74" s="258"/>
      <c r="D74" s="110" t="s">
        <v>204</v>
      </c>
      <c r="E74" s="113">
        <v>6.5342512131813564</v>
      </c>
      <c r="F74" s="115">
        <v>1158</v>
      </c>
      <c r="G74" s="114">
        <v>1172</v>
      </c>
      <c r="H74" s="114">
        <v>1161</v>
      </c>
      <c r="I74" s="114">
        <v>1151</v>
      </c>
      <c r="J74" s="140">
        <v>1125</v>
      </c>
      <c r="K74" s="114">
        <v>33</v>
      </c>
      <c r="L74" s="116">
        <v>2.9333333333333331</v>
      </c>
    </row>
    <row r="75" spans="1:12" s="110" customFormat="1" ht="15" customHeight="1" x14ac:dyDescent="0.2">
      <c r="A75" s="120"/>
      <c r="B75" s="119"/>
      <c r="C75" s="258"/>
      <c r="D75" s="267" t="s">
        <v>198</v>
      </c>
      <c r="E75" s="113">
        <v>49.913644214162346</v>
      </c>
      <c r="F75" s="115">
        <v>578</v>
      </c>
      <c r="G75" s="114">
        <v>590</v>
      </c>
      <c r="H75" s="114">
        <v>589</v>
      </c>
      <c r="I75" s="114">
        <v>584</v>
      </c>
      <c r="J75" s="140">
        <v>570</v>
      </c>
      <c r="K75" s="114">
        <v>8</v>
      </c>
      <c r="L75" s="116">
        <v>1.4035087719298245</v>
      </c>
    </row>
    <row r="76" spans="1:12" s="110" customFormat="1" ht="15" customHeight="1" x14ac:dyDescent="0.2">
      <c r="A76" s="120"/>
      <c r="B76" s="119"/>
      <c r="C76" s="258"/>
      <c r="D76" s="267" t="s">
        <v>199</v>
      </c>
      <c r="E76" s="113">
        <v>50.086355785837654</v>
      </c>
      <c r="F76" s="115">
        <v>580</v>
      </c>
      <c r="G76" s="114">
        <v>582</v>
      </c>
      <c r="H76" s="114">
        <v>572</v>
      </c>
      <c r="I76" s="114">
        <v>567</v>
      </c>
      <c r="J76" s="140">
        <v>555</v>
      </c>
      <c r="K76" s="114">
        <v>25</v>
      </c>
      <c r="L76" s="116">
        <v>4.5045045045045047</v>
      </c>
    </row>
    <row r="77" spans="1:12" s="110" customFormat="1" ht="15" customHeight="1" x14ac:dyDescent="0.2">
      <c r="A77" s="534"/>
      <c r="B77" s="119" t="s">
        <v>205</v>
      </c>
      <c r="C77" s="268"/>
      <c r="D77" s="182"/>
      <c r="E77" s="113">
        <v>6.0037462067611669</v>
      </c>
      <c r="F77" s="115">
        <v>7340</v>
      </c>
      <c r="G77" s="114">
        <v>7321</v>
      </c>
      <c r="H77" s="114">
        <v>7600</v>
      </c>
      <c r="I77" s="114">
        <v>7446</v>
      </c>
      <c r="J77" s="140">
        <v>7460</v>
      </c>
      <c r="K77" s="114">
        <v>-120</v>
      </c>
      <c r="L77" s="116">
        <v>-1.6085790884718498</v>
      </c>
    </row>
    <row r="78" spans="1:12" s="110" customFormat="1" ht="15" customHeight="1" x14ac:dyDescent="0.2">
      <c r="A78" s="120"/>
      <c r="B78" s="119"/>
      <c r="C78" s="268" t="s">
        <v>106</v>
      </c>
      <c r="D78" s="182"/>
      <c r="E78" s="113">
        <v>58.555858310626704</v>
      </c>
      <c r="F78" s="115">
        <v>4298</v>
      </c>
      <c r="G78" s="114">
        <v>4245</v>
      </c>
      <c r="H78" s="114">
        <v>4447</v>
      </c>
      <c r="I78" s="114">
        <v>4354</v>
      </c>
      <c r="J78" s="140">
        <v>4328</v>
      </c>
      <c r="K78" s="114">
        <v>-30</v>
      </c>
      <c r="L78" s="116">
        <v>-0.69316081330868762</v>
      </c>
    </row>
    <row r="79" spans="1:12" s="110" customFormat="1" ht="15" customHeight="1" x14ac:dyDescent="0.2">
      <c r="A79" s="123"/>
      <c r="B79" s="124"/>
      <c r="C79" s="260" t="s">
        <v>107</v>
      </c>
      <c r="D79" s="261"/>
      <c r="E79" s="125">
        <v>41.444141689373296</v>
      </c>
      <c r="F79" s="143">
        <v>3042</v>
      </c>
      <c r="G79" s="144">
        <v>3076</v>
      </c>
      <c r="H79" s="144">
        <v>3153</v>
      </c>
      <c r="I79" s="144">
        <v>3092</v>
      </c>
      <c r="J79" s="145">
        <v>3132</v>
      </c>
      <c r="K79" s="144">
        <v>-90</v>
      </c>
      <c r="L79" s="146">
        <v>-2.8735632183908044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122257</v>
      </c>
      <c r="E11" s="114">
        <v>122276</v>
      </c>
      <c r="F11" s="114">
        <v>122740</v>
      </c>
      <c r="G11" s="114">
        <v>120794</v>
      </c>
      <c r="H11" s="140">
        <v>120584</v>
      </c>
      <c r="I11" s="115">
        <v>1673</v>
      </c>
      <c r="J11" s="116">
        <v>1.3874145823658197</v>
      </c>
    </row>
    <row r="12" spans="1:15" s="110" customFormat="1" ht="24.95" customHeight="1" x14ac:dyDescent="0.2">
      <c r="A12" s="193" t="s">
        <v>132</v>
      </c>
      <c r="B12" s="194" t="s">
        <v>133</v>
      </c>
      <c r="C12" s="113">
        <v>0.67317208830578212</v>
      </c>
      <c r="D12" s="115">
        <v>823</v>
      </c>
      <c r="E12" s="114">
        <v>766</v>
      </c>
      <c r="F12" s="114">
        <v>942</v>
      </c>
      <c r="G12" s="114">
        <v>855</v>
      </c>
      <c r="H12" s="140">
        <v>777</v>
      </c>
      <c r="I12" s="115">
        <v>46</v>
      </c>
      <c r="J12" s="116">
        <v>5.9202059202059205</v>
      </c>
    </row>
    <row r="13" spans="1:15" s="110" customFormat="1" ht="24.95" customHeight="1" x14ac:dyDescent="0.2">
      <c r="A13" s="193" t="s">
        <v>134</v>
      </c>
      <c r="B13" s="199" t="s">
        <v>214</v>
      </c>
      <c r="C13" s="113">
        <v>0.83349010690594405</v>
      </c>
      <c r="D13" s="115">
        <v>1019</v>
      </c>
      <c r="E13" s="114">
        <v>1004</v>
      </c>
      <c r="F13" s="114">
        <v>997</v>
      </c>
      <c r="G13" s="114">
        <v>962</v>
      </c>
      <c r="H13" s="140">
        <v>949</v>
      </c>
      <c r="I13" s="115">
        <v>70</v>
      </c>
      <c r="J13" s="116">
        <v>7.3761854583772388</v>
      </c>
    </row>
    <row r="14" spans="1:15" s="287" customFormat="1" ht="24" customHeight="1" x14ac:dyDescent="0.2">
      <c r="A14" s="193" t="s">
        <v>215</v>
      </c>
      <c r="B14" s="199" t="s">
        <v>137</v>
      </c>
      <c r="C14" s="113">
        <v>30.017913084731344</v>
      </c>
      <c r="D14" s="115">
        <v>36699</v>
      </c>
      <c r="E14" s="114">
        <v>36637</v>
      </c>
      <c r="F14" s="114">
        <v>36744</v>
      </c>
      <c r="G14" s="114">
        <v>36002</v>
      </c>
      <c r="H14" s="140">
        <v>35940</v>
      </c>
      <c r="I14" s="115">
        <v>759</v>
      </c>
      <c r="J14" s="116">
        <v>2.1118530884808013</v>
      </c>
      <c r="K14" s="110"/>
      <c r="L14" s="110"/>
      <c r="M14" s="110"/>
      <c r="N14" s="110"/>
      <c r="O14" s="110"/>
    </row>
    <row r="15" spans="1:15" s="110" customFormat="1" ht="24.75" customHeight="1" x14ac:dyDescent="0.2">
      <c r="A15" s="193" t="s">
        <v>216</v>
      </c>
      <c r="B15" s="199" t="s">
        <v>217</v>
      </c>
      <c r="C15" s="113">
        <v>8.5483857775014922</v>
      </c>
      <c r="D15" s="115">
        <v>10451</v>
      </c>
      <c r="E15" s="114">
        <v>10369</v>
      </c>
      <c r="F15" s="114">
        <v>10291</v>
      </c>
      <c r="G15" s="114">
        <v>10099</v>
      </c>
      <c r="H15" s="140">
        <v>10081</v>
      </c>
      <c r="I15" s="115">
        <v>370</v>
      </c>
      <c r="J15" s="116">
        <v>3.6702708064676122</v>
      </c>
    </row>
    <row r="16" spans="1:15" s="287" customFormat="1" ht="24.95" customHeight="1" x14ac:dyDescent="0.2">
      <c r="A16" s="193" t="s">
        <v>218</v>
      </c>
      <c r="B16" s="199" t="s">
        <v>141</v>
      </c>
      <c r="C16" s="113">
        <v>18.132295083308112</v>
      </c>
      <c r="D16" s="115">
        <v>22168</v>
      </c>
      <c r="E16" s="114">
        <v>22180</v>
      </c>
      <c r="F16" s="114">
        <v>22288</v>
      </c>
      <c r="G16" s="114">
        <v>21773</v>
      </c>
      <c r="H16" s="140">
        <v>21753</v>
      </c>
      <c r="I16" s="115">
        <v>415</v>
      </c>
      <c r="J16" s="116">
        <v>1.9077828345515562</v>
      </c>
      <c r="K16" s="110"/>
      <c r="L16" s="110"/>
      <c r="M16" s="110"/>
      <c r="N16" s="110"/>
      <c r="O16" s="110"/>
    </row>
    <row r="17" spans="1:15" s="110" customFormat="1" ht="24.95" customHeight="1" x14ac:dyDescent="0.2">
      <c r="A17" s="193" t="s">
        <v>219</v>
      </c>
      <c r="B17" s="199" t="s">
        <v>220</v>
      </c>
      <c r="C17" s="113">
        <v>3.3372322239217387</v>
      </c>
      <c r="D17" s="115">
        <v>4080</v>
      </c>
      <c r="E17" s="114">
        <v>4088</v>
      </c>
      <c r="F17" s="114">
        <v>4165</v>
      </c>
      <c r="G17" s="114">
        <v>4130</v>
      </c>
      <c r="H17" s="140">
        <v>4106</v>
      </c>
      <c r="I17" s="115">
        <v>-26</v>
      </c>
      <c r="J17" s="116">
        <v>-0.6332196785192401</v>
      </c>
    </row>
    <row r="18" spans="1:15" s="287" customFormat="1" ht="24.95" customHeight="1" x14ac:dyDescent="0.2">
      <c r="A18" s="201" t="s">
        <v>144</v>
      </c>
      <c r="B18" s="202" t="s">
        <v>145</v>
      </c>
      <c r="C18" s="113">
        <v>5.8164358687028148</v>
      </c>
      <c r="D18" s="115">
        <v>7111</v>
      </c>
      <c r="E18" s="114">
        <v>7094</v>
      </c>
      <c r="F18" s="114">
        <v>7182</v>
      </c>
      <c r="G18" s="114">
        <v>7071</v>
      </c>
      <c r="H18" s="140">
        <v>6998</v>
      </c>
      <c r="I18" s="115">
        <v>113</v>
      </c>
      <c r="J18" s="116">
        <v>1.6147470705915976</v>
      </c>
      <c r="K18" s="110"/>
      <c r="L18" s="110"/>
      <c r="M18" s="110"/>
      <c r="N18" s="110"/>
      <c r="O18" s="110"/>
    </row>
    <row r="19" spans="1:15" s="110" customFormat="1" ht="24.95" customHeight="1" x14ac:dyDescent="0.2">
      <c r="A19" s="193" t="s">
        <v>146</v>
      </c>
      <c r="B19" s="199" t="s">
        <v>147</v>
      </c>
      <c r="C19" s="113">
        <v>13.002936437177421</v>
      </c>
      <c r="D19" s="115">
        <v>15897</v>
      </c>
      <c r="E19" s="114">
        <v>15956</v>
      </c>
      <c r="F19" s="114">
        <v>15991</v>
      </c>
      <c r="G19" s="114">
        <v>15705</v>
      </c>
      <c r="H19" s="140">
        <v>15796</v>
      </c>
      <c r="I19" s="115">
        <v>101</v>
      </c>
      <c r="J19" s="116">
        <v>0.63940238034945551</v>
      </c>
    </row>
    <row r="20" spans="1:15" s="287" customFormat="1" ht="24.95" customHeight="1" x14ac:dyDescent="0.2">
      <c r="A20" s="193" t="s">
        <v>148</v>
      </c>
      <c r="B20" s="199" t="s">
        <v>149</v>
      </c>
      <c r="C20" s="113">
        <v>4.2165274789991578</v>
      </c>
      <c r="D20" s="115">
        <v>5155</v>
      </c>
      <c r="E20" s="114">
        <v>5159</v>
      </c>
      <c r="F20" s="114">
        <v>5185</v>
      </c>
      <c r="G20" s="114">
        <v>5072</v>
      </c>
      <c r="H20" s="140">
        <v>5003</v>
      </c>
      <c r="I20" s="115">
        <v>152</v>
      </c>
      <c r="J20" s="116">
        <v>3.0381770937437538</v>
      </c>
      <c r="K20" s="110"/>
      <c r="L20" s="110"/>
      <c r="M20" s="110"/>
      <c r="N20" s="110"/>
      <c r="O20" s="110"/>
    </row>
    <row r="21" spans="1:15" s="110" customFormat="1" ht="24.95" customHeight="1" x14ac:dyDescent="0.2">
      <c r="A21" s="201" t="s">
        <v>150</v>
      </c>
      <c r="B21" s="202" t="s">
        <v>151</v>
      </c>
      <c r="C21" s="113">
        <v>2.7376755523201126</v>
      </c>
      <c r="D21" s="115">
        <v>3347</v>
      </c>
      <c r="E21" s="114">
        <v>3392</v>
      </c>
      <c r="F21" s="114">
        <v>3403</v>
      </c>
      <c r="G21" s="114">
        <v>3374</v>
      </c>
      <c r="H21" s="140">
        <v>3337</v>
      </c>
      <c r="I21" s="115">
        <v>10</v>
      </c>
      <c r="J21" s="116">
        <v>0.29967036260113877</v>
      </c>
    </row>
    <row r="22" spans="1:15" s="110" customFormat="1" ht="24.95" customHeight="1" x14ac:dyDescent="0.2">
      <c r="A22" s="201" t="s">
        <v>152</v>
      </c>
      <c r="B22" s="199" t="s">
        <v>153</v>
      </c>
      <c r="C22" s="113">
        <v>2.56345239945361</v>
      </c>
      <c r="D22" s="115">
        <v>3134</v>
      </c>
      <c r="E22" s="114">
        <v>3091</v>
      </c>
      <c r="F22" s="114">
        <v>3035</v>
      </c>
      <c r="G22" s="114">
        <v>3134</v>
      </c>
      <c r="H22" s="140">
        <v>2951</v>
      </c>
      <c r="I22" s="115">
        <v>183</v>
      </c>
      <c r="J22" s="116">
        <v>6.2012876990850563</v>
      </c>
    </row>
    <row r="23" spans="1:15" s="110" customFormat="1" ht="24.95" customHeight="1" x14ac:dyDescent="0.2">
      <c r="A23" s="193" t="s">
        <v>154</v>
      </c>
      <c r="B23" s="199" t="s">
        <v>155</v>
      </c>
      <c r="C23" s="113">
        <v>1.8117571999967281</v>
      </c>
      <c r="D23" s="115">
        <v>2215</v>
      </c>
      <c r="E23" s="114">
        <v>2255</v>
      </c>
      <c r="F23" s="114">
        <v>2273</v>
      </c>
      <c r="G23" s="114">
        <v>2231</v>
      </c>
      <c r="H23" s="140">
        <v>2272</v>
      </c>
      <c r="I23" s="115">
        <v>-57</v>
      </c>
      <c r="J23" s="116">
        <v>-2.5088028169014085</v>
      </c>
    </row>
    <row r="24" spans="1:15" s="110" customFormat="1" ht="24.95" customHeight="1" x14ac:dyDescent="0.2">
      <c r="A24" s="193" t="s">
        <v>156</v>
      </c>
      <c r="B24" s="199" t="s">
        <v>221</v>
      </c>
      <c r="C24" s="113">
        <v>5.6651152899220492</v>
      </c>
      <c r="D24" s="115">
        <v>6926</v>
      </c>
      <c r="E24" s="114">
        <v>6863</v>
      </c>
      <c r="F24" s="114">
        <v>6907</v>
      </c>
      <c r="G24" s="114">
        <v>6849</v>
      </c>
      <c r="H24" s="140">
        <v>6815</v>
      </c>
      <c r="I24" s="115">
        <v>111</v>
      </c>
      <c r="J24" s="116">
        <v>1.6287600880410857</v>
      </c>
    </row>
    <row r="25" spans="1:15" s="110" customFormat="1" ht="24.95" customHeight="1" x14ac:dyDescent="0.2">
      <c r="A25" s="193" t="s">
        <v>222</v>
      </c>
      <c r="B25" s="204" t="s">
        <v>159</v>
      </c>
      <c r="C25" s="113">
        <v>2.4898369827494542</v>
      </c>
      <c r="D25" s="115">
        <v>3044</v>
      </c>
      <c r="E25" s="114">
        <v>2993</v>
      </c>
      <c r="F25" s="114">
        <v>3045</v>
      </c>
      <c r="G25" s="114">
        <v>3037</v>
      </c>
      <c r="H25" s="140">
        <v>3150</v>
      </c>
      <c r="I25" s="115">
        <v>-106</v>
      </c>
      <c r="J25" s="116">
        <v>-3.3650793650793651</v>
      </c>
    </row>
    <row r="26" spans="1:15" s="110" customFormat="1" ht="24.95" customHeight="1" x14ac:dyDescent="0.2">
      <c r="A26" s="201">
        <v>782.78300000000002</v>
      </c>
      <c r="B26" s="203" t="s">
        <v>160</v>
      </c>
      <c r="C26" s="113">
        <v>1.513205787807651</v>
      </c>
      <c r="D26" s="115">
        <v>1850</v>
      </c>
      <c r="E26" s="114">
        <v>1884</v>
      </c>
      <c r="F26" s="114">
        <v>2102</v>
      </c>
      <c r="G26" s="114">
        <v>2195</v>
      </c>
      <c r="H26" s="140">
        <v>2230</v>
      </c>
      <c r="I26" s="115">
        <v>-380</v>
      </c>
      <c r="J26" s="116">
        <v>-17.04035874439462</v>
      </c>
    </row>
    <row r="27" spans="1:15" s="110" customFormat="1" ht="24.95" customHeight="1" x14ac:dyDescent="0.2">
      <c r="A27" s="193" t="s">
        <v>161</v>
      </c>
      <c r="B27" s="199" t="s">
        <v>223</v>
      </c>
      <c r="C27" s="113">
        <v>4.6827584514588123</v>
      </c>
      <c r="D27" s="115">
        <v>5725</v>
      </c>
      <c r="E27" s="114">
        <v>5673</v>
      </c>
      <c r="F27" s="114">
        <v>5631</v>
      </c>
      <c r="G27" s="114">
        <v>5514</v>
      </c>
      <c r="H27" s="140">
        <v>5489</v>
      </c>
      <c r="I27" s="115">
        <v>236</v>
      </c>
      <c r="J27" s="116">
        <v>4.2995081071233372</v>
      </c>
    </row>
    <row r="28" spans="1:15" s="110" customFormat="1" ht="24.95" customHeight="1" x14ac:dyDescent="0.2">
      <c r="A28" s="193" t="s">
        <v>163</v>
      </c>
      <c r="B28" s="199" t="s">
        <v>164</v>
      </c>
      <c r="C28" s="113">
        <v>3.4648322795422759</v>
      </c>
      <c r="D28" s="115">
        <v>4236</v>
      </c>
      <c r="E28" s="114">
        <v>4227</v>
      </c>
      <c r="F28" s="114">
        <v>4178</v>
      </c>
      <c r="G28" s="114">
        <v>4130</v>
      </c>
      <c r="H28" s="140">
        <v>4125</v>
      </c>
      <c r="I28" s="115">
        <v>111</v>
      </c>
      <c r="J28" s="116">
        <v>2.6909090909090909</v>
      </c>
    </row>
    <row r="29" spans="1:15" s="110" customFormat="1" ht="24.95" customHeight="1" x14ac:dyDescent="0.2">
      <c r="A29" s="193">
        <v>86</v>
      </c>
      <c r="B29" s="199" t="s">
        <v>165</v>
      </c>
      <c r="C29" s="113">
        <v>9.7769452873864076</v>
      </c>
      <c r="D29" s="115">
        <v>11953</v>
      </c>
      <c r="E29" s="114">
        <v>12141</v>
      </c>
      <c r="F29" s="114">
        <v>12035</v>
      </c>
      <c r="G29" s="114">
        <v>11761</v>
      </c>
      <c r="H29" s="140">
        <v>11324</v>
      </c>
      <c r="I29" s="115">
        <v>629</v>
      </c>
      <c r="J29" s="116">
        <v>5.5545743553514662</v>
      </c>
    </row>
    <row r="30" spans="1:15" s="110" customFormat="1" ht="24.95" customHeight="1" x14ac:dyDescent="0.2">
      <c r="A30" s="193">
        <v>87.88</v>
      </c>
      <c r="B30" s="204" t="s">
        <v>166</v>
      </c>
      <c r="C30" s="113">
        <v>6.8184234849538266</v>
      </c>
      <c r="D30" s="115">
        <v>8336</v>
      </c>
      <c r="E30" s="114">
        <v>8384</v>
      </c>
      <c r="F30" s="114">
        <v>8358</v>
      </c>
      <c r="G30" s="114">
        <v>8263</v>
      </c>
      <c r="H30" s="140">
        <v>8770</v>
      </c>
      <c r="I30" s="115">
        <v>-434</v>
      </c>
      <c r="J30" s="116">
        <v>-4.9486887115165334</v>
      </c>
    </row>
    <row r="31" spans="1:15" s="110" customFormat="1" ht="24.95" customHeight="1" x14ac:dyDescent="0.2">
      <c r="A31" s="193" t="s">
        <v>167</v>
      </c>
      <c r="B31" s="199" t="s">
        <v>168</v>
      </c>
      <c r="C31" s="113">
        <v>3.914704270512118</v>
      </c>
      <c r="D31" s="115">
        <v>4786</v>
      </c>
      <c r="E31" s="114">
        <v>4757</v>
      </c>
      <c r="F31" s="114">
        <v>4732</v>
      </c>
      <c r="G31" s="114">
        <v>4639</v>
      </c>
      <c r="H31" s="140">
        <v>4657</v>
      </c>
      <c r="I31" s="115">
        <v>129</v>
      </c>
      <c r="J31" s="116">
        <v>2.7700236203564526</v>
      </c>
    </row>
    <row r="32" spans="1:15" s="110" customFormat="1" ht="24.95" customHeight="1" x14ac:dyDescent="0.2">
      <c r="A32" s="193"/>
      <c r="B32" s="288" t="s">
        <v>224</v>
      </c>
      <c r="C32" s="113" t="s">
        <v>513</v>
      </c>
      <c r="D32" s="115" t="s">
        <v>513</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0.67317208830578212</v>
      </c>
      <c r="D34" s="115">
        <v>823</v>
      </c>
      <c r="E34" s="114">
        <v>766</v>
      </c>
      <c r="F34" s="114">
        <v>942</v>
      </c>
      <c r="G34" s="114">
        <v>855</v>
      </c>
      <c r="H34" s="140">
        <v>777</v>
      </c>
      <c r="I34" s="115">
        <v>46</v>
      </c>
      <c r="J34" s="116">
        <v>5.9202059202059205</v>
      </c>
    </row>
    <row r="35" spans="1:10" s="110" customFormat="1" ht="24.95" customHeight="1" x14ac:dyDescent="0.2">
      <c r="A35" s="292" t="s">
        <v>171</v>
      </c>
      <c r="B35" s="293" t="s">
        <v>172</v>
      </c>
      <c r="C35" s="113">
        <v>36.6678390603401</v>
      </c>
      <c r="D35" s="115">
        <v>44829</v>
      </c>
      <c r="E35" s="114">
        <v>44735</v>
      </c>
      <c r="F35" s="114">
        <v>44923</v>
      </c>
      <c r="G35" s="114">
        <v>44035</v>
      </c>
      <c r="H35" s="140">
        <v>43887</v>
      </c>
      <c r="I35" s="115">
        <v>942</v>
      </c>
      <c r="J35" s="116">
        <v>2.1464214915578643</v>
      </c>
    </row>
    <row r="36" spans="1:10" s="110" customFormat="1" ht="24.95" customHeight="1" x14ac:dyDescent="0.2">
      <c r="A36" s="294" t="s">
        <v>173</v>
      </c>
      <c r="B36" s="295" t="s">
        <v>174</v>
      </c>
      <c r="C36" s="125">
        <v>62.658170902279622</v>
      </c>
      <c r="D36" s="143">
        <v>76604</v>
      </c>
      <c r="E36" s="144">
        <v>76775</v>
      </c>
      <c r="F36" s="144">
        <v>76875</v>
      </c>
      <c r="G36" s="144">
        <v>75904</v>
      </c>
      <c r="H36" s="145">
        <v>75919</v>
      </c>
      <c r="I36" s="143">
        <v>685</v>
      </c>
      <c r="J36" s="146">
        <v>0.90227742725799864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2020-09-25T10:31:15Z</dcterms:created>
  <dcterms:modified xsi:type="dcterms:W3CDTF">2020-09-28T08:10:24Z</dcterms:modified>
</cp:coreProperties>
</file>