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s="1"/>
  <c r="J74" i="24"/>
  <c r="G74" i="24"/>
  <c r="F74" i="24"/>
  <c r="E74" i="24"/>
  <c r="L73" i="24"/>
  <c r="H73" i="24" s="1"/>
  <c r="G73" i="24"/>
  <c r="F73" i="24"/>
  <c r="E73" i="24"/>
  <c r="L72" i="24"/>
  <c r="H72" i="24" s="1"/>
  <c r="I72" i="24" s="1"/>
  <c r="K72" i="24"/>
  <c r="J72" i="24"/>
  <c r="G72" i="24"/>
  <c r="F72" i="24"/>
  <c r="E72" i="24"/>
  <c r="L71" i="24"/>
  <c r="H71" i="24" s="1"/>
  <c r="I71" i="24" s="1"/>
  <c r="G71" i="24"/>
  <c r="F71" i="24"/>
  <c r="E71" i="24"/>
  <c r="L70" i="24"/>
  <c r="H70" i="24" s="1"/>
  <c r="I70" i="24" s="1"/>
  <c r="J70" i="24"/>
  <c r="G70" i="24"/>
  <c r="F70" i="24"/>
  <c r="E70" i="24"/>
  <c r="L69" i="24"/>
  <c r="H69" i="24" s="1"/>
  <c r="G69" i="24"/>
  <c r="F69" i="24"/>
  <c r="E69" i="24"/>
  <c r="L68" i="24"/>
  <c r="H68" i="24" s="1"/>
  <c r="I68" i="24" s="1"/>
  <c r="J68" i="24"/>
  <c r="G68" i="24"/>
  <c r="F68" i="24"/>
  <c r="E68" i="24"/>
  <c r="L67" i="24"/>
  <c r="H67" i="24" s="1"/>
  <c r="I67" i="24" s="1"/>
  <c r="G67" i="24"/>
  <c r="F67" i="24"/>
  <c r="E67" i="24"/>
  <c r="L66" i="24"/>
  <c r="H66" i="24" s="1"/>
  <c r="I66" i="24" s="1"/>
  <c r="G66" i="24"/>
  <c r="F66" i="24"/>
  <c r="E66" i="24"/>
  <c r="L65" i="24"/>
  <c r="H65" i="24" s="1"/>
  <c r="G65" i="24"/>
  <c r="F65" i="24"/>
  <c r="E65" i="24"/>
  <c r="L64" i="24"/>
  <c r="H64" i="24" s="1"/>
  <c r="I64" i="24" s="1"/>
  <c r="J64" i="24"/>
  <c r="G64" i="24"/>
  <c r="F64" i="24"/>
  <c r="E64" i="24"/>
  <c r="L63" i="24"/>
  <c r="H63" i="24" s="1"/>
  <c r="I63" i="24" s="1"/>
  <c r="G63" i="24"/>
  <c r="F63" i="24"/>
  <c r="E63" i="24"/>
  <c r="L62" i="24"/>
  <c r="H62" i="24" s="1"/>
  <c r="I62" i="24" s="1"/>
  <c r="G62" i="24"/>
  <c r="F62" i="24"/>
  <c r="E62" i="24"/>
  <c r="L61" i="24"/>
  <c r="H61" i="24" s="1"/>
  <c r="G61" i="24"/>
  <c r="F61" i="24"/>
  <c r="E61" i="24"/>
  <c r="L60" i="24"/>
  <c r="H60" i="24" s="1"/>
  <c r="I60" i="24" s="1"/>
  <c r="J60" i="24"/>
  <c r="G60" i="24"/>
  <c r="F60" i="24"/>
  <c r="E60" i="24"/>
  <c r="L59" i="24"/>
  <c r="H59" i="24" s="1"/>
  <c r="I59" i="24" s="1"/>
  <c r="G59" i="24"/>
  <c r="F59" i="24"/>
  <c r="E59" i="24"/>
  <c r="L58" i="24"/>
  <c r="H58" i="24" s="1"/>
  <c r="I58" i="24" s="1"/>
  <c r="G58" i="24"/>
  <c r="F58" i="24"/>
  <c r="E58" i="24"/>
  <c r="L57" i="24"/>
  <c r="H57" i="24" s="1"/>
  <c r="G57" i="24"/>
  <c r="F57" i="24"/>
  <c r="E57" i="24"/>
  <c r="L56" i="24"/>
  <c r="H56" i="24" s="1"/>
  <c r="I56" i="24" s="1"/>
  <c r="J56" i="24"/>
  <c r="G56" i="24"/>
  <c r="F56" i="24"/>
  <c r="E56" i="24"/>
  <c r="L55" i="24"/>
  <c r="H55" i="24" s="1"/>
  <c r="I55" i="24" s="1"/>
  <c r="G55" i="24"/>
  <c r="F55" i="24"/>
  <c r="E55" i="24"/>
  <c r="L54" i="24"/>
  <c r="H54" i="24" s="1"/>
  <c r="I54" i="24" s="1"/>
  <c r="G54" i="24"/>
  <c r="F54" i="24"/>
  <c r="E54" i="24"/>
  <c r="L53" i="24"/>
  <c r="H53" i="24" s="1"/>
  <c r="G53" i="24"/>
  <c r="F53" i="24"/>
  <c r="E53" i="24"/>
  <c r="L52" i="24"/>
  <c r="H52" i="24" s="1"/>
  <c r="I52" i="24" s="1"/>
  <c r="J52" i="24"/>
  <c r="G52" i="24"/>
  <c r="F52" i="24"/>
  <c r="E52" i="24"/>
  <c r="L51" i="24"/>
  <c r="H51" i="24" s="1"/>
  <c r="I51" i="24" s="1"/>
  <c r="G51" i="24"/>
  <c r="F51" i="24"/>
  <c r="E51" i="24"/>
  <c r="K44" i="24"/>
  <c r="I44" i="24"/>
  <c r="H44" i="24"/>
  <c r="G44" i="24"/>
  <c r="D44" i="24"/>
  <c r="C44" i="24"/>
  <c r="M44" i="24" s="1"/>
  <c r="B44" i="24"/>
  <c r="J44" i="24" s="1"/>
  <c r="L43" i="24"/>
  <c r="K43" i="24"/>
  <c r="H43" i="24"/>
  <c r="F43" i="24"/>
  <c r="D43" i="24"/>
  <c r="C43" i="24"/>
  <c r="M43" i="24" s="1"/>
  <c r="B43" i="24"/>
  <c r="J43" i="24" s="1"/>
  <c r="L42" i="24"/>
  <c r="K42" i="24"/>
  <c r="I42" i="24"/>
  <c r="H42" i="24"/>
  <c r="G42" i="24"/>
  <c r="D42" i="24"/>
  <c r="C42" i="24"/>
  <c r="M42" i="24" s="1"/>
  <c r="B42" i="24"/>
  <c r="J42" i="24" s="1"/>
  <c r="M41" i="24"/>
  <c r="K41" i="24"/>
  <c r="H41" i="24"/>
  <c r="F41" i="24"/>
  <c r="D41" i="24"/>
  <c r="C41" i="24"/>
  <c r="L41" i="24" s="1"/>
  <c r="B41" i="24"/>
  <c r="J41" i="24" s="1"/>
  <c r="L40" i="24"/>
  <c r="I40" i="24"/>
  <c r="H40" i="24"/>
  <c r="G40" i="24"/>
  <c r="D40" i="24"/>
  <c r="C40" i="24"/>
  <c r="M40" i="24" s="1"/>
  <c r="B40" i="24"/>
  <c r="K40" i="24" s="1"/>
  <c r="M36" i="24"/>
  <c r="L36" i="24"/>
  <c r="K36" i="24"/>
  <c r="J36" i="24"/>
  <c r="I36" i="24"/>
  <c r="H36" i="24"/>
  <c r="G36" i="24"/>
  <c r="F36" i="24"/>
  <c r="E36" i="24"/>
  <c r="D36" i="24"/>
  <c r="L57" i="15"/>
  <c r="K57" i="15"/>
  <c r="C38" i="24"/>
  <c r="C37" i="24"/>
  <c r="C35" i="24"/>
  <c r="C34" i="24"/>
  <c r="C33" i="24"/>
  <c r="C32" i="24"/>
  <c r="G32" i="24" s="1"/>
  <c r="C31" i="24"/>
  <c r="C30" i="24"/>
  <c r="M30" i="24" s="1"/>
  <c r="C29" i="24"/>
  <c r="C28" i="24"/>
  <c r="C27" i="24"/>
  <c r="C26" i="24"/>
  <c r="C25" i="24"/>
  <c r="I25" i="24" s="1"/>
  <c r="C24" i="24"/>
  <c r="C23" i="24"/>
  <c r="C22" i="24"/>
  <c r="C21" i="24"/>
  <c r="C20" i="24"/>
  <c r="C19" i="24"/>
  <c r="C18" i="24"/>
  <c r="C17" i="24"/>
  <c r="C16" i="24"/>
  <c r="C15" i="24"/>
  <c r="C9" i="24"/>
  <c r="C8" i="24"/>
  <c r="C7" i="24"/>
  <c r="B38" i="24"/>
  <c r="B37" i="24"/>
  <c r="B35" i="24"/>
  <c r="B34" i="24"/>
  <c r="F34" i="24" s="1"/>
  <c r="B33" i="24"/>
  <c r="B32" i="24"/>
  <c r="B31" i="24"/>
  <c r="B30" i="24"/>
  <c r="B29" i="24"/>
  <c r="B28" i="24"/>
  <c r="B27" i="24"/>
  <c r="B26" i="24"/>
  <c r="B25" i="24"/>
  <c r="B24" i="24"/>
  <c r="B23" i="24"/>
  <c r="B22" i="24"/>
  <c r="B21" i="24"/>
  <c r="B20" i="24"/>
  <c r="B19" i="24"/>
  <c r="B18" i="24"/>
  <c r="F18" i="24" s="1"/>
  <c r="B17" i="24"/>
  <c r="B16" i="24"/>
  <c r="B15" i="24"/>
  <c r="B9" i="24"/>
  <c r="B8" i="24"/>
  <c r="B7" i="24"/>
  <c r="F27" i="24" l="1"/>
  <c r="D27" i="24"/>
  <c r="H27" i="24"/>
  <c r="K27" i="24"/>
  <c r="J27" i="24"/>
  <c r="K28" i="24"/>
  <c r="J28" i="24"/>
  <c r="H28" i="24"/>
  <c r="D28" i="24"/>
  <c r="F28" i="24"/>
  <c r="F19" i="24"/>
  <c r="D19" i="24"/>
  <c r="H19" i="24"/>
  <c r="J19" i="24"/>
  <c r="K19" i="24"/>
  <c r="F29" i="24"/>
  <c r="D29" i="24"/>
  <c r="H29" i="24"/>
  <c r="K29" i="24"/>
  <c r="J29" i="24"/>
  <c r="G7" i="24"/>
  <c r="M7" i="24"/>
  <c r="E7" i="24"/>
  <c r="L7" i="24"/>
  <c r="I7" i="24"/>
  <c r="G27" i="24"/>
  <c r="M27" i="24"/>
  <c r="E27" i="24"/>
  <c r="L27" i="24"/>
  <c r="I27" i="24"/>
  <c r="K20" i="24"/>
  <c r="J20" i="24"/>
  <c r="H20" i="24"/>
  <c r="D20" i="24"/>
  <c r="F20" i="24"/>
  <c r="F35" i="24"/>
  <c r="D35" i="24"/>
  <c r="H35" i="24"/>
  <c r="J35" i="24"/>
  <c r="K35" i="24"/>
  <c r="F9" i="24"/>
  <c r="D9" i="24"/>
  <c r="H9" i="24"/>
  <c r="K9" i="24"/>
  <c r="J9" i="24"/>
  <c r="F21" i="24"/>
  <c r="D21" i="24"/>
  <c r="H21" i="24"/>
  <c r="J21" i="24"/>
  <c r="K21" i="24"/>
  <c r="K8" i="24"/>
  <c r="J8" i="24"/>
  <c r="H8" i="24"/>
  <c r="D8" i="24"/>
  <c r="F8" i="24"/>
  <c r="F15" i="24"/>
  <c r="D15" i="24"/>
  <c r="H15" i="24"/>
  <c r="K15" i="24"/>
  <c r="J15" i="24"/>
  <c r="F23" i="24"/>
  <c r="D23" i="24"/>
  <c r="H23" i="24"/>
  <c r="K23" i="24"/>
  <c r="F31" i="24"/>
  <c r="D31" i="24"/>
  <c r="H31" i="24"/>
  <c r="K31" i="24"/>
  <c r="J31" i="24"/>
  <c r="I16" i="24"/>
  <c r="L16" i="24"/>
  <c r="E16" i="24"/>
  <c r="M16" i="24"/>
  <c r="G19" i="24"/>
  <c r="M19" i="24"/>
  <c r="E19" i="24"/>
  <c r="L19" i="24"/>
  <c r="I19" i="24"/>
  <c r="I32" i="24"/>
  <c r="L32" i="24"/>
  <c r="E32" i="24"/>
  <c r="M32" i="24"/>
  <c r="G35" i="24"/>
  <c r="M35" i="24"/>
  <c r="E35" i="24"/>
  <c r="L35" i="24"/>
  <c r="I35" i="24"/>
  <c r="G16" i="24"/>
  <c r="I57" i="24"/>
  <c r="J57" i="24"/>
  <c r="K57" i="24"/>
  <c r="I61" i="24"/>
  <c r="J61" i="24"/>
  <c r="K61" i="24"/>
  <c r="I20" i="24"/>
  <c r="L20" i="24"/>
  <c r="M20" i="24"/>
  <c r="G20" i="24"/>
  <c r="G23" i="24"/>
  <c r="M23" i="24"/>
  <c r="E23" i="24"/>
  <c r="L23" i="24"/>
  <c r="I23" i="24"/>
  <c r="I37" i="24"/>
  <c r="G37" i="24"/>
  <c r="L37" i="24"/>
  <c r="E37" i="24"/>
  <c r="M37" i="24"/>
  <c r="E20" i="24"/>
  <c r="I65" i="24"/>
  <c r="J65" i="24"/>
  <c r="K65" i="24"/>
  <c r="K26" i="24"/>
  <c r="J26" i="24"/>
  <c r="H26" i="24"/>
  <c r="D26" i="24"/>
  <c r="F26" i="24"/>
  <c r="G29" i="24"/>
  <c r="M29" i="24"/>
  <c r="E29" i="24"/>
  <c r="L29" i="24"/>
  <c r="I29" i="24"/>
  <c r="K16" i="24"/>
  <c r="J16" i="24"/>
  <c r="H16" i="24"/>
  <c r="D16" i="24"/>
  <c r="F16" i="24"/>
  <c r="K24" i="24"/>
  <c r="J24" i="24"/>
  <c r="H24" i="24"/>
  <c r="D24" i="24"/>
  <c r="F24" i="24"/>
  <c r="K32" i="24"/>
  <c r="J32" i="24"/>
  <c r="H32" i="24"/>
  <c r="D32" i="24"/>
  <c r="F32" i="24"/>
  <c r="B45" i="24"/>
  <c r="B39" i="24"/>
  <c r="C14" i="24"/>
  <c r="C6" i="24"/>
  <c r="G17" i="24"/>
  <c r="M17" i="24"/>
  <c r="E17" i="24"/>
  <c r="L17" i="24"/>
  <c r="I17" i="24"/>
  <c r="I30" i="24"/>
  <c r="L30" i="24"/>
  <c r="E30" i="24"/>
  <c r="G30" i="24"/>
  <c r="G33" i="24"/>
  <c r="M33" i="24"/>
  <c r="E33" i="24"/>
  <c r="L33" i="24"/>
  <c r="I33" i="24"/>
  <c r="I69" i="24"/>
  <c r="J69" i="24"/>
  <c r="K69" i="24"/>
  <c r="K34" i="24"/>
  <c r="J34" i="24"/>
  <c r="H34" i="24"/>
  <c r="D34" i="24"/>
  <c r="F7" i="24"/>
  <c r="D7" i="24"/>
  <c r="H7" i="24"/>
  <c r="K7" i="24"/>
  <c r="J7" i="24"/>
  <c r="I24" i="24"/>
  <c r="L24" i="24"/>
  <c r="M24" i="24"/>
  <c r="G24" i="24"/>
  <c r="E24" i="24"/>
  <c r="J23" i="24"/>
  <c r="K18" i="24"/>
  <c r="J18" i="24"/>
  <c r="H18" i="24"/>
  <c r="D18" i="24"/>
  <c r="G9" i="24"/>
  <c r="M9" i="24"/>
  <c r="E9" i="24"/>
  <c r="L9" i="24"/>
  <c r="I9" i="24"/>
  <c r="I26" i="24"/>
  <c r="L26" i="24"/>
  <c r="M26" i="24"/>
  <c r="G26" i="24"/>
  <c r="E26" i="24"/>
  <c r="B14" i="24"/>
  <c r="B6" i="24"/>
  <c r="K22" i="24"/>
  <c r="J22" i="24"/>
  <c r="H22" i="24"/>
  <c r="D22" i="24"/>
  <c r="F22" i="24"/>
  <c r="K30" i="24"/>
  <c r="J30" i="24"/>
  <c r="H30" i="24"/>
  <c r="D30" i="24"/>
  <c r="F30" i="24"/>
  <c r="I18" i="24"/>
  <c r="L18" i="24"/>
  <c r="M18" i="24"/>
  <c r="G18" i="24"/>
  <c r="E18" i="24"/>
  <c r="G21" i="24"/>
  <c r="M21" i="24"/>
  <c r="E21" i="24"/>
  <c r="L21" i="24"/>
  <c r="I21" i="24"/>
  <c r="I34" i="24"/>
  <c r="L34" i="24"/>
  <c r="M34" i="24"/>
  <c r="G34" i="24"/>
  <c r="E34" i="24"/>
  <c r="M38" i="24"/>
  <c r="E38" i="24"/>
  <c r="L38" i="24"/>
  <c r="I38" i="24"/>
  <c r="G38" i="24"/>
  <c r="F25" i="24"/>
  <c r="D25" i="24"/>
  <c r="H25" i="24"/>
  <c r="K25" i="24"/>
  <c r="J25" i="24"/>
  <c r="F33" i="24"/>
  <c r="D33" i="24"/>
  <c r="H33" i="24"/>
  <c r="K33" i="24"/>
  <c r="J33" i="24"/>
  <c r="H37" i="24"/>
  <c r="F37" i="24"/>
  <c r="J37" i="24"/>
  <c r="K37" i="24"/>
  <c r="D37" i="24"/>
  <c r="G15" i="24"/>
  <c r="M15" i="24"/>
  <c r="E15" i="24"/>
  <c r="L15" i="24"/>
  <c r="I15" i="24"/>
  <c r="I28" i="24"/>
  <c r="L28" i="24"/>
  <c r="G28" i="24"/>
  <c r="E28" i="24"/>
  <c r="M28" i="24"/>
  <c r="G31" i="24"/>
  <c r="M31" i="24"/>
  <c r="E31" i="24"/>
  <c r="L31" i="24"/>
  <c r="I31" i="24"/>
  <c r="I73" i="24"/>
  <c r="J73" i="24"/>
  <c r="K73" i="24"/>
  <c r="D38" i="24"/>
  <c r="K38" i="24"/>
  <c r="J38" i="24"/>
  <c r="F38" i="24"/>
  <c r="H38" i="24"/>
  <c r="F17" i="24"/>
  <c r="D17" i="24"/>
  <c r="H17" i="24"/>
  <c r="K17" i="24"/>
  <c r="J17" i="24"/>
  <c r="I8" i="24"/>
  <c r="L8" i="24"/>
  <c r="G8" i="24"/>
  <c r="E8" i="24"/>
  <c r="M8" i="24"/>
  <c r="I22" i="24"/>
  <c r="L22" i="24"/>
  <c r="M22" i="24"/>
  <c r="G22" i="24"/>
  <c r="E22" i="24"/>
  <c r="G25" i="24"/>
  <c r="M25" i="24"/>
  <c r="E25" i="24"/>
  <c r="L25" i="24"/>
  <c r="C39" i="24"/>
  <c r="C45" i="24"/>
  <c r="I53" i="24"/>
  <c r="J53" i="24"/>
  <c r="K53" i="24"/>
  <c r="I41" i="24"/>
  <c r="G41" i="24"/>
  <c r="K52" i="24"/>
  <c r="K56" i="24"/>
  <c r="K60" i="24"/>
  <c r="K64" i="24"/>
  <c r="K68" i="24"/>
  <c r="I43" i="24"/>
  <c r="G43" i="24"/>
  <c r="J51" i="24"/>
  <c r="J55" i="24"/>
  <c r="J59" i="24"/>
  <c r="J63" i="24"/>
  <c r="J67" i="24"/>
  <c r="J71" i="24"/>
  <c r="J75" i="24"/>
  <c r="J77" i="24" s="1"/>
  <c r="E41" i="24"/>
  <c r="K51" i="24"/>
  <c r="K55" i="24"/>
  <c r="K59" i="24"/>
  <c r="K63" i="24"/>
  <c r="K67" i="24"/>
  <c r="K71" i="24"/>
  <c r="K75" i="24"/>
  <c r="E43" i="24"/>
  <c r="J54" i="24"/>
  <c r="J58" i="24"/>
  <c r="J62" i="24"/>
  <c r="J66" i="24"/>
  <c r="I77" i="24"/>
  <c r="K54" i="24"/>
  <c r="K58" i="24"/>
  <c r="K62" i="24"/>
  <c r="K66" i="24"/>
  <c r="K70" i="24"/>
  <c r="K74" i="24"/>
  <c r="F40" i="24"/>
  <c r="F42" i="24"/>
  <c r="F44" i="24"/>
  <c r="J40" i="24"/>
  <c r="L44" i="24"/>
  <c r="E40" i="24"/>
  <c r="E42" i="24"/>
  <c r="E44" i="24"/>
  <c r="I39" i="24" l="1"/>
  <c r="G39" i="24"/>
  <c r="E39" i="24"/>
  <c r="L39" i="24"/>
  <c r="M39" i="24"/>
  <c r="K6" i="24"/>
  <c r="J6" i="24"/>
  <c r="H6" i="24"/>
  <c r="D6" i="24"/>
  <c r="F6" i="24"/>
  <c r="I6" i="24"/>
  <c r="L6" i="24"/>
  <c r="M6" i="24"/>
  <c r="G6" i="24"/>
  <c r="E6" i="24"/>
  <c r="I45" i="24"/>
  <c r="G45" i="24"/>
  <c r="M45" i="24"/>
  <c r="L45" i="24"/>
  <c r="E45" i="24"/>
  <c r="K14" i="24"/>
  <c r="J14" i="24"/>
  <c r="H14" i="24"/>
  <c r="D14" i="24"/>
  <c r="F14" i="24"/>
  <c r="I14" i="24"/>
  <c r="L14" i="24"/>
  <c r="E14" i="24"/>
  <c r="G14" i="24"/>
  <c r="M14" i="24"/>
  <c r="I78" i="24"/>
  <c r="I79" i="24"/>
  <c r="H39" i="24"/>
  <c r="F39" i="24"/>
  <c r="J39" i="24"/>
  <c r="K39" i="24"/>
  <c r="D39" i="24"/>
  <c r="H45" i="24"/>
  <c r="F45" i="24"/>
  <c r="J45" i="24"/>
  <c r="K45" i="24"/>
  <c r="D45" i="24"/>
  <c r="K77" i="24"/>
  <c r="J79" i="24"/>
  <c r="J78" i="24"/>
  <c r="K79" i="24" l="1"/>
  <c r="I81" i="24" s="1"/>
  <c r="K78" i="24"/>
  <c r="I83" i="24"/>
  <c r="I82" i="24"/>
</calcChain>
</file>

<file path=xl/sharedStrings.xml><?xml version="1.0" encoding="utf-8"?>
<sst xmlns="http://schemas.openxmlformats.org/spreadsheetml/2006/main" count="1678" uniqueCount="520">
  <si>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</si>
  <si>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</si>
  <si>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</si>
  <si>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</si>
  <si>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</si>
  <si>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</si>
  <si>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</si>
  <si>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</si>
  <si>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</si>
  <si>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</si>
  <si>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</si>
  <si>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</si>
  <si>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</si>
  <si>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Sigmaringen (08437)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</si>
  <si>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</si>
  <si>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</si>
  <si>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</si>
  <si>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</si>
  <si>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</si>
  <si>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</si>
  <si>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</si>
  <si>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</si>
  <si>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</si>
  <si>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</si>
  <si>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</si>
  <si>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</si>
  <si>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</si>
  <si>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</si>
  <si>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</si>
  <si>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</si>
  <si>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</si>
  <si>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</si>
  <si>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</si>
  <si>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</si>
  <si>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</si>
  <si>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</si>
  <si>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</si>
  <si>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</si>
  <si>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</si>
  <si>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</si>
  <si>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</si>
  <si>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</si>
  <si>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</si>
  <si>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</si>
  <si>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</si>
  <si>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</si>
  <si>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</si>
  <si>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</si>
  <si>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</si>
  <si>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</si>
  <si>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</si>
  <si>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</si>
  <si>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</si>
  <si>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</si>
  <si>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</si>
  <si>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</si>
  <si>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</si>
  <si>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</si>
  <si>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</si>
  <si>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</si>
  <si>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</si>
  <si>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</si>
  <si>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</si>
  <si>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</si>
  <si>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</si>
  <si>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</si>
  <si>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</si>
  <si>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</si>
  <si>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</si>
  <si>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</si>
  <si>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</si>
  <si>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</si>
  <si>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</si>
  <si>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</si>
  <si>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</si>
  <si>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</si>
  <si>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</si>
  <si>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</si>
  <si>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</si>
  <si>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</si>
  <si>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</si>
  <si>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</si>
  <si>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</si>
  <si>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</si>
  <si>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</si>
  <si>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</si>
  <si>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</si>
  <si>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</si>
  <si>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</si>
  <si>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</si>
  <si>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</si>
  <si>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</si>
  <si>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Sigmaringen (08437);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</si>
  <si>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</si>
  <si>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</si>
  <si>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</si>
  <si>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</si>
  <si>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</si>
  <si>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</si>
  <si>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</si>
  <si>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</si>
  <si>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</si>
  <si>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</si>
  <si>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</si>
  <si>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</si>
  <si>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</si>
  <si>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</si>
  <si>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</si>
  <si>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</si>
  <si>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</si>
  <si>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</si>
  <si>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</si>
  <si>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</si>
  <si>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</si>
  <si>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</si>
  <si>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</si>
  <si>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</si>
  <si>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</si>
  <si>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</si>
  <si>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</si>
  <si>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</si>
  <si>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</si>
  <si>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</si>
  <si>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</si>
  <si>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</si>
  <si>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</si>
  <si>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</si>
  <si>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</si>
  <si>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</si>
  <si>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</si>
  <si>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</si>
  <si>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</si>
  <si>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</si>
  <si>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</si>
  <si>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</si>
  <si>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</si>
  <si>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</si>
  <si>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</si>
  <si>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</si>
  <si>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</si>
  <si>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</si>
  <si>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</si>
  <si>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</si>
  <si>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</si>
  <si>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</si>
  <si>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</si>
  <si>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</si>
  <si>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</si>
  <si>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</si>
  <si>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</si>
  <si>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</si>
  <si>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</si>
  <si>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</si>
  <si>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</si>
  <si>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</si>
  <si>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</si>
  <si>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</si>
  <si>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</si>
  <si>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</si>
  <si>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</si>
  <si>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</si>
  <si>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</si>
  <si>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</si>
  <si>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</si>
  <si>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</si>
  <si>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</si>
  <si>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</si>
  <si>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</si>
  <si>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</si>
  <si>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</si>
  <si>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</si>
  <si>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</si>
  <si>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</si>
  <si>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</si>
  <si>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</si>
  <si>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</si>
  <si>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</si>
  <si>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</si>
  <si>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</si>
  <si>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</si>
  <si>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</si>
  <si>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</si>
  <si>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</si>
  <si>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Sigmaringen (08437)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</si>
  <si>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</si>
  <si>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</si>
  <si>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</si>
  <si>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</si>
  <si>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</si>
  <si>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</si>
  <si>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</si>
  <si>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</si>
  <si>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</si>
  <si>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</si>
  <si>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</si>
  <si>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</si>
  <si>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</si>
  <si>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</si>
  <si>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</si>
  <si>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</si>
  <si>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</si>
  <si>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</si>
  <si>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</si>
  <si>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</si>
  <si>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</si>
  <si>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</si>
  <si>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</si>
  <si>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</si>
  <si>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</si>
  <si>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</si>
  <si>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</si>
  <si>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</si>
  <si>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</si>
  <si>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</si>
  <si>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</si>
  <si>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</si>
  <si>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</si>
  <si>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</si>
  <si>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</si>
  <si>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</si>
  <si>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</si>
  <si>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</si>
  <si>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</si>
  <si>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</si>
  <si>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</si>
  <si>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</si>
  <si>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</si>
  <si>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</si>
  <si>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</si>
  <si>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</si>
  <si>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</si>
  <si>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</si>
  <si>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</si>
  <si>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</si>
  <si>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</si>
  <si>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</si>
  <si>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</si>
  <si>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</si>
  <si>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</si>
  <si>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</si>
  <si>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</si>
  <si>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</si>
  <si>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</si>
  <si>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</si>
  <si>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</si>
  <si>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</si>
  <si>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</si>
  <si>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</si>
  <si>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</si>
  <si>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</si>
  <si>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</si>
  <si>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</si>
  <si>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</si>
  <si>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</si>
  <si>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</si>
  <si>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</si>
  <si>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</si>
  <si>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</si>
  <si>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</si>
  <si>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</si>
  <si>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</si>
  <si>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</si>
  <si>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</si>
  <si>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</si>
  <si>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</si>
  <si>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</si>
  <si>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</si>
  <si>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</si>
  <si>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</si>
  <si>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</si>
  <si>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</si>
  <si>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</si>
  <si>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</si>
  <si>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</si>
  <si>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</si>
  <si>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</si>
  <si>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</si>
  <si>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</si>
  <si>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</si>
  <si>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</si>
  <si>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</si>
  <si>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</si>
  <si>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</si>
  <si>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</si>
  <si>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</si>
  <si>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</si>
  <si>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</si>
  <si>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</si>
  <si>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</si>
  <si>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</si>
  <si>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</si>
  <si>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</si>
  <si>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</si>
  <si>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</si>
  <si>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</si>
  <si>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</si>
  <si>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</si>
  <si>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</si>
  <si>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</si>
  <si>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</si>
  <si>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</si>
  <si>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</si>
  <si>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</si>
  <si>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</si>
  <si>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</si>
  <si>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</si>
  <si>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</si>
  <si>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</si>
  <si>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</si>
  <si>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</si>
  <si>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</si>
  <si>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</si>
  <si>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</si>
  <si>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</si>
  <si>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</si>
  <si>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</si>
  <si>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</si>
  <si>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</si>
  <si>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</si>
  <si>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</si>
  <si>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</si>
  <si>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</si>
  <si>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</si>
  <si>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</si>
  <si>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</si>
  <si>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</si>
  <si>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</si>
  <si>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</si>
  <si>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</si>
  <si>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</si>
  <si>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</si>
  <si>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</si>
  <si>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</si>
  <si>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</si>
  <si>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</si>
  <si>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</si>
  <si>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</si>
  <si>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</si>
  <si>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</si>
  <si>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</si>
  <si>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</si>
  <si>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</si>
  <si>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</si>
  <si>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</si>
  <si>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</si>
  <si>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</si>
  <si>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</si>
  <si>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</si>
  <si>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</si>
  <si>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</si>
  <si>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</si>
  <si>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</si>
  <si>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</si>
  <si>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</si>
  <si>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</si>
  <si>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</si>
  <si>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</si>
  <si>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</si>
  <si>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</si>
  <si>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</si>
  <si>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</si>
  <si>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</si>
  <si>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</si>
  <si>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</si>
  <si>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</si>
  <si>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</si>
  <si>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</si>
  <si>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</si>
  <si>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</si>
  <si>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</si>
  <si>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</si>
  <si>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</si>
  <si>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</si>
  <si>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Sigmaringen (08437);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</si>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</sst>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{62F43C1B-7DA0-47BE-B75E-B1B5358B7D22}</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1F5E-4131-A96F-387FC3797D86}"/>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{D0745A68-EBCA-41D3-B2FB-0689C9E134AE}</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1F5E-4131-A96F-387FC3797D8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{69EE161A-BCC2-4110-9DEC-6103EAEE53C6}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F5E-4131-A96F-387FC3797D8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{54294F1A-35A9-43B3-8995-8882D40541D9}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F5E-4131-A96F-387FC3797D8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-7.2208124445544752E-2</c:v>
                </c:pt>
                <c:pt idx="1">
                  <c:v>0.77822269034374059</c:v>
                </c:pt>
                <c:pt idx="2">
                  <c:v>1.1186464311118853</c:v>
                </c:pt>
                <c:pt idx="3">
                  <c:v>1.0875687030768</c:v>
                </c:pt>
              </c:numCache>
            </c:numRef>
          </c:val>
          <c:extLst>
            <c:ext xmlns:c16="http://schemas.microsoft.com/office/drawing/2014/chart" uri="{C3380CC4-5D6E-409C-BE32-E72D297353CC}">
              <c16:uniqueId val="{00000004-1F5E-4131-A96F-387FC3797D8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{25D62E1E-A109-4032-A1B9-D4EFD98F4DDB}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F5E-4131-A96F-387FC3797D8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{CCB4A778-11C7-43CD-9C44-DD5FD65FF95A}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F5E-4131-A96F-387FC3797D8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{C333C4CD-3CD6-4271-BB12-7530B845BD38}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F5E-4131-A96F-387FC3797D8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{13FB0951-266E-47DB-A3D1-2BC81404406E}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F5E-4131-A96F-387FC3797D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F5E-4131-A96F-387FC3797D8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F5E-4131-A96F-387FC3797D8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{764083DE-E7A8-4D94-8335-4C3FDB1A5D1C}</c15:txfldGUID>
                      <c15:f>Daten_Diagramme!$E$6</c15:f>
                      <c15:dlblFieldTableCache>
                        <c:ptCount val="1"/>
                        <c:pt idx="0">
                          <c:v>-0.4</c:v>
                        </c:pt>
                      </c15:dlblFieldTableCache>
                    </c15:dlblFTEntry>
                  </c15:dlblFieldTable>
                  <c15:showDataLabelsRange val="0"/>
                </c:ext>
                <c:ext xmlns:c16="http://schemas.microsoft.com/office/drawing/2014/chart" uri="{C3380CC4-5D6E-409C-BE32-E72D297353CC}">
                  <c16:uniqueId val="{00000000-0582-4916-9BCF-E554EC4F94FB}"/>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{6F83C980-F025-4CF7-B928-815D311C6000}</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0582-4916-9BCF-E554EC4F94F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{102446FF-8FDD-4900-B57D-22DB5F05CBED}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582-4916-9BCF-E554EC4F94F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{781290A0-C9B9-4BDF-BE36-9FD6A0466EF0}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582-4916-9BCF-E554EC4F94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-0.43659185483320828</c:v>
                </c:pt>
                <c:pt idx="1">
                  <c:v>-2.6975865719528453</c:v>
                </c:pt>
                <c:pt idx="2">
                  <c:v>-2.7637010795899166</c:v>
                </c:pt>
                <c:pt idx="3">
                  <c:v>-2.8655893304673015</c:v>
                </c:pt>
              </c:numCache>
            </c:numRef>
          </c:val>
          <c:extLst>
            <c:ext xmlns:c16="http://schemas.microsoft.com/office/drawing/2014/chart" uri="{C3380CC4-5D6E-409C-BE32-E72D297353CC}">
              <c16:uniqueId val="{00000004-0582-4916-9BCF-E554EC4F94F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{05A9773D-0538-4C88-A4A7-A43BCD8642A4}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582-4916-9BCF-E554EC4F94F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{07C78071-F883-4190-83C0-178E167FB715}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582-4916-9BCF-E554EC4F94F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{81CC293F-4427-4DE3-9714-E6453C48C767}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582-4916-9BCF-E554EC4F94F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{3F3A7254-5E41-45EC-B53B-2FB12BC398AA}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582-4916-9BCF-E554EC4F94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582-4916-9BCF-E554EC4F94F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582-4916-9BCF-E554EC4F94F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{A3664280-5F05-4738-A4CF-4B62FBB4FF18}</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B281-4B6B-92BB-CACAD1FADAC5}"/>
                </c:ext>
              </c:extLst>
            </c:dLbl>
            <c:dLbl>
              <c:idx val="1"/>
              <c:tx>
                <c:strRef>
                  <c:f>Daten_Diagramme!$D$15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{F0D55B5A-C585-4F43-AA07-F70D21CA4A3F}</c15:txfldGUID>
                      <c15:f>Daten_Diagramme!$D$15</c15:f>
                      <c15:dlblFieldTableCache>
                        <c:ptCount val="1"/>
                        <c:pt idx="0">
                          <c:v>3.1</c:v>
                        </c:pt>
                      </c15:dlblFieldTableCache>
                    </c15:dlblFTEntry>
                  </c15:dlblFieldTable>
                  <c15:showDataLabelsRange val="0"/>
                </c:ext>
                <c:ext xmlns:c16="http://schemas.microsoft.com/office/drawing/2014/chart" uri="{C3380CC4-5D6E-409C-BE32-E72D297353CC}">
                  <c16:uniqueId val="{00000001-B281-4B6B-92BB-CACAD1FADAC5}"/>
                </c:ext>
              </c:extLst>
            </c:dLbl>
            <c:dLbl>
              <c:idx val="2"/>
              <c:tx>
                <c:strRef>
                  <c:f>Daten_Diagramme!$D$16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{83A718FD-E2DA-4E95-91A2-EDCAF73EAEDB}</c15:txfldGUID>
                      <c15:f>Daten_Diagramme!$D$16</c15:f>
                      <c15:dlblFieldTableCache>
                        <c:ptCount val="1"/>
                        <c:pt idx="0">
                          <c:v>3.7</c:v>
                        </c:pt>
                      </c15:dlblFieldTableCache>
                    </c15:dlblFTEntry>
                  </c15:dlblFieldTable>
                  <c15:showDataLabelsRange val="0"/>
                </c:ext>
                <c:ext xmlns:c16="http://schemas.microsoft.com/office/drawing/2014/chart" uri="{C3380CC4-5D6E-409C-BE32-E72D297353CC}">
                  <c16:uniqueId val="{00000002-B281-4B6B-92BB-CACAD1FADAC5}"/>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{67CE2A02-6E23-4AD7-BB54-F33FBFBF5D8A}</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B281-4B6B-92BB-CACAD1FADAC5}"/>
                </c:ext>
              </c:extLst>
            </c:dLbl>
            <c:dLbl>
              <c:idx val="4"/>
              <c:tx>
                <c:strRef>
                  <c:f>Daten_Diagramme!$D$18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{D3302999-CECA-4701-8047-B6FEF143BEFC}</c15:txfldGUID>
                      <c15:f>Daten_Diagramme!$D$18</c15:f>
                      <c15:dlblFieldTableCache>
                        <c:ptCount val="1"/>
                        <c:pt idx="0">
                          <c:v>-2.9</c:v>
                        </c:pt>
                      </c15:dlblFieldTableCache>
                    </c15:dlblFTEntry>
                  </c15:dlblFieldTable>
                  <c15:showDataLabelsRange val="0"/>
                </c:ext>
                <c:ext xmlns:c16="http://schemas.microsoft.com/office/drawing/2014/chart" uri="{C3380CC4-5D6E-409C-BE32-E72D297353CC}">
                  <c16:uniqueId val="{00000004-B281-4B6B-92BB-CACAD1FADAC5}"/>
                </c:ext>
              </c:extLst>
            </c:dLbl>
            <c:dLbl>
              <c:idx val="5"/>
              <c:tx>
                <c:strRef>
                  <c:f>Daten_Diagramme!$D$19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{0B969BFE-518D-4D81-BA9A-5824275865EA}</c15:txfldGUID>
                      <c15:f>Daten_Diagramme!$D$19</c15:f>
                      <c15:dlblFieldTableCache>
                        <c:ptCount val="1"/>
                        <c:pt idx="0">
                          <c:v>-2.2</c:v>
                        </c:pt>
                      </c15:dlblFieldTableCache>
                    </c15:dlblFTEntry>
                  </c15:dlblFieldTable>
                  <c15:showDataLabelsRange val="0"/>
                </c:ext>
                <c:ext xmlns:c16="http://schemas.microsoft.com/office/drawing/2014/chart" uri="{C3380CC4-5D6E-409C-BE32-E72D297353CC}">
                  <c16:uniqueId val="{00000005-B281-4B6B-92BB-CACAD1FADAC5}"/>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{D2C56576-7E61-4CE1-AA1D-7D73A5D1C096}</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B281-4B6B-92BB-CACAD1FADAC5}"/>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{13565A4F-3161-4423-ABF8-5ECC4E360397}</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B281-4B6B-92BB-CACAD1FADAC5}"/>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{C2211F57-CFF8-44DC-815F-F168CAAC2818}</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B281-4B6B-92BB-CACAD1FADAC5}"/>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{818FEDDA-2CD2-489E-9B87-131F30CFF006}</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B281-4B6B-92BB-CACAD1FADAC5}"/>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{EB15BAAB-F2BA-41CA-8A11-BC6A468DE7B7}</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B281-4B6B-92BB-CACAD1FADAC5}"/>
                </c:ext>
              </c:extLst>
            </c:dLbl>
            <c:dLbl>
              <c:idx val="11"/>
              <c:tx>
                <c:strRef>
                  <c:f>Daten_Diagramme!$D$25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{2617C3A6-9769-409B-8DFD-1C307A00E843}</c15:txfldGUID>
                      <c15:f>Daten_Diagramme!$D$25</c15:f>
                      <c15:dlblFieldTableCache>
                        <c:ptCount val="1"/>
                        <c:pt idx="0">
                          <c:v>-0.3</c:v>
                        </c:pt>
                      </c15:dlblFieldTableCache>
                    </c15:dlblFTEntry>
                  </c15:dlblFieldTable>
                  <c15:showDataLabelsRange val="0"/>
                </c:ext>
                <c:ext xmlns:c16="http://schemas.microsoft.com/office/drawing/2014/chart" uri="{C3380CC4-5D6E-409C-BE32-E72D297353CC}">
                  <c16:uniqueId val="{0000000B-B281-4B6B-92BB-CACAD1FADAC5}"/>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{AB4DAF72-AEAA-468F-A3B2-B45BBCCC4AFD}</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B281-4B6B-92BB-CACAD1FADAC5}"/>
                </c:ext>
              </c:extLst>
            </c:dLbl>
            <c:dLbl>
              <c:idx val="13"/>
              <c:tx>
                <c:strRef>
                  <c:f>Daten_Diagramme!$D$27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{080C93C0-369A-4251-BB88-D98A81354CF1}</c15:txfldGUID>
                      <c15:f>Daten_Diagramme!$D$27</c15:f>
                      <c15:dlblFieldTableCache>
                        <c:ptCount val="1"/>
                        <c:pt idx="0">
                          <c:v>-1.3</c:v>
                        </c:pt>
                      </c15:dlblFieldTableCache>
                    </c15:dlblFTEntry>
                  </c15:dlblFieldTable>
                  <c15:showDataLabelsRange val="0"/>
                </c:ext>
                <c:ext xmlns:c16="http://schemas.microsoft.com/office/drawing/2014/chart" uri="{C3380CC4-5D6E-409C-BE32-E72D297353CC}">
                  <c16:uniqueId val="{0000000D-B281-4B6B-92BB-CACAD1FADAC5}"/>
                </c:ext>
              </c:extLst>
            </c:dLbl>
            <c:dLbl>
              <c:idx val="14"/>
              <c:tx>
                <c:strRef>
                  <c:f>Daten_Diagramme!$D$28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{B7F4E53F-E37F-4E73-BA5F-EEF29258110E}</c15:txfldGUID>
                      <c15:f>Daten_Diagramme!$D$28</c15:f>
                      <c15:dlblFieldTableCache>
                        <c:ptCount val="1"/>
                        <c:pt idx="0">
                          <c:v>-0.3</c:v>
                        </c:pt>
                      </c15:dlblFieldTableCache>
                    </c15:dlblFTEntry>
                  </c15:dlblFieldTable>
                  <c15:showDataLabelsRange val="0"/>
                </c:ext>
                <c:ext xmlns:c16="http://schemas.microsoft.com/office/drawing/2014/chart" uri="{C3380CC4-5D6E-409C-BE32-E72D297353CC}">
                  <c16:uniqueId val="{0000000E-B281-4B6B-92BB-CACAD1FADAC5}"/>
                </c:ext>
              </c:extLst>
            </c:dLbl>
            <c:dLbl>
              <c:idx val="15"/>
              <c:tx>
                <c:strRef>
                  <c:f>Daten_Diagramme!$D$29</c:f>
                  <c:strCache>
                    <c:ptCount val="1"/>
                    <c:pt idx="0">
                      <c:v>-28.5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{92C57A92-7B91-4F27-A992-2AB636513617}</c15:txfldGUID>
                      <c15:f>Daten_Diagramme!$D$29</c15:f>
                      <c15:dlblFieldTableCache>
                        <c:ptCount val="1"/>
                        <c:pt idx="0">
                          <c:v>-28.5</c:v>
                        </c:pt>
                      </c15:dlblFieldTableCache>
                    </c15:dlblFTEntry>
                  </c15:dlblFieldTable>
                  <c15:showDataLabelsRange val="0"/>
                </c:ext>
                <c:ext xmlns:c16="http://schemas.microsoft.com/office/drawing/2014/chart" uri="{C3380CC4-5D6E-409C-BE32-E72D297353CC}">
                  <c16:uniqueId val="{0000000F-B281-4B6B-92BB-CACAD1FADAC5}"/>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{267319D7-A77E-465F-882C-DF0EC98A23BC}</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B281-4B6B-92BB-CACAD1FADAC5}"/>
                </c:ext>
              </c:extLst>
            </c:dLbl>
            <c:dLbl>
              <c:idx val="17"/>
              <c:tx>
                <c:strRef>
                  <c:f>Daten_Diagramme!$D$31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{7F40DD45-BDA8-49B0-8278-B0DA6FA8EA63}</c15:txfldGUID>
                      <c15:f>Daten_Diagramme!$D$31</c15:f>
                      <c15:dlblFieldTableCache>
                        <c:ptCount val="1"/>
                        <c:pt idx="0">
                          <c:v>-1.2</c:v>
                        </c:pt>
                      </c15:dlblFieldTableCache>
                    </c15:dlblFTEntry>
                  </c15:dlblFieldTable>
                  <c15:showDataLabelsRange val="0"/>
                </c:ext>
                <c:ext xmlns:c16="http://schemas.microsoft.com/office/drawing/2014/chart" uri="{C3380CC4-5D6E-409C-BE32-E72D297353CC}">
                  <c16:uniqueId val="{00000011-B281-4B6B-92BB-CACAD1FADAC5}"/>
                </c:ext>
              </c:extLst>
            </c:dLbl>
            <c:dLbl>
              <c:idx val="18"/>
              <c:tx>
                <c:strRef>
                  <c:f>Daten_Diagramme!$D$32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{EF276D94-41A9-414F-AB14-9C3BB5CC3AD4}</c15:txfldGUID>
                      <c15:f>Daten_Diagramme!$D$32</c15:f>
                      <c15:dlblFieldTableCache>
                        <c:ptCount val="1"/>
                        <c:pt idx="0">
                          <c:v>1.1</c:v>
                        </c:pt>
                      </c15:dlblFieldTableCache>
                    </c15:dlblFTEntry>
                  </c15:dlblFieldTable>
                  <c15:showDataLabelsRange val="0"/>
                </c:ext>
                <c:ext xmlns:c16="http://schemas.microsoft.com/office/drawing/2014/chart" uri="{C3380CC4-5D6E-409C-BE32-E72D297353CC}">
                  <c16:uniqueId val="{00000012-B281-4B6B-92BB-CACAD1FADAC5}"/>
                </c:ext>
              </c:extLst>
            </c:dLbl>
            <c:dLbl>
              <c:idx val="19"/>
              <c:tx>
                <c:strRef>
                  <c:f>Daten_Diagramme!$D$33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{4CD78BAE-F14C-40CD-B494-5D60B6090106}</c15:txfldGUID>
                      <c15:f>Daten_Diagramme!$D$33</c15:f>
                      <c15:dlblFieldTableCache>
                        <c:ptCount val="1"/>
                        <c:pt idx="0">
                          <c:v>-0.1</c:v>
                        </c:pt>
                      </c15:dlblFieldTableCache>
                    </c15:dlblFTEntry>
                  </c15:dlblFieldTable>
                  <c15:showDataLabelsRange val="0"/>
                </c:ext>
                <c:ext xmlns:c16="http://schemas.microsoft.com/office/drawing/2014/chart" uri="{C3380CC4-5D6E-409C-BE32-E72D297353CC}">
                  <c16:uniqueId val="{00000013-B281-4B6B-92BB-CACAD1FADAC5}"/>
                </c:ext>
              </c:extLst>
            </c:dLbl>
            <c:dLbl>
              <c:idx val="20"/>
              <c:tx>
                <c:strRef>
                  <c:f>Daten_Diagramme!$D$34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{C0769C20-C5F9-4EE9-9D79-FECE0DD0526C}</c15:txfldGUID>
                      <c15:f>Daten_Diagramme!$D$34</c15:f>
                      <c15:dlblFieldTableCache>
                        <c:ptCount val="1"/>
                        <c:pt idx="0">
                          <c:v>-0.2</c:v>
                        </c:pt>
                      </c15:dlblFieldTableCache>
                    </c15:dlblFTEntry>
                  </c15:dlblFieldTable>
                  <c15:showDataLabelsRange val="0"/>
                </c:ext>
                <c:ext xmlns:c16="http://schemas.microsoft.com/office/drawing/2014/chart" uri="{C3380CC4-5D6E-409C-BE32-E72D297353CC}">
                  <c16:uniqueId val="{00000014-B281-4B6B-92BB-CACAD1FADAC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{2781FE23-9A93-4ED0-A57A-8CB273A6979E}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281-4B6B-92BB-CACAD1FADAC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{C844ED54-6BBE-4220-83C9-F51E5D77AD55}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281-4B6B-92BB-CACAD1FADAC5}"/>
                </c:ext>
              </c:extLst>
            </c:dLbl>
            <c:dLbl>
              <c:idx val="23"/>
              <c:tx>
                <c:strRef>
                  <c:f>Daten_Diagramme!$D$37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{BBABADC8-E200-4EE8-BF6E-A8ABF59DD936}</c15:txfldGUID>
                      <c15:f>Daten_Diagramme!$D$37</c15:f>
                      <c15:dlblFieldTableCache>
                        <c:ptCount val="1"/>
                        <c:pt idx="0">
                          <c:v>3.1</c:v>
                        </c:pt>
                      </c15:dlblFieldTableCache>
                    </c15:dlblFTEntry>
                  </c15:dlblFieldTable>
                  <c15:showDataLabelsRange val="0"/>
                </c:ext>
                <c:ext xmlns:c16="http://schemas.microsoft.com/office/drawing/2014/chart" uri="{C3380CC4-5D6E-409C-BE32-E72D297353CC}">
                  <c16:uniqueId val="{00000017-B281-4B6B-92BB-CACAD1FADAC5}"/>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{36FD71E5-4C8D-42F5-B67B-C7B776EC9D6A}</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B281-4B6B-92BB-CACAD1FADAC5}"/>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{C804EAB6-92F6-43A7-BA90-0E99C389B346}</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B281-4B6B-92BB-CACAD1FADAC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{121A459D-875E-43BB-B4CE-A5BF1A6CDF2F}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281-4B6B-92BB-CACAD1FADAC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{8A089062-86E4-40EF-9188-255F9A687FEB}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281-4B6B-92BB-CACAD1FADAC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{A0539E7F-004E-4151-9796-463083E9811A}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281-4B6B-92BB-CACAD1FADAC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{D62F5441-4D4F-46C4-8C4B-592BA586AAAB}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281-4B6B-92BB-CACAD1FADAC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{1F24164A-348B-4369-A265-8CC47C54BF43}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281-4B6B-92BB-CACAD1FADAC5}"/>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{5B9A1445-C05D-46B2-91DB-ED381F4C0426}</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B281-4B6B-92BB-CACAD1FADA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-7.2208124445544752E-2</c:v>
                </c:pt>
                <c:pt idx="1">
                  <c:v>3.0837004405286343</c:v>
                </c:pt>
                <c:pt idx="2">
                  <c:v>3.6563071297989032</c:v>
                </c:pt>
                <c:pt idx="3">
                  <c:v>-1.5289113691228877</c:v>
                </c:pt>
                <c:pt idx="4">
                  <c:v>-2.8664142779881017</c:v>
                </c:pt>
                <c:pt idx="5">
                  <c:v>-2.1708463949843262</c:v>
                </c:pt>
                <c:pt idx="6">
                  <c:v>2.2947292936536394</c:v>
                </c:pt>
                <c:pt idx="7">
                  <c:v>2.4482109227871938</c:v>
                </c:pt>
                <c:pt idx="8">
                  <c:v>1.5878679750223015</c:v>
                </c:pt>
                <c:pt idx="9">
                  <c:v>1.2082853855005753</c:v>
                </c:pt>
                <c:pt idx="10">
                  <c:v>0.45167118337850043</c:v>
                </c:pt>
                <c:pt idx="11">
                  <c:v>-0.25906735751295334</c:v>
                </c:pt>
                <c:pt idx="12">
                  <c:v>0.50050050050050054</c:v>
                </c:pt>
                <c:pt idx="13">
                  <c:v>-1.3245033112582782</c:v>
                </c:pt>
                <c:pt idx="14">
                  <c:v>-0.25348542458808621</c:v>
                </c:pt>
                <c:pt idx="15">
                  <c:v>-28.515625</c:v>
                </c:pt>
                <c:pt idx="16">
                  <c:v>2.3427471116816432</c:v>
                </c:pt>
                <c:pt idx="17">
                  <c:v>-1.2153950033760972</c:v>
                </c:pt>
                <c:pt idx="18">
                  <c:v>1.1297709923664123</c:v>
                </c:pt>
                <c:pt idx="19">
                  <c:v>-0.12013455069678039</c:v>
                </c:pt>
                <c:pt idx="20">
                  <c:v>-0.16853932584269662</c:v>
                </c:pt>
                <c:pt idx="21">
                  <c:v>0</c:v>
                </c:pt>
                <c:pt idx="23">
                  <c:v>3.0837004405286343</c:v>
                </c:pt>
                <c:pt idx="24">
                  <c:v>-0.71553873141907487</c:v>
                </c:pt>
                <c:pt idx="25">
                  <c:v>0.40220072092582054</c:v>
                </c:pt>
              </c:numCache>
            </c:numRef>
          </c:val>
          <c:extLst>
            <c:ext xmlns:c16="http://schemas.microsoft.com/office/drawing/2014/chart" uri="{C3380CC4-5D6E-409C-BE32-E72D297353CC}">
              <c16:uniqueId val="{00000020-B281-4B6B-92BB-CACAD1FADAC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{A94E3707-70D0-4B06-80D7-B4C4095EE6AD}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281-4B6B-92BB-CACAD1FADAC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{5C84E860-C086-4FAB-BBE5-0AC903A96489}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281-4B6B-92BB-CACAD1FADAC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{BA22AD06-BFBD-4162-A70A-418FE72F5DD5}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281-4B6B-92BB-CACAD1FADAC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{58689C35-6868-4929-A89F-5F135DD68625}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281-4B6B-92BB-CACAD1FADAC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{A3881012-A06F-4F2C-BFE0-3D9F2422F6E0}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281-4B6B-92BB-CACAD1FADAC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{3CA44BDB-F4C8-4165-AAAF-7AFCEE1E9BA2}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281-4B6B-92BB-CACAD1FADAC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{4BBB77F3-E189-4D42-9243-7CDA4E44053E}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281-4B6B-92BB-CACAD1FADAC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{BDCFCEC9-06E6-4468-901D-0D0A4E874D41}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281-4B6B-92BB-CACAD1FADAC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{CC47762F-3E81-412E-BA13-7BB57E0F05B4}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281-4B6B-92BB-CACAD1FADAC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{323460E4-FE38-4732-8CC2-66C334DE598F}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281-4B6B-92BB-CACAD1FADAC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{0EB59A8F-D9B0-4168-B9B1-5992F9D3E3C9}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281-4B6B-92BB-CACAD1FADAC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{3D8EBDC4-F7B4-44AA-A411-4C8557DBF270}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281-4B6B-92BB-CACAD1FADAC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{90946A9B-3405-44DB-81C1-7818BB9EFAE2}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281-4B6B-92BB-CACAD1FADAC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{A17525E0-1144-441D-828D-FE9DDE1FA3E5}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281-4B6B-92BB-CACAD1FADAC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{CA69009E-E0C0-4B53-8A85-34DD96A395E7}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281-4B6B-92BB-CACAD1FADAC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{44C4EBF1-5C9A-4DF7-AEE0-228B40E7A43E}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281-4B6B-92BB-CACAD1FADAC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{1C23FB20-B510-4798-8E3A-BC1C04614A54}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281-4B6B-92BB-CACAD1FADAC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{53A6FB19-EEE3-46CA-BBE8-DD8317653117}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281-4B6B-92BB-CACAD1FADAC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{0421A69F-B3CA-4F17-9B6A-D2C36C4B2847}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281-4B6B-92BB-CACAD1FADAC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{75CBF3DB-47DB-41D8-ACCE-D5290051BD0D}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281-4B6B-92BB-CACAD1FADAC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{624916A3-58A9-40FD-9881-911C7D0E2C01}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281-4B6B-92BB-CACAD1FADAC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{E2569ECE-BDBD-4625-BCDE-9CC75A922F82}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281-4B6B-92BB-CACAD1FADAC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{56011950-2FAB-4ED0-BAB3-520EED360CBE}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281-4B6B-92BB-CACAD1FADAC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{753194D3-3AE4-472D-8559-AF2E805624CC}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281-4B6B-92BB-CACAD1FADAC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{7D3A4C0E-0BDB-495C-AE08-66E393E7F936}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281-4B6B-92BB-CACAD1FADAC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{8B4EB167-F9A5-4A0F-A838-E0BC2362F6F2}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281-4B6B-92BB-CACAD1FADAC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{3ED72FF1-E6E2-4EF9-9B88-1C0D10C6CAEA}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281-4B6B-92BB-CACAD1FADAC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{72350B3B-1ABE-4179-984E-FA2EC968CA3F}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281-4B6B-92BB-CACAD1FADAC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{F5208439-997A-45A8-A191-43F6D161BCCD}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281-4B6B-92BB-CACAD1FADAC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{919AA440-F728-4498-9594-F84B0C385636}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281-4B6B-92BB-CACAD1FADAC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{95D16DF7-12FB-4BF6-B82A-E55350E8D35C}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281-4B6B-92BB-CACAD1FADAC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{42936E0A-B84C-418C-B75C-497A3D0F06F2}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281-4B6B-92BB-CACAD1FADA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281-4B6B-92BB-CACAD1FADAC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281-4B6B-92BB-CACAD1FADAC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{59DB6473-B6A4-4706-BDEF-B8287CA86367}</c15:txfldGUID>
                      <c15:f>Daten_Diagramme!$E$14</c15:f>
                      <c15:dlblFieldTableCache>
                        <c:ptCount val="1"/>
                        <c:pt idx="0">
                          <c:v>-0.4</c:v>
                        </c:pt>
                      </c15:dlblFieldTableCache>
                    </c15:dlblFTEntry>
                  </c15:dlblFieldTable>
                  <c15:showDataLabelsRange val="0"/>
                </c:ext>
                <c:ext xmlns:c16="http://schemas.microsoft.com/office/drawing/2014/chart" uri="{C3380CC4-5D6E-409C-BE32-E72D297353CC}">
                  <c16:uniqueId val="{00000000-8A2F-4429-A739-9A338532EBCA}"/>
                </c:ext>
              </c:extLst>
            </c:dLbl>
            <c:dLbl>
              <c:idx val="1"/>
              <c:tx>
                <c:strRef>
                  <c:f>Daten_Diagramme!$E$15</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{32242F9A-439C-4DC1-83A2-2FB7425A5EA4}</c15:txfldGUID>
                      <c15:f>Daten_Diagramme!$E$15</c15:f>
                      <c15:dlblFieldTableCache>
                        <c:ptCount val="1"/>
                        <c:pt idx="0">
                          <c:v>15.3</c:v>
                        </c:pt>
                      </c15:dlblFieldTableCache>
                    </c15:dlblFTEntry>
                  </c15:dlblFieldTable>
                  <c15:showDataLabelsRange val="0"/>
                </c:ext>
                <c:ext xmlns:c16="http://schemas.microsoft.com/office/drawing/2014/chart" uri="{C3380CC4-5D6E-409C-BE32-E72D297353CC}">
                  <c16:uniqueId val="{00000001-8A2F-4429-A739-9A338532EBCA}"/>
                </c:ext>
              </c:extLst>
            </c:dLbl>
            <c:dLbl>
              <c:idx val="2"/>
              <c:tx>
                <c:strRef>
                  <c:f>Daten_Diagramme!$E$16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{74454FC0-938D-4730-A027-73CF837D0C93}</c15:txfldGUID>
                      <c15:f>Daten_Diagramme!$E$16</c15:f>
                      <c15:dlblFieldTableCache>
                        <c:ptCount val="1"/>
                        <c:pt idx="0">
                          <c:v>1.5</c:v>
                        </c:pt>
                      </c15:dlblFieldTableCache>
                    </c15:dlblFTEntry>
                  </c15:dlblFieldTable>
                  <c15:showDataLabelsRange val="0"/>
                </c:ext>
                <c:ext xmlns:c16="http://schemas.microsoft.com/office/drawing/2014/chart" uri="{C3380CC4-5D6E-409C-BE32-E72D297353CC}">
                  <c16:uniqueId val="{00000002-8A2F-4429-A739-9A338532EBCA}"/>
                </c:ext>
              </c:extLst>
            </c:dLbl>
            <c:dLbl>
              <c:idx val="3"/>
              <c:tx>
                <c:strRef>
                  <c:f>Daten_Diagramme!$E$17</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{526E775A-4575-44D8-AF4B-4DE70C65B3E0}</c15:txfldGUID>
                      <c15:f>Daten_Diagramme!$E$17</c15:f>
                      <c15:dlblFieldTableCache>
                        <c:ptCount val="1"/>
                        <c:pt idx="0">
                          <c:v>-8.9</c:v>
                        </c:pt>
                      </c15:dlblFieldTableCache>
                    </c15:dlblFTEntry>
                  </c15:dlblFieldTable>
                  <c15:showDataLabelsRange val="0"/>
                </c:ext>
                <c:ext xmlns:c16="http://schemas.microsoft.com/office/drawing/2014/chart" uri="{C3380CC4-5D6E-409C-BE32-E72D297353CC}">
                  <c16:uniqueId val="{00000003-8A2F-4429-A739-9A338532EBCA}"/>
                </c:ext>
              </c:extLst>
            </c:dLbl>
            <c:dLbl>
              <c:idx val="4"/>
              <c:tx>
                <c:strRef>
                  <c:f>Daten_Diagramme!$E$18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{71E68526-3903-4876-B7CF-98C9CC737D62}</c15:txfldGUID>
                      <c15:f>Daten_Diagramme!$E$18</c15:f>
                      <c15:dlblFieldTableCache>
                        <c:ptCount val="1"/>
                        <c:pt idx="0">
                          <c:v>-2.0</c:v>
                        </c:pt>
                      </c15:dlblFieldTableCache>
                    </c15:dlblFTEntry>
                  </c15:dlblFieldTable>
                  <c15:showDataLabelsRange val="0"/>
                </c:ext>
                <c:ext xmlns:c16="http://schemas.microsoft.com/office/drawing/2014/chart" uri="{C3380CC4-5D6E-409C-BE32-E72D297353CC}">
                  <c16:uniqueId val="{00000004-8A2F-4429-A739-9A338532EBCA}"/>
                </c:ext>
              </c:extLst>
            </c:dLbl>
            <c:dLbl>
              <c:idx val="5"/>
              <c:tx>
                <c:strRef>
                  <c:f>Daten_Diagramme!$E$19</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{3F50E237-1EE7-4B03-99E2-A6CC12B18A23}</c15:txfldGUID>
                      <c15:f>Daten_Diagramme!$E$19</c15:f>
                      <c15:dlblFieldTableCache>
                        <c:ptCount val="1"/>
                        <c:pt idx="0">
                          <c:v>-11.1</c:v>
                        </c:pt>
                      </c15:dlblFieldTableCache>
                    </c15:dlblFTEntry>
                  </c15:dlblFieldTable>
                  <c15:showDataLabelsRange val="0"/>
                </c:ext>
                <c:ext xmlns:c16="http://schemas.microsoft.com/office/drawing/2014/chart" uri="{C3380CC4-5D6E-409C-BE32-E72D297353CC}">
                  <c16:uniqueId val="{00000005-8A2F-4429-A739-9A338532EBCA}"/>
                </c:ext>
              </c:extLst>
            </c:dLbl>
            <c:dLbl>
              <c:idx val="6"/>
              <c:tx>
                <c:strRef>
                  <c:f>Daten_Diagramme!$E$20</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{5D55C901-0504-4CA6-A212-BF890D60FAE4}</c15:txfldGUID>
                      <c15:f>Daten_Diagramme!$E$20</c15:f>
                      <c15:dlblFieldTableCache>
                        <c:ptCount val="1"/>
                        <c:pt idx="0">
                          <c:v>-13.0</c:v>
                        </c:pt>
                      </c15:dlblFieldTableCache>
                    </c15:dlblFTEntry>
                  </c15:dlblFieldTable>
                  <c15:showDataLabelsRange val="0"/>
                </c:ext>
                <c:ext xmlns:c16="http://schemas.microsoft.com/office/drawing/2014/chart" uri="{C3380CC4-5D6E-409C-BE32-E72D297353CC}">
                  <c16:uniqueId val="{00000006-8A2F-4429-A739-9A338532EBCA}"/>
                </c:ext>
              </c:extLst>
            </c:dLbl>
            <c:dLbl>
              <c:idx val="7"/>
              <c:tx>
                <c:strRef>
                  <c:f>Daten_Diagramme!$E$21</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{38F3E6CD-F82F-4CD9-80F0-88A8A9D3CAD9}</c15:txfldGUID>
                      <c15:f>Daten_Diagramme!$E$21</c15:f>
                      <c15:dlblFieldTableCache>
                        <c:ptCount val="1"/>
                        <c:pt idx="0">
                          <c:v>7.2</c:v>
                        </c:pt>
                      </c15:dlblFieldTableCache>
                    </c15:dlblFTEntry>
                  </c15:dlblFieldTable>
                  <c15:showDataLabelsRange val="0"/>
                </c:ext>
                <c:ext xmlns:c16="http://schemas.microsoft.com/office/drawing/2014/chart" uri="{C3380CC4-5D6E-409C-BE32-E72D297353CC}">
                  <c16:uniqueId val="{00000007-8A2F-4429-A739-9A338532EBCA}"/>
                </c:ext>
              </c:extLst>
            </c:dLbl>
            <c:dLbl>
              <c:idx val="8"/>
              <c:tx>
                <c:strRef>
                  <c:f>Daten_Diagramme!$E$22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{833DE004-D4C8-4C90-928D-D77F4B39D380}</c15:txfldGUID>
                      <c15:f>Daten_Diagramme!$E$22</c15:f>
                      <c15:dlblFieldTableCache>
                        <c:ptCount val="1"/>
                        <c:pt idx="0">
                          <c:v>4.2</c:v>
                        </c:pt>
                      </c15:dlblFieldTableCache>
                    </c15:dlblFTEntry>
                  </c15:dlblFieldTable>
                  <c15:showDataLabelsRange val="0"/>
                </c:ext>
                <c:ext xmlns:c16="http://schemas.microsoft.com/office/drawing/2014/chart" uri="{C3380CC4-5D6E-409C-BE32-E72D297353CC}">
                  <c16:uniqueId val="{00000008-8A2F-4429-A739-9A338532EBCA}"/>
                </c:ext>
              </c:extLst>
            </c:dLbl>
            <c:dLbl>
              <c:idx val="9"/>
              <c:tx>
                <c:strRef>
                  <c:f>Daten_Diagramme!$E$23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{DB7B8610-897E-488E-8F0E-BC905CBA1598}</c15:txfldGUID>
                      <c15:f>Daten_Diagramme!$E$23</c15:f>
                      <c15:dlblFieldTableCache>
                        <c:ptCount val="1"/>
                        <c:pt idx="0">
                          <c:v>-2.3</c:v>
                        </c:pt>
                      </c15:dlblFieldTableCache>
                    </c15:dlblFTEntry>
                  </c15:dlblFieldTable>
                  <c15:showDataLabelsRange val="0"/>
                </c:ext>
                <c:ext xmlns:c16="http://schemas.microsoft.com/office/drawing/2014/chart" uri="{C3380CC4-5D6E-409C-BE32-E72D297353CC}">
                  <c16:uniqueId val="{00000009-8A2F-4429-A739-9A338532EBCA}"/>
                </c:ext>
              </c:extLst>
            </c:dLbl>
            <c:dLbl>
              <c:idx val="10"/>
              <c:tx>
                <c:strRef>
                  <c:f>Daten_Diagramme!$E$24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{04CF0EE3-62C9-46D1-A97F-B2627D5E9B97}</c15:txfldGUID>
                      <c15:f>Daten_Diagramme!$E$24</c15:f>
                      <c15:dlblFieldTableCache>
                        <c:ptCount val="1"/>
                        <c:pt idx="0">
                          <c:v>-6.5</c:v>
                        </c:pt>
                      </c15:dlblFieldTableCache>
                    </c15:dlblFTEntry>
                  </c15:dlblFieldTable>
                  <c15:showDataLabelsRange val="0"/>
                </c:ext>
                <c:ext xmlns:c16="http://schemas.microsoft.com/office/drawing/2014/chart" uri="{C3380CC4-5D6E-409C-BE32-E72D297353CC}">
                  <c16:uniqueId val="{0000000A-8A2F-4429-A739-9A338532EBCA}"/>
                </c:ext>
              </c:extLst>
            </c:dLbl>
            <c:dLbl>
              <c:idx val="11"/>
              <c:tx>
                <c:strRef>
                  <c:f>Daten_Diagramme!$E$25</c:f>
                  <c:strCache>
                    <c:ptCount val="1"/>
                    <c:pt idx="0">
                      <c:v>-19.1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{A3697C25-92CC-4BA3-85E6-00B3C810403C}</c15:txfldGUID>
                      <c15:f>Daten_Diagramme!$E$25</c15:f>
                      <c15:dlblFieldTableCache>
                        <c:ptCount val="1"/>
                        <c:pt idx="0">
                          <c:v>-19.1</c:v>
                        </c:pt>
                      </c15:dlblFieldTableCache>
                    </c15:dlblFTEntry>
                  </c15:dlblFieldTable>
                  <c15:showDataLabelsRange val="0"/>
                </c:ext>
                <c:ext xmlns:c16="http://schemas.microsoft.com/office/drawing/2014/chart" uri="{C3380CC4-5D6E-409C-BE32-E72D297353CC}">
                  <c16:uniqueId val="{0000000B-8A2F-4429-A739-9A338532EBCA}"/>
                </c:ext>
              </c:extLst>
            </c:dLbl>
            <c:dLbl>
              <c:idx val="12"/>
              <c:tx>
                <c:strRef>
                  <c:f>Daten_Diagramme!$E$26</c:f>
                  <c:strCache>
                    <c:ptCount val="1"/>
                    <c:pt idx="0">
                      <c:v>18.6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{37546459-5059-4016-87D9-6041630B3D10}</c15:txfldGUID>
                      <c15:f>Daten_Diagramme!$E$26</c15:f>
                      <c15:dlblFieldTableCache>
                        <c:ptCount val="1"/>
                        <c:pt idx="0">
                          <c:v>18.6</c:v>
                        </c:pt>
                      </c15:dlblFieldTableCache>
                    </c15:dlblFTEntry>
                  </c15:dlblFieldTable>
                  <c15:showDataLabelsRange val="0"/>
                </c:ext>
                <c:ext xmlns:c16="http://schemas.microsoft.com/office/drawing/2014/chart" uri="{C3380CC4-5D6E-409C-BE32-E72D297353CC}">
                  <c16:uniqueId val="{0000000C-8A2F-4429-A739-9A338532EBCA}"/>
                </c:ext>
              </c:extLst>
            </c:dLbl>
            <c:dLbl>
              <c:idx val="13"/>
              <c:tx>
                <c:strRef>
                  <c:f>Daten_Diagramme!$E$27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{8ED41F47-427B-4C21-9544-B76D893189F9}</c15:txfldGUID>
                      <c15:f>Daten_Diagramme!$E$27</c15:f>
                      <c15:dlblFieldTableCache>
                        <c:ptCount val="1"/>
                        <c:pt idx="0">
                          <c:v>1.2</c:v>
                        </c:pt>
                      </c15:dlblFieldTableCache>
                    </c15:dlblFTEntry>
                  </c15:dlblFieldTable>
                  <c15:showDataLabelsRange val="0"/>
                </c:ext>
                <c:ext xmlns:c16="http://schemas.microsoft.com/office/drawing/2014/chart" uri="{C3380CC4-5D6E-409C-BE32-E72D297353CC}">
                  <c16:uniqueId val="{0000000D-8A2F-4429-A739-9A338532EBCA}"/>
                </c:ext>
              </c:extLst>
            </c:dLbl>
            <c:dLbl>
              <c:idx val="14"/>
              <c:tx>
                <c:strRef>
                  <c:f>Daten_Diagramme!$E$28</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{3CA3DD6A-6C78-41C4-A3E3-1BAC7E1B37CE}</c15:txfldGUID>
                      <c15:f>Daten_Diagramme!$E$28</c15:f>
                      <c15:dlblFieldTableCache>
                        <c:ptCount val="1"/>
                        <c:pt idx="0">
                          <c:v>13.3</c:v>
                        </c:pt>
                      </c15:dlblFieldTableCache>
                    </c15:dlblFTEntry>
                  </c15:dlblFieldTable>
                  <c15:showDataLabelsRange val="0"/>
                </c:ext>
                <c:ext xmlns:c16="http://schemas.microsoft.com/office/drawing/2014/chart" uri="{C3380CC4-5D6E-409C-BE32-E72D297353CC}">
                  <c16:uniqueId val="{0000000E-8A2F-4429-A739-9A338532EBCA}"/>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{DE8EDEAA-DB0E-4658-969F-23BA65371011}</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8A2F-4429-A739-9A338532EBCA}"/>
                </c:ext>
              </c:extLst>
            </c:dLbl>
            <c:dLbl>
              <c:idx val="16"/>
              <c:tx>
                <c:strRef>
                  <c:f>Daten_Diagramme!$E$30</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{7D10776D-5823-42B4-8A51-3766E09D8CCD}</c15:txfldGUID>
                      <c15:f>Daten_Diagramme!$E$30</c15:f>
                      <c15:dlblFieldTableCache>
                        <c:ptCount val="1"/>
                        <c:pt idx="0">
                          <c:v>7.9</c:v>
                        </c:pt>
                      </c15:dlblFieldTableCache>
                    </c15:dlblFTEntry>
                  </c15:dlblFieldTable>
                  <c15:showDataLabelsRange val="0"/>
                </c:ext>
                <c:ext xmlns:c16="http://schemas.microsoft.com/office/drawing/2014/chart" uri="{C3380CC4-5D6E-409C-BE32-E72D297353CC}">
                  <c16:uniqueId val="{00000010-8A2F-4429-A739-9A338532EBCA}"/>
                </c:ext>
              </c:extLst>
            </c:dLbl>
            <c:dLbl>
              <c:idx val="17"/>
              <c:tx>
                <c:strRef>
                  <c:f>Daten_Diagramme!$E$31</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{24A92138-E7DB-451B-8D58-6344AA6E1985}</c15:txfldGUID>
                      <c15:f>Daten_Diagramme!$E$31</c15:f>
                      <c15:dlblFieldTableCache>
                        <c:ptCount val="1"/>
                        <c:pt idx="0">
                          <c:v>-11.7</c:v>
                        </c:pt>
                      </c15:dlblFieldTableCache>
                    </c15:dlblFTEntry>
                  </c15:dlblFieldTable>
                  <c15:showDataLabelsRange val="0"/>
                </c:ext>
                <c:ext xmlns:c16="http://schemas.microsoft.com/office/drawing/2014/chart" uri="{C3380CC4-5D6E-409C-BE32-E72D297353CC}">
                  <c16:uniqueId val="{00000011-8A2F-4429-A739-9A338532EBCA}"/>
                </c:ext>
              </c:extLst>
            </c:dLbl>
            <c:dLbl>
              <c:idx val="18"/>
              <c:tx>
                <c:strRef>
                  <c:f>Daten_Diagramme!$E$32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{9BE3ADEA-0124-442A-BC51-E03A60D1292D}</c15:txfldGUID>
                      <c15:f>Daten_Diagramme!$E$32</c15:f>
                      <c15:dlblFieldTableCache>
                        <c:ptCount val="1"/>
                        <c:pt idx="0">
                          <c:v>-4.7</c:v>
                        </c:pt>
                      </c15:dlblFieldTableCache>
                    </c15:dlblFTEntry>
                  </c15:dlblFieldTable>
                  <c15:showDataLabelsRange val="0"/>
                </c:ext>
                <c:ext xmlns:c16="http://schemas.microsoft.com/office/drawing/2014/chart" uri="{C3380CC4-5D6E-409C-BE32-E72D297353CC}">
                  <c16:uniqueId val="{00000012-8A2F-4429-A739-9A338532EBCA}"/>
                </c:ext>
              </c:extLst>
            </c:dLbl>
            <c:dLbl>
              <c:idx val="19"/>
              <c:tx>
                <c:strRef>
                  <c:f>Daten_Diagramme!$E$33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{2C9BA313-3C94-4727-8500-38E44BBBF729}</c15:txfldGUID>
                      <c15:f>Daten_Diagramme!$E$33</c15:f>
                      <c15:dlblFieldTableCache>
                        <c:ptCount val="1"/>
                        <c:pt idx="0">
                          <c:v>-2.7</c:v>
                        </c:pt>
                      </c15:dlblFieldTableCache>
                    </c15:dlblFTEntry>
                  </c15:dlblFieldTable>
                  <c15:showDataLabelsRange val="0"/>
                </c:ext>
                <c:ext xmlns:c16="http://schemas.microsoft.com/office/drawing/2014/chart" uri="{C3380CC4-5D6E-409C-BE32-E72D297353CC}">
                  <c16:uniqueId val="{00000013-8A2F-4429-A739-9A338532EBCA}"/>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{0E4F5A7C-67FE-4EEB-85BB-BAAC69AADC50}</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8A2F-4429-A739-9A338532EBCA}"/>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{E5D86659-7033-4166-8DAE-97B5236F3B64}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A2F-4429-A739-9A338532EBC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{1D5965AD-E63A-40B4-84B7-7D83E21516D5}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A2F-4429-A739-9A338532EBCA}"/>
                </c:ext>
              </c:extLst>
            </c:dLbl>
            <c:dLbl>
              <c:idx val="23"/>
              <c:tx>
                <c:strRef>
                  <c:f>Daten_Diagramme!$E$37</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{D2FDABDE-E461-4ADD-9A32-A9737324A640}</c15:txfldGUID>
                      <c15:f>Daten_Diagramme!$E$37</c15:f>
                      <c15:dlblFieldTableCache>
                        <c:ptCount val="1"/>
                        <c:pt idx="0">
                          <c:v>15.3</c:v>
                        </c:pt>
                      </c15:dlblFieldTableCache>
                    </c15:dlblFTEntry>
                  </c15:dlblFieldTable>
                  <c15:showDataLabelsRange val="0"/>
                </c:ext>
                <c:ext xmlns:c16="http://schemas.microsoft.com/office/drawing/2014/chart" uri="{C3380CC4-5D6E-409C-BE32-E72D297353CC}">
                  <c16:uniqueId val="{00000017-8A2F-4429-A739-9A338532EBCA}"/>
                </c:ext>
              </c:extLst>
            </c:dLbl>
            <c:dLbl>
              <c:idx val="24"/>
              <c:tx>
                <c:strRef>
                  <c:f>Daten_Diagramme!$E$38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{2032D844-A80C-45E1-B5C7-DED03FC09A6E}</c15:txfldGUID>
                      <c15:f>Daten_Diagramme!$E$38</c15:f>
                      <c15:dlblFieldTableCache>
                        <c:ptCount val="1"/>
                        <c:pt idx="0">
                          <c:v>-4.3</c:v>
                        </c:pt>
                      </c15:dlblFieldTableCache>
                    </c15:dlblFTEntry>
                  </c15:dlblFieldTable>
                  <c15:showDataLabelsRange val="0"/>
                </c:ext>
                <c:ext xmlns:c16="http://schemas.microsoft.com/office/drawing/2014/chart" uri="{C3380CC4-5D6E-409C-BE32-E72D297353CC}">
                  <c16:uniqueId val="{00000018-8A2F-4429-A739-9A338532EBCA}"/>
                </c:ext>
              </c:extLst>
            </c:dLbl>
            <c:dLbl>
              <c:idx val="25"/>
              <c:tx>
                <c:strRef>
                  <c:f>Daten_Diagramme!$E$39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{CAD579D8-F1D1-4344-A91C-3093AF406457}</c15:txfldGUID>
                      <c15:f>Daten_Diagramme!$E$39</c15:f>
                      <c15:dlblFieldTableCache>
                        <c:ptCount val="1"/>
                        <c:pt idx="0">
                          <c:v>0.2</c:v>
                        </c:pt>
                      </c15:dlblFieldTableCache>
                    </c15:dlblFTEntry>
                  </c15:dlblFieldTable>
                  <c15:showDataLabelsRange val="0"/>
                </c:ext>
                <c:ext xmlns:c16="http://schemas.microsoft.com/office/drawing/2014/chart" uri="{C3380CC4-5D6E-409C-BE32-E72D297353CC}">
                  <c16:uniqueId val="{00000019-8A2F-4429-A739-9A338532EBC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{0EAE16CF-8924-457D-BEE5-68AAC1F241A2}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A2F-4429-A739-9A338532EBC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{D4460D1A-DCB4-4D19-9B50-329BAA13935B}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A2F-4429-A739-9A338532EBC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{4DE562D1-70DA-42D2-A68F-9A7B756C4A81}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A2F-4429-A739-9A338532EBC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{A1FF4E2E-9A8A-4582-AA39-5AF9012AD040}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A2F-4429-A739-9A338532EBC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{BE413365-1506-4CD3-B9C7-8A4A068A818E}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A2F-4429-A739-9A338532EBCA}"/>
                </c:ext>
              </c:extLst>
            </c:dLbl>
            <c:dLbl>
              <c:idx val="31"/>
              <c:tx>
                <c:strRef>
                  <c:f>Daten_Diagramme!$E$45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{7CD06695-671E-4DBF-B228-BD68E78E6303}</c15:txfldGUID>
                      <c15:f>Daten_Diagramme!$E$45</c15:f>
                      <c15:dlblFieldTableCache>
                        <c:ptCount val="1"/>
                        <c:pt idx="0">
                          <c:v>0.2</c:v>
                        </c:pt>
                      </c15:dlblFieldTableCache>
                    </c15:dlblFTEntry>
                  </c15:dlblFieldTable>
                  <c15:showDataLabelsRange val="0"/>
                </c:ext>
                <c:ext xmlns:c16="http://schemas.microsoft.com/office/drawing/2014/chart" uri="{C3380CC4-5D6E-409C-BE32-E72D297353CC}">
                  <c16:uniqueId val="{0000001F-8A2F-4429-A739-9A338532EB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-0.43659185483320828</c:v>
                </c:pt>
                <c:pt idx="1">
                  <c:v>15.347721822541967</c:v>
                </c:pt>
                <c:pt idx="2">
                  <c:v>1.5151515151515151</c:v>
                </c:pt>
                <c:pt idx="3">
                  <c:v>-8.9410795220436761</c:v>
                </c:pt>
                <c:pt idx="4">
                  <c:v>-1.9786910197869101</c:v>
                </c:pt>
                <c:pt idx="5">
                  <c:v>-11.078503301540719</c:v>
                </c:pt>
                <c:pt idx="6">
                  <c:v>-13.022113022113022</c:v>
                </c:pt>
                <c:pt idx="7">
                  <c:v>7.150595882990249</c:v>
                </c:pt>
                <c:pt idx="8">
                  <c:v>4.2113955408753094</c:v>
                </c:pt>
                <c:pt idx="9">
                  <c:v>-2.2988505747126435</c:v>
                </c:pt>
                <c:pt idx="10">
                  <c:v>-6.4883323847467276</c:v>
                </c:pt>
                <c:pt idx="11">
                  <c:v>-19.09090909090909</c:v>
                </c:pt>
                <c:pt idx="12">
                  <c:v>18.589743589743591</c:v>
                </c:pt>
                <c:pt idx="13">
                  <c:v>1.2358393408856849</c:v>
                </c:pt>
                <c:pt idx="14">
                  <c:v>13.26530612244898</c:v>
                </c:pt>
                <c:pt idx="15">
                  <c:v>0</c:v>
                </c:pt>
                <c:pt idx="16">
                  <c:v>7.8671328671328675</c:v>
                </c:pt>
                <c:pt idx="17">
                  <c:v>-11.666666666666666</c:v>
                </c:pt>
                <c:pt idx="18">
                  <c:v>-4.6894803548795947</c:v>
                </c:pt>
                <c:pt idx="19">
                  <c:v>-2.6984126984126986</c:v>
                </c:pt>
                <c:pt idx="20">
                  <c:v>-1.3130615065653075</c:v>
                </c:pt>
                <c:pt idx="21">
                  <c:v>0</c:v>
                </c:pt>
                <c:pt idx="23">
                  <c:v>15.347721822541967</c:v>
                </c:pt>
                <c:pt idx="24">
                  <c:v>-4.2791499138426188</c:v>
                </c:pt>
                <c:pt idx="25">
                  <c:v>0.1951854261548471</c:v>
                </c:pt>
              </c:numCache>
            </c:numRef>
          </c:val>
          <c:extLst>
            <c:ext xmlns:c16="http://schemas.microsoft.com/office/drawing/2014/chart" uri="{C3380CC4-5D6E-409C-BE32-E72D297353CC}">
              <c16:uniqueId val="{00000020-8A2F-4429-A739-9A338532EBC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{8A71DFFD-F398-42F8-8C31-AF7ABB39A86E}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A2F-4429-A739-9A338532EBC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{DC68D5F1-D1B6-41EB-9323-33BD2141D8AD}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A2F-4429-A739-9A338532EBC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{6304DBA1-35C2-4159-9964-FE7A557F1AEE}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A2F-4429-A739-9A338532EBC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{14E932CB-E6D4-4AF2-B640-617B482B3C52}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A2F-4429-A739-9A338532EBC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{0842F3EB-BF87-4869-9112-10AC19E0768C}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A2F-4429-A739-9A338532EBC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{B5575047-9F43-4433-A788-3088666D9457}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A2F-4429-A739-9A338532EBC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{F13F52F2-4F38-4698-9746-4C4B14C060D4}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A2F-4429-A739-9A338532EBC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{3D3E5F88-0334-4E31-AFD7-554A7C1BDC97}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A2F-4429-A739-9A338532EBC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{EE6A1981-60CD-4612-ADBD-8378E61105F8}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A2F-4429-A739-9A338532EBC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{8876D39E-2C4E-4624-98CB-5399DD8DE8F9}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A2F-4429-A739-9A338532EBC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{6AC504B2-03CE-4D82-AD97-A7F010A4679F}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A2F-4429-A739-9A338532EBC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{ED0EE15A-97A4-45B1-9373-50EA60626651}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A2F-4429-A739-9A338532EBC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{0B7D8D17-2B3C-46DA-A07C-39249647BEDA}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A2F-4429-A739-9A338532EBC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{501B7D9B-DF08-43F8-AAF8-777EB5E52142}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A2F-4429-A739-9A338532EBC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{62186D05-7125-4745-9B2D-E34DF28E9617}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A2F-4429-A739-9A338532EBC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{01AE93E7-8DBD-45AD-A632-2FF2F5F56B1E}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A2F-4429-A739-9A338532EBC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{0EA88EB5-E4CB-44B3-9129-10F99FF135CB}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A2F-4429-A739-9A338532EBC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{FD474885-2735-47C5-A9FC-CD0052DEB564}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A2F-4429-A739-9A338532EBC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{05BC67DD-1E8E-4C33-B9DD-50959BC13D18}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A2F-4429-A739-9A338532EBC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{52013D3C-A430-4729-908B-343A2806A7B9}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A2F-4429-A739-9A338532EBC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{3EEED3D3-03BB-41B8-A8BD-280E77CD813A}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A2F-4429-A739-9A338532EBC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{7E05062F-25C2-4123-83AF-101CD88B0A18}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A2F-4429-A739-9A338532EBC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{6F33D77C-0226-48C0-95B2-769FC361256B}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A2F-4429-A739-9A338532EBC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{CB022958-BEA1-46B6-9D3B-2EC9E3105F8F}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A2F-4429-A739-9A338532EBC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{29B38A3A-5C95-4C3D-8EDB-9AE83F93DF0E}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A2F-4429-A739-9A338532EBC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{C7F0893C-83B9-4D0C-BD9A-25E2A030DE0E}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A2F-4429-A739-9A338532EBC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{86A41359-97F9-433E-9A24-BE045C3FDB92}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A2F-4429-A739-9A338532EBC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{B5B10E32-A539-499F-92E1-495C02BED07A}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A2F-4429-A739-9A338532EBC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{A6BBE0FA-9BF2-4BCB-B7DD-FDBD32E8B1C6}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A2F-4429-A739-9A338532EBC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{71ADA734-3BA1-47C9-93F6-773620F9B881}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A2F-4429-A739-9A338532EBC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{65711CEA-2DA0-41F6-B8C8-D8AB94828F56}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A2F-4429-A739-9A338532EBC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{A53B4D17-EAF8-49E2-B849-3ABEF9213512}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A2F-4429-A739-9A338532EB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A2F-4429-A739-9A338532EBC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A2F-4429-A739-9A338532EBC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{DCD25013-8693-4A94-A9A2-A563D1A8706B}</c15:txfldGUID>
                      <c15:f>Diagramm!$I$46</c15:f>
                      <c15:dlblFieldTableCache>
                        <c:ptCount val="1"/>
                      </c15:dlblFieldTableCache>
                    </c15:dlblFTEntry>
                  </c15:dlblFieldTable>
                  <c15:showDataLabelsRange val="0"/>
                </c:ext>
                <c:ext xmlns:c16="http://schemas.microsoft.com/office/drawing/2014/chart" uri="{C3380CC4-5D6E-409C-BE32-E72D297353CC}">
                  <c16:uniqueId val="{00000000-3423-4F42-9E12-CA1D527B40A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{1D33EADA-62DA-45E4-926E-6C223E03E9EC}</c15:txfldGUID>
                      <c15:f>Diagramm!$I$47</c15:f>
                      <c15:dlblFieldTableCache>
                        <c:ptCount val="1"/>
                      </c15:dlblFieldTableCache>
                    </c15:dlblFTEntry>
                  </c15:dlblFieldTable>
                  <c15:showDataLabelsRange val="0"/>
                </c:ext>
                <c:ext xmlns:c16="http://schemas.microsoft.com/office/drawing/2014/chart" uri="{C3380CC4-5D6E-409C-BE32-E72D297353CC}">
                  <c16:uniqueId val="{00000001-3423-4F42-9E12-CA1D527B40A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{FB47A489-02E3-47C0-92E1-B86A6E7711DB}</c15:txfldGUID>
                      <c15:f>Diagramm!$I$48</c15:f>
                      <c15:dlblFieldTableCache>
                        <c:ptCount val="1"/>
                      </c15:dlblFieldTableCache>
                    </c15:dlblFTEntry>
                  </c15:dlblFieldTable>
                  <c15:showDataLabelsRange val="0"/>
                </c:ext>
                <c:ext xmlns:c16="http://schemas.microsoft.com/office/drawing/2014/chart" uri="{C3380CC4-5D6E-409C-BE32-E72D297353CC}">
                  <c16:uniqueId val="{00000002-3423-4F42-9E12-CA1D527B40A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{E059F1EB-6586-442F-B75E-32F2A1A7466C}</c15:txfldGUID>
                      <c15:f>Diagramm!$I$49</c15:f>
                      <c15:dlblFieldTableCache>
                        <c:ptCount val="1"/>
                      </c15:dlblFieldTableCache>
                    </c15:dlblFTEntry>
                  </c15:dlblFieldTable>
                  <c15:showDataLabelsRange val="0"/>
                </c:ext>
                <c:ext xmlns:c16="http://schemas.microsoft.com/office/drawing/2014/chart" uri="{C3380CC4-5D6E-409C-BE32-E72D297353CC}">
                  <c16:uniqueId val="{00000003-3423-4F42-9E12-CA1D527B40A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{92650A12-7B47-4733-AACB-49BB256F7636}</c15:txfldGUID>
                      <c15:f>Diagramm!$I$50</c15:f>
                      <c15:dlblFieldTableCache>
                        <c:ptCount val="1"/>
                      </c15:dlblFieldTableCache>
                    </c15:dlblFTEntry>
                  </c15:dlblFieldTable>
                  <c15:showDataLabelsRange val="0"/>
                </c:ext>
                <c:ext xmlns:c16="http://schemas.microsoft.com/office/drawing/2014/chart" uri="{C3380CC4-5D6E-409C-BE32-E72D297353CC}">
                  <c16:uniqueId val="{00000004-3423-4F42-9E12-CA1D527B40A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{9CBCADB8-887F-478C-83C1-075A33E7BCAD}</c15:txfldGUID>
                      <c15:f>Diagramm!$I$51</c15:f>
                      <c15:dlblFieldTableCache>
                        <c:ptCount val="1"/>
                      </c15:dlblFieldTableCache>
                    </c15:dlblFTEntry>
                  </c15:dlblFieldTable>
                  <c15:showDataLabelsRange val="0"/>
                </c:ext>
                <c:ext xmlns:c16="http://schemas.microsoft.com/office/drawing/2014/chart" uri="{C3380CC4-5D6E-409C-BE32-E72D297353CC}">
                  <c16:uniqueId val="{00000005-3423-4F42-9E12-CA1D527B40A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{EAF7BD86-DBEE-4A39-9CB6-03A12F904BFB}</c15:txfldGUID>
                      <c15:f>Diagramm!$I$52</c15:f>
                      <c15:dlblFieldTableCache>
                        <c:ptCount val="1"/>
                      </c15:dlblFieldTableCache>
                    </c15:dlblFTEntry>
                  </c15:dlblFieldTable>
                  <c15:showDataLabelsRange val="0"/>
                </c:ext>
                <c:ext xmlns:c16="http://schemas.microsoft.com/office/drawing/2014/chart" uri="{C3380CC4-5D6E-409C-BE32-E72D297353CC}">
                  <c16:uniqueId val="{00000006-3423-4F42-9E12-CA1D527B40A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{B46AC37A-0764-4567-879B-8B434AE635DE}</c15:txfldGUID>
                      <c15:f>Diagramm!$I$53</c15:f>
                      <c15:dlblFieldTableCache>
                        <c:ptCount val="1"/>
                      </c15:dlblFieldTableCache>
                    </c15:dlblFTEntry>
                  </c15:dlblFieldTable>
                  <c15:showDataLabelsRange val="0"/>
                </c:ext>
                <c:ext xmlns:c16="http://schemas.microsoft.com/office/drawing/2014/chart" uri="{C3380CC4-5D6E-409C-BE32-E72D297353CC}">
                  <c16:uniqueId val="{00000007-3423-4F42-9E12-CA1D527B40A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{02B0F1C1-DDAF-4B21-939A-CEAD2BD5B1D6}</c15:txfldGUID>
                      <c15:f>Diagramm!$I$54</c15:f>
                      <c15:dlblFieldTableCache>
                        <c:ptCount val="1"/>
                      </c15:dlblFieldTableCache>
                    </c15:dlblFTEntry>
                  </c15:dlblFieldTable>
                  <c15:showDataLabelsRange val="0"/>
                </c:ext>
                <c:ext xmlns:c16="http://schemas.microsoft.com/office/drawing/2014/chart" uri="{C3380CC4-5D6E-409C-BE32-E72D297353CC}">
                  <c16:uniqueId val="{00000008-3423-4F42-9E12-CA1D527B40A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{088E484C-7840-4A62-9850-C43D06E9C66A}</c15:txfldGUID>
                      <c15:f>Diagramm!$I$55</c15:f>
                      <c15:dlblFieldTableCache>
                        <c:ptCount val="1"/>
                      </c15:dlblFieldTableCache>
                    </c15:dlblFTEntry>
                  </c15:dlblFieldTable>
                  <c15:showDataLabelsRange val="0"/>
                </c:ext>
                <c:ext xmlns:c16="http://schemas.microsoft.com/office/drawing/2014/chart" uri="{C3380CC4-5D6E-409C-BE32-E72D297353CC}">
                  <c16:uniqueId val="{00000009-3423-4F42-9E12-CA1D527B40A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{263A3EC0-F08E-4172-B037-9B3CF6A73B32}</c15:txfldGUID>
                      <c15:f>Diagramm!$I$56</c15:f>
                      <c15:dlblFieldTableCache>
                        <c:ptCount val="1"/>
                      </c15:dlblFieldTableCache>
                    </c15:dlblFTEntry>
                  </c15:dlblFieldTable>
                  <c15:showDataLabelsRange val="0"/>
                </c:ext>
                <c:ext xmlns:c16="http://schemas.microsoft.com/office/drawing/2014/chart" uri="{C3380CC4-5D6E-409C-BE32-E72D297353CC}">
                  <c16:uniqueId val="{0000000A-3423-4F42-9E12-CA1D527B40A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{AF7725E0-03F6-4F1F-95D4-050DE6D8332D}</c15:txfldGUID>
                      <c15:f>Diagramm!$I$57</c15:f>
                      <c15:dlblFieldTableCache>
                        <c:ptCount val="1"/>
                      </c15:dlblFieldTableCache>
                    </c15:dlblFTEntry>
                  </c15:dlblFieldTable>
                  <c15:showDataLabelsRange val="0"/>
                </c:ext>
                <c:ext xmlns:c16="http://schemas.microsoft.com/office/drawing/2014/chart" uri="{C3380CC4-5D6E-409C-BE32-E72D297353CC}">
                  <c16:uniqueId val="{0000000B-3423-4F42-9E12-CA1D527B40A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{C74C164A-E37E-4978-AC00-C50E2CE22E37}</c15:txfldGUID>
                      <c15:f>Diagramm!$I$58</c15:f>
                      <c15:dlblFieldTableCache>
                        <c:ptCount val="1"/>
                      </c15:dlblFieldTableCache>
                    </c15:dlblFTEntry>
                  </c15:dlblFieldTable>
                  <c15:showDataLabelsRange val="0"/>
                </c:ext>
                <c:ext xmlns:c16="http://schemas.microsoft.com/office/drawing/2014/chart" uri="{C3380CC4-5D6E-409C-BE32-E72D297353CC}">
                  <c16:uniqueId val="{0000000C-3423-4F42-9E12-CA1D527B40A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{FE653967-64A7-4499-B17C-C749921399C0}</c15:txfldGUID>
                      <c15:f>Diagramm!$I$59</c15:f>
                      <c15:dlblFieldTableCache>
                        <c:ptCount val="1"/>
                      </c15:dlblFieldTableCache>
                    </c15:dlblFTEntry>
                  </c15:dlblFieldTable>
                  <c15:showDataLabelsRange val="0"/>
                </c:ext>
                <c:ext xmlns:c16="http://schemas.microsoft.com/office/drawing/2014/chart" uri="{C3380CC4-5D6E-409C-BE32-E72D297353CC}">
                  <c16:uniqueId val="{0000000D-3423-4F42-9E12-CA1D527B40A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{E02FE32D-37AE-42A4-A727-7F263E35ECCC}</c15:txfldGUID>
                      <c15:f>Diagramm!$I$60</c15:f>
                      <c15:dlblFieldTableCache>
                        <c:ptCount val="1"/>
                      </c15:dlblFieldTableCache>
                    </c15:dlblFTEntry>
                  </c15:dlblFieldTable>
                  <c15:showDataLabelsRange val="0"/>
                </c:ext>
                <c:ext xmlns:c16="http://schemas.microsoft.com/office/drawing/2014/chart" uri="{C3380CC4-5D6E-409C-BE32-E72D297353CC}">
                  <c16:uniqueId val="{0000000E-3423-4F42-9E12-CA1D527B40A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{CAB7C1A3-31B0-4BED-A836-23947E17885D}</c15:txfldGUID>
                      <c15:f>Diagramm!$I$61</c15:f>
                      <c15:dlblFieldTableCache>
                        <c:ptCount val="1"/>
                      </c15:dlblFieldTableCache>
                    </c15:dlblFTEntry>
                  </c15:dlblFieldTable>
                  <c15:showDataLabelsRange val="0"/>
                </c:ext>
                <c:ext xmlns:c16="http://schemas.microsoft.com/office/drawing/2014/chart" uri="{C3380CC4-5D6E-409C-BE32-E72D297353CC}">
                  <c16:uniqueId val="{0000000F-3423-4F42-9E12-CA1D527B40A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{03F9B630-D240-4211-92AC-15824C4A8EDD}</c15:txfldGUID>
                      <c15:f>Diagramm!$I$62</c15:f>
                      <c15:dlblFieldTableCache>
                        <c:ptCount val="1"/>
                      </c15:dlblFieldTableCache>
                    </c15:dlblFTEntry>
                  </c15:dlblFieldTable>
                  <c15:showDataLabelsRange val="0"/>
                </c:ext>
                <c:ext xmlns:c16="http://schemas.microsoft.com/office/drawing/2014/chart" uri="{C3380CC4-5D6E-409C-BE32-E72D297353CC}">
                  <c16:uniqueId val="{00000010-3423-4F42-9E12-CA1D527B40A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{55F11814-6729-4C74-BAF9-2181D9267928}</c15:txfldGUID>
                      <c15:f>Diagramm!$I$63</c15:f>
                      <c15:dlblFieldTableCache>
                        <c:ptCount val="1"/>
                      </c15:dlblFieldTableCache>
                    </c15:dlblFTEntry>
                  </c15:dlblFieldTable>
                  <c15:showDataLabelsRange val="0"/>
                </c:ext>
                <c:ext xmlns:c16="http://schemas.microsoft.com/office/drawing/2014/chart" uri="{C3380CC4-5D6E-409C-BE32-E72D297353CC}">
                  <c16:uniqueId val="{00000011-3423-4F42-9E12-CA1D527B40A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{96DCF4E9-2ADE-4D2B-B232-F7C35678F5C2}</c15:txfldGUID>
                      <c15:f>Diagramm!$I$64</c15:f>
                      <c15:dlblFieldTableCache>
                        <c:ptCount val="1"/>
                      </c15:dlblFieldTableCache>
                    </c15:dlblFTEntry>
                  </c15:dlblFieldTable>
                  <c15:showDataLabelsRange val="0"/>
                </c:ext>
                <c:ext xmlns:c16="http://schemas.microsoft.com/office/drawing/2014/chart" uri="{C3380CC4-5D6E-409C-BE32-E72D297353CC}">
                  <c16:uniqueId val="{00000012-3423-4F42-9E12-CA1D527B40A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{60FAAAA8-4CC9-45BF-A6BB-CE26F6242C3F}</c15:txfldGUID>
                      <c15:f>Diagramm!$I$65</c15:f>
                      <c15:dlblFieldTableCache>
                        <c:ptCount val="1"/>
                      </c15:dlblFieldTableCache>
                    </c15:dlblFTEntry>
                  </c15:dlblFieldTable>
                  <c15:showDataLabelsRange val="0"/>
                </c:ext>
                <c:ext xmlns:c16="http://schemas.microsoft.com/office/drawing/2014/chart" uri="{C3380CC4-5D6E-409C-BE32-E72D297353CC}">
                  <c16:uniqueId val="{00000013-3423-4F42-9E12-CA1D527B40A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{6E0472C4-4F95-4C77-A058-04E302AD6A09}</c15:txfldGUID>
                      <c15:f>Diagramm!$I$66</c15:f>
                      <c15:dlblFieldTableCache>
                        <c:ptCount val="1"/>
                      </c15:dlblFieldTableCache>
                    </c15:dlblFTEntry>
                  </c15:dlblFieldTable>
                  <c15:showDataLabelsRange val="0"/>
                </c:ext>
                <c:ext xmlns:c16="http://schemas.microsoft.com/office/drawing/2014/chart" uri="{C3380CC4-5D6E-409C-BE32-E72D297353CC}">
                  <c16:uniqueId val="{00000014-3423-4F42-9E12-CA1D527B40A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{DA7F2FB6-D744-49F2-9741-072D7164A734}</c15:txfldGUID>
                      <c15:f>Diagramm!$I$67</c15:f>
                      <c15:dlblFieldTableCache>
                        <c:ptCount val="1"/>
                      </c15:dlblFieldTableCache>
                    </c15:dlblFTEntry>
                  </c15:dlblFieldTable>
                  <c15:showDataLabelsRange val="0"/>
                </c:ext>
                <c:ext xmlns:c16="http://schemas.microsoft.com/office/drawing/2014/chart" uri="{C3380CC4-5D6E-409C-BE32-E72D297353CC}">
                  <c16:uniqueId val="{00000015-3423-4F42-9E12-CA1D527B40A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423-4F42-9E12-CA1D527B40A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{BE0B7350-D675-4966-B775-758D23AC894A}</c15:txfldGUID>
                      <c15:f>Diagramm!$K$46</c15:f>
                      <c15:dlblFieldTableCache>
                        <c:ptCount val="1"/>
                      </c15:dlblFieldTableCache>
                    </c15:dlblFTEntry>
                  </c15:dlblFieldTable>
                  <c15:showDataLabelsRange val="0"/>
                </c:ext>
                <c:ext xmlns:c16="http://schemas.microsoft.com/office/drawing/2014/chart" uri="{C3380CC4-5D6E-409C-BE32-E72D297353CC}">
                  <c16:uniqueId val="{00000017-3423-4F42-9E12-CA1D527B40A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{7CAD0E32-8380-4A7F-9AC9-552F4B6B5F01}</c15:txfldGUID>
                      <c15:f>Diagramm!$K$47</c15:f>
                      <c15:dlblFieldTableCache>
                        <c:ptCount val="1"/>
                      </c15:dlblFieldTableCache>
                    </c15:dlblFTEntry>
                  </c15:dlblFieldTable>
                  <c15:showDataLabelsRange val="0"/>
                </c:ext>
                <c:ext xmlns:c16="http://schemas.microsoft.com/office/drawing/2014/chart" uri="{C3380CC4-5D6E-409C-BE32-E72D297353CC}">
                  <c16:uniqueId val="{00000018-3423-4F42-9E12-CA1D527B40A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{F5FB4495-1A39-4E53-88AD-46749F97CC9C}</c15:txfldGUID>
                      <c15:f>Diagramm!$K$48</c15:f>
                      <c15:dlblFieldTableCache>
                        <c:ptCount val="1"/>
                      </c15:dlblFieldTableCache>
                    </c15:dlblFTEntry>
                  </c15:dlblFieldTable>
                  <c15:showDataLabelsRange val="0"/>
                </c:ext>
                <c:ext xmlns:c16="http://schemas.microsoft.com/office/drawing/2014/chart" uri="{C3380CC4-5D6E-409C-BE32-E72D297353CC}">
                  <c16:uniqueId val="{00000019-3423-4F42-9E12-CA1D527B40A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{FE35F24F-1A4D-48BE-8B99-4D9B02EA59D4}</c15:txfldGUID>
                      <c15:f>Diagramm!$K$49</c15:f>
                      <c15:dlblFieldTableCache>
                        <c:ptCount val="1"/>
                      </c15:dlblFieldTableCache>
                    </c15:dlblFTEntry>
                  </c15:dlblFieldTable>
                  <c15:showDataLabelsRange val="0"/>
                </c:ext>
                <c:ext xmlns:c16="http://schemas.microsoft.com/office/drawing/2014/chart" uri="{C3380CC4-5D6E-409C-BE32-E72D297353CC}">
                  <c16:uniqueId val="{0000001A-3423-4F42-9E12-CA1D527B40A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{1D9CC069-2FE2-4C9E-A9CB-870F48A04ACB}</c15:txfldGUID>
                      <c15:f>Diagramm!$K$50</c15:f>
                      <c15:dlblFieldTableCache>
                        <c:ptCount val="1"/>
                      </c15:dlblFieldTableCache>
                    </c15:dlblFTEntry>
                  </c15:dlblFieldTable>
                  <c15:showDataLabelsRange val="0"/>
                </c:ext>
                <c:ext xmlns:c16="http://schemas.microsoft.com/office/drawing/2014/chart" uri="{C3380CC4-5D6E-409C-BE32-E72D297353CC}">
                  <c16:uniqueId val="{0000001B-3423-4F42-9E12-CA1D527B40A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{009A4980-6D4F-4076-B22D-2A8E03D429F1}</c15:txfldGUID>
                      <c15:f>Diagramm!$K$51</c15:f>
                      <c15:dlblFieldTableCache>
                        <c:ptCount val="1"/>
                      </c15:dlblFieldTableCache>
                    </c15:dlblFTEntry>
                  </c15:dlblFieldTable>
                  <c15:showDataLabelsRange val="0"/>
                </c:ext>
                <c:ext xmlns:c16="http://schemas.microsoft.com/office/drawing/2014/chart" uri="{C3380CC4-5D6E-409C-BE32-E72D297353CC}">
                  <c16:uniqueId val="{0000001C-3423-4F42-9E12-CA1D527B40A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{DF3CF534-24AE-445F-8E3F-B71BFC0A0022}</c15:txfldGUID>
                      <c15:f>Diagramm!$K$52</c15:f>
                      <c15:dlblFieldTableCache>
                        <c:ptCount val="1"/>
                      </c15:dlblFieldTableCache>
                    </c15:dlblFTEntry>
                  </c15:dlblFieldTable>
                  <c15:showDataLabelsRange val="0"/>
                </c:ext>
                <c:ext xmlns:c16="http://schemas.microsoft.com/office/drawing/2014/chart" uri="{C3380CC4-5D6E-409C-BE32-E72D297353CC}">
                  <c16:uniqueId val="{0000001D-3423-4F42-9E12-CA1D527B40A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{BC19EB76-496D-41DF-8FCA-E91978E9D5CA}</c15:txfldGUID>
                      <c15:f>Diagramm!$K$53</c15:f>
                      <c15:dlblFieldTableCache>
                        <c:ptCount val="1"/>
                      </c15:dlblFieldTableCache>
                    </c15:dlblFTEntry>
                  </c15:dlblFieldTable>
                  <c15:showDataLabelsRange val="0"/>
                </c:ext>
                <c:ext xmlns:c16="http://schemas.microsoft.com/office/drawing/2014/chart" uri="{C3380CC4-5D6E-409C-BE32-E72D297353CC}">
                  <c16:uniqueId val="{0000001E-3423-4F42-9E12-CA1D527B40A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{9D1983FE-9C53-4188-9B8E-DA3770D2DE9E}</c15:txfldGUID>
                      <c15:f>Diagramm!$K$54</c15:f>
                      <c15:dlblFieldTableCache>
                        <c:ptCount val="1"/>
                      </c15:dlblFieldTableCache>
                    </c15:dlblFTEntry>
                  </c15:dlblFieldTable>
                  <c15:showDataLabelsRange val="0"/>
                </c:ext>
                <c:ext xmlns:c16="http://schemas.microsoft.com/office/drawing/2014/chart" uri="{C3380CC4-5D6E-409C-BE32-E72D297353CC}">
                  <c16:uniqueId val="{0000001F-3423-4F42-9E12-CA1D527B40A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{7FBA1464-6650-4410-B02A-79D342744886}</c15:txfldGUID>
                      <c15:f>Diagramm!$K$55</c15:f>
                      <c15:dlblFieldTableCache>
                        <c:ptCount val="1"/>
                      </c15:dlblFieldTableCache>
                    </c15:dlblFTEntry>
                  </c15:dlblFieldTable>
                  <c15:showDataLabelsRange val="0"/>
                </c:ext>
                <c:ext xmlns:c16="http://schemas.microsoft.com/office/drawing/2014/chart" uri="{C3380CC4-5D6E-409C-BE32-E72D297353CC}">
                  <c16:uniqueId val="{00000020-3423-4F42-9E12-CA1D527B40A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{15B26F49-047F-4F2C-B520-C9A648F11A8B}</c15:txfldGUID>
                      <c15:f>Diagramm!$K$56</c15:f>
                      <c15:dlblFieldTableCache>
                        <c:ptCount val="1"/>
                      </c15:dlblFieldTableCache>
                    </c15:dlblFTEntry>
                  </c15:dlblFieldTable>
                  <c15:showDataLabelsRange val="0"/>
                </c:ext>
                <c:ext xmlns:c16="http://schemas.microsoft.com/office/drawing/2014/chart" uri="{C3380CC4-5D6E-409C-BE32-E72D297353CC}">
                  <c16:uniqueId val="{00000021-3423-4F42-9E12-CA1D527B40A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{DC3E7FFE-2ED8-408C-9292-90D6D41EB98C}</c15:txfldGUID>
                      <c15:f>Diagramm!$K$57</c15:f>
                      <c15:dlblFieldTableCache>
                        <c:ptCount val="1"/>
                      </c15:dlblFieldTableCache>
                    </c15:dlblFTEntry>
                  </c15:dlblFieldTable>
                  <c15:showDataLabelsRange val="0"/>
                </c:ext>
                <c:ext xmlns:c16="http://schemas.microsoft.com/office/drawing/2014/chart" uri="{C3380CC4-5D6E-409C-BE32-E72D297353CC}">
                  <c16:uniqueId val="{00000022-3423-4F42-9E12-CA1D527B40A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{F6068BE2-993C-44F3-BBDD-8D31395DC0F4}</c15:txfldGUID>
                      <c15:f>Diagramm!$K$58</c15:f>
                      <c15:dlblFieldTableCache>
                        <c:ptCount val="1"/>
                      </c15:dlblFieldTableCache>
                    </c15:dlblFTEntry>
                  </c15:dlblFieldTable>
                  <c15:showDataLabelsRange val="0"/>
                </c:ext>
                <c:ext xmlns:c16="http://schemas.microsoft.com/office/drawing/2014/chart" uri="{C3380CC4-5D6E-409C-BE32-E72D297353CC}">
                  <c16:uniqueId val="{00000023-3423-4F42-9E12-CA1D527B40A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{44421CD9-B4F2-479A-AEF9-3DA3431B984B}</c15:txfldGUID>
                      <c15:f>Diagramm!$K$59</c15:f>
                      <c15:dlblFieldTableCache>
                        <c:ptCount val="1"/>
                      </c15:dlblFieldTableCache>
                    </c15:dlblFTEntry>
                  </c15:dlblFieldTable>
                  <c15:showDataLabelsRange val="0"/>
                </c:ext>
                <c:ext xmlns:c16="http://schemas.microsoft.com/office/drawing/2014/chart" uri="{C3380CC4-5D6E-409C-BE32-E72D297353CC}">
                  <c16:uniqueId val="{00000024-3423-4F42-9E12-CA1D527B40A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{64ACF350-AEF1-4FBC-AFDF-2931D8DDAB81}</c15:txfldGUID>
                      <c15:f>Diagramm!$K$60</c15:f>
                      <c15:dlblFieldTableCache>
                        <c:ptCount val="1"/>
                      </c15:dlblFieldTableCache>
                    </c15:dlblFTEntry>
                  </c15:dlblFieldTable>
                  <c15:showDataLabelsRange val="0"/>
                </c:ext>
                <c:ext xmlns:c16="http://schemas.microsoft.com/office/drawing/2014/chart" uri="{C3380CC4-5D6E-409C-BE32-E72D297353CC}">
                  <c16:uniqueId val="{00000025-3423-4F42-9E12-CA1D527B40A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{92276F1C-DAB4-49D2-94AA-4E0BBC848CB2}</c15:txfldGUID>
                      <c15:f>Diagramm!$K$61</c15:f>
                      <c15:dlblFieldTableCache>
                        <c:ptCount val="1"/>
                      </c15:dlblFieldTableCache>
                    </c15:dlblFTEntry>
                  </c15:dlblFieldTable>
                  <c15:showDataLabelsRange val="0"/>
                </c:ext>
                <c:ext xmlns:c16="http://schemas.microsoft.com/office/drawing/2014/chart" uri="{C3380CC4-5D6E-409C-BE32-E72D297353CC}">
                  <c16:uniqueId val="{00000026-3423-4F42-9E12-CA1D527B40A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{50A071FD-8490-4060-9BD5-987002C976E2}</c15:txfldGUID>
                      <c15:f>Diagramm!$K$62</c15:f>
                      <c15:dlblFieldTableCache>
                        <c:ptCount val="1"/>
                      </c15:dlblFieldTableCache>
                    </c15:dlblFTEntry>
                  </c15:dlblFieldTable>
                  <c15:showDataLabelsRange val="0"/>
                </c:ext>
                <c:ext xmlns:c16="http://schemas.microsoft.com/office/drawing/2014/chart" uri="{C3380CC4-5D6E-409C-BE32-E72D297353CC}">
                  <c16:uniqueId val="{00000027-3423-4F42-9E12-CA1D527B40A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{F50F962E-DA99-4F95-91CF-B6D01FFC43A6}</c15:txfldGUID>
                      <c15:f>Diagramm!$K$63</c15:f>
                      <c15:dlblFieldTableCache>
                        <c:ptCount val="1"/>
                      </c15:dlblFieldTableCache>
                    </c15:dlblFTEntry>
                  </c15:dlblFieldTable>
                  <c15:showDataLabelsRange val="0"/>
                </c:ext>
                <c:ext xmlns:c16="http://schemas.microsoft.com/office/drawing/2014/chart" uri="{C3380CC4-5D6E-409C-BE32-E72D297353CC}">
                  <c16:uniqueId val="{00000028-3423-4F42-9E12-CA1D527B40A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{C4B34058-BAD9-4FED-8B4A-C24661964DB4}</c15:txfldGUID>
                      <c15:f>Diagramm!$K$64</c15:f>
                      <c15:dlblFieldTableCache>
                        <c:ptCount val="1"/>
                      </c15:dlblFieldTableCache>
                    </c15:dlblFTEntry>
                  </c15:dlblFieldTable>
                  <c15:showDataLabelsRange val="0"/>
                </c:ext>
                <c:ext xmlns:c16="http://schemas.microsoft.com/office/drawing/2014/chart" uri="{C3380CC4-5D6E-409C-BE32-E72D297353CC}">
                  <c16:uniqueId val="{00000029-3423-4F42-9E12-CA1D527B40A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{44606CAE-3F7D-4080-A11B-01A3D7FB1F7A}</c15:txfldGUID>
                      <c15:f>Diagramm!$K$65</c15:f>
                      <c15:dlblFieldTableCache>
                        <c:ptCount val="1"/>
                      </c15:dlblFieldTableCache>
                    </c15:dlblFTEntry>
                  </c15:dlblFieldTable>
                  <c15:showDataLabelsRange val="0"/>
                </c:ext>
                <c:ext xmlns:c16="http://schemas.microsoft.com/office/drawing/2014/chart" uri="{C3380CC4-5D6E-409C-BE32-E72D297353CC}">
                  <c16:uniqueId val="{0000002A-3423-4F42-9E12-CA1D527B40A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{F9B1C607-A693-4980-9836-346DA7F99777}</c15:txfldGUID>
                      <c15:f>Diagramm!$K$66</c15:f>
                      <c15:dlblFieldTableCache>
                        <c:ptCount val="1"/>
                      </c15:dlblFieldTableCache>
                    </c15:dlblFTEntry>
                  </c15:dlblFieldTable>
                  <c15:showDataLabelsRange val="0"/>
                </c:ext>
                <c:ext xmlns:c16="http://schemas.microsoft.com/office/drawing/2014/chart" uri="{C3380CC4-5D6E-409C-BE32-E72D297353CC}">
                  <c16:uniqueId val="{0000002B-3423-4F42-9E12-CA1D527B40A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{1FF13AD8-2591-4673-819D-ADAEA635560A}</c15:txfldGUID>
                      <c15:f>Diagramm!$K$67</c15:f>
                      <c15:dlblFieldTableCache>
                        <c:ptCount val="1"/>
                      </c15:dlblFieldTableCache>
                    </c15:dlblFTEntry>
                  </c15:dlblFieldTable>
                  <c15:showDataLabelsRange val="0"/>
                </c:ext>
                <c:ext xmlns:c16="http://schemas.microsoft.com/office/drawing/2014/chart" uri="{C3380CC4-5D6E-409C-BE32-E72D297353CC}">
                  <c16:uniqueId val="{0000002C-3423-4F42-9E12-CA1D527B40A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423-4F42-9E12-CA1D527B40A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{E223CE46-C3AE-4BCC-9489-F67701A5FEF7}</c15:txfldGUID>
                      <c15:f>Diagramm!$J$46</c15:f>
                      <c15:dlblFieldTableCache>
                        <c:ptCount val="1"/>
                      </c15:dlblFieldTableCache>
                    </c15:dlblFTEntry>
                  </c15:dlblFieldTable>
                  <c15:showDataLabelsRange val="0"/>
                </c:ext>
                <c:ext xmlns:c16="http://schemas.microsoft.com/office/drawing/2014/chart" uri="{C3380CC4-5D6E-409C-BE32-E72D297353CC}">
                  <c16:uniqueId val="{0000002E-3423-4F42-9E12-CA1D527B40A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{A9C70045-9F46-4E3C-98AD-8C66B453A46C}</c15:txfldGUID>
                      <c15:f>Diagramm!$J$47</c15:f>
                      <c15:dlblFieldTableCache>
                        <c:ptCount val="1"/>
                      </c15:dlblFieldTableCache>
                    </c15:dlblFTEntry>
                  </c15:dlblFieldTable>
                  <c15:showDataLabelsRange val="0"/>
                </c:ext>
                <c:ext xmlns:c16="http://schemas.microsoft.com/office/drawing/2014/chart" uri="{C3380CC4-5D6E-409C-BE32-E72D297353CC}">
                  <c16:uniqueId val="{0000002F-3423-4F42-9E12-CA1D527B40A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{290E6CD8-EB89-4B3D-AE21-57024E0BDFBF}</c15:txfldGUID>
                      <c15:f>Diagramm!$J$48</c15:f>
                      <c15:dlblFieldTableCache>
                        <c:ptCount val="1"/>
                      </c15:dlblFieldTableCache>
                    </c15:dlblFTEntry>
                  </c15:dlblFieldTable>
                  <c15:showDataLabelsRange val="0"/>
                </c:ext>
                <c:ext xmlns:c16="http://schemas.microsoft.com/office/drawing/2014/chart" uri="{C3380CC4-5D6E-409C-BE32-E72D297353CC}">
                  <c16:uniqueId val="{00000030-3423-4F42-9E12-CA1D527B40A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{8F7358EB-EBA2-4F8A-93CA-87854EF899D2}</c15:txfldGUID>
                      <c15:f>Diagramm!$J$49</c15:f>
                      <c15:dlblFieldTableCache>
                        <c:ptCount val="1"/>
                      </c15:dlblFieldTableCache>
                    </c15:dlblFTEntry>
                  </c15:dlblFieldTable>
                  <c15:showDataLabelsRange val="0"/>
                </c:ext>
                <c:ext xmlns:c16="http://schemas.microsoft.com/office/drawing/2014/chart" uri="{C3380CC4-5D6E-409C-BE32-E72D297353CC}">
                  <c16:uniqueId val="{00000031-3423-4F42-9E12-CA1D527B40A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{1A8F1DAF-8E9C-4798-B2ED-391C161537D2}</c15:txfldGUID>
                      <c15:f>Diagramm!$J$50</c15:f>
                      <c15:dlblFieldTableCache>
                        <c:ptCount val="1"/>
                      </c15:dlblFieldTableCache>
                    </c15:dlblFTEntry>
                  </c15:dlblFieldTable>
                  <c15:showDataLabelsRange val="0"/>
                </c:ext>
                <c:ext xmlns:c16="http://schemas.microsoft.com/office/drawing/2014/chart" uri="{C3380CC4-5D6E-409C-BE32-E72D297353CC}">
                  <c16:uniqueId val="{00000032-3423-4F42-9E12-CA1D527B40A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{87C0E62D-BB19-4439-854E-21A9E797275A}</c15:txfldGUID>
                      <c15:f>Diagramm!$J$51</c15:f>
                      <c15:dlblFieldTableCache>
                        <c:ptCount val="1"/>
                      </c15:dlblFieldTableCache>
                    </c15:dlblFTEntry>
                  </c15:dlblFieldTable>
                  <c15:showDataLabelsRange val="0"/>
                </c:ext>
                <c:ext xmlns:c16="http://schemas.microsoft.com/office/drawing/2014/chart" uri="{C3380CC4-5D6E-409C-BE32-E72D297353CC}">
                  <c16:uniqueId val="{00000033-3423-4F42-9E12-CA1D527B40A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{F067FCC7-A7FB-4CD3-9C70-CEFE746CF60C}</c15:txfldGUID>
                      <c15:f>Diagramm!$J$52</c15:f>
                      <c15:dlblFieldTableCache>
                        <c:ptCount val="1"/>
                      </c15:dlblFieldTableCache>
                    </c15:dlblFTEntry>
                  </c15:dlblFieldTable>
                  <c15:showDataLabelsRange val="0"/>
                </c:ext>
                <c:ext xmlns:c16="http://schemas.microsoft.com/office/drawing/2014/chart" uri="{C3380CC4-5D6E-409C-BE32-E72D297353CC}">
                  <c16:uniqueId val="{00000034-3423-4F42-9E12-CA1D527B40A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{F64509C7-D591-4A30-A01A-2BCE9F028E2A}</c15:txfldGUID>
                      <c15:f>Diagramm!$J$53</c15:f>
                      <c15:dlblFieldTableCache>
                        <c:ptCount val="1"/>
                      </c15:dlblFieldTableCache>
                    </c15:dlblFTEntry>
                  </c15:dlblFieldTable>
                  <c15:showDataLabelsRange val="0"/>
                </c:ext>
                <c:ext xmlns:c16="http://schemas.microsoft.com/office/drawing/2014/chart" uri="{C3380CC4-5D6E-409C-BE32-E72D297353CC}">
                  <c16:uniqueId val="{00000035-3423-4F42-9E12-CA1D527B40A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{EF7955CC-B23B-4232-A366-E59BD93433BA}</c15:txfldGUID>
                      <c15:f>Diagramm!$J$54</c15:f>
                      <c15:dlblFieldTableCache>
                        <c:ptCount val="1"/>
                      </c15:dlblFieldTableCache>
                    </c15:dlblFTEntry>
                  </c15:dlblFieldTable>
                  <c15:showDataLabelsRange val="0"/>
                </c:ext>
                <c:ext xmlns:c16="http://schemas.microsoft.com/office/drawing/2014/chart" uri="{C3380CC4-5D6E-409C-BE32-E72D297353CC}">
                  <c16:uniqueId val="{00000036-3423-4F42-9E12-CA1D527B40A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{FD3252A2-681A-40BF-9E2F-07C8E15DE8A6}</c15:txfldGUID>
                      <c15:f>Diagramm!$J$55</c15:f>
                      <c15:dlblFieldTableCache>
                        <c:ptCount val="1"/>
                      </c15:dlblFieldTableCache>
                    </c15:dlblFTEntry>
                  </c15:dlblFieldTable>
                  <c15:showDataLabelsRange val="0"/>
                </c:ext>
                <c:ext xmlns:c16="http://schemas.microsoft.com/office/drawing/2014/chart" uri="{C3380CC4-5D6E-409C-BE32-E72D297353CC}">
                  <c16:uniqueId val="{00000037-3423-4F42-9E12-CA1D527B40A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{5D5DDF88-8D1A-4699-BE5C-69B3392BEC79}</c15:txfldGUID>
                      <c15:f>Diagramm!$J$56</c15:f>
                      <c15:dlblFieldTableCache>
                        <c:ptCount val="1"/>
                      </c15:dlblFieldTableCache>
                    </c15:dlblFTEntry>
                  </c15:dlblFieldTable>
                  <c15:showDataLabelsRange val="0"/>
                </c:ext>
                <c:ext xmlns:c16="http://schemas.microsoft.com/office/drawing/2014/chart" uri="{C3380CC4-5D6E-409C-BE32-E72D297353CC}">
                  <c16:uniqueId val="{00000038-3423-4F42-9E12-CA1D527B40A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{8AEA2F60-939C-491B-B224-FFFEEE76E6FC}</c15:txfldGUID>
                      <c15:f>Diagramm!$J$57</c15:f>
                      <c15:dlblFieldTableCache>
                        <c:ptCount val="1"/>
                      </c15:dlblFieldTableCache>
                    </c15:dlblFTEntry>
                  </c15:dlblFieldTable>
                  <c15:showDataLabelsRange val="0"/>
                </c:ext>
                <c:ext xmlns:c16="http://schemas.microsoft.com/office/drawing/2014/chart" uri="{C3380CC4-5D6E-409C-BE32-E72D297353CC}">
                  <c16:uniqueId val="{00000039-3423-4F42-9E12-CA1D527B40A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{002E631E-E482-44DB-A7A7-FECC311889D0}</c15:txfldGUID>
                      <c15:f>Diagramm!$J$58</c15:f>
                      <c15:dlblFieldTableCache>
                        <c:ptCount val="1"/>
                      </c15:dlblFieldTableCache>
                    </c15:dlblFTEntry>
                  </c15:dlblFieldTable>
                  <c15:showDataLabelsRange val="0"/>
                </c:ext>
                <c:ext xmlns:c16="http://schemas.microsoft.com/office/drawing/2014/chart" uri="{C3380CC4-5D6E-409C-BE32-E72D297353CC}">
                  <c16:uniqueId val="{0000003A-3423-4F42-9E12-CA1D527B40A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{F382956C-3FDE-413C-89AD-CF2EDEA9872D}</c15:txfldGUID>
                      <c15:f>Diagramm!$J$59</c15:f>
                      <c15:dlblFieldTableCache>
                        <c:ptCount val="1"/>
                      </c15:dlblFieldTableCache>
                    </c15:dlblFTEntry>
                  </c15:dlblFieldTable>
                  <c15:showDataLabelsRange val="0"/>
                </c:ext>
                <c:ext xmlns:c16="http://schemas.microsoft.com/office/drawing/2014/chart" uri="{C3380CC4-5D6E-409C-BE32-E72D297353CC}">
                  <c16:uniqueId val="{0000003B-3423-4F42-9E12-CA1D527B40A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{2D9F5B7E-A951-404A-A5AC-2CBFE8880A74}</c15:txfldGUID>
                      <c15:f>Diagramm!$J$60</c15:f>
                      <c15:dlblFieldTableCache>
                        <c:ptCount val="1"/>
                      </c15:dlblFieldTableCache>
                    </c15:dlblFTEntry>
                  </c15:dlblFieldTable>
                  <c15:showDataLabelsRange val="0"/>
                </c:ext>
                <c:ext xmlns:c16="http://schemas.microsoft.com/office/drawing/2014/chart" uri="{C3380CC4-5D6E-409C-BE32-E72D297353CC}">
                  <c16:uniqueId val="{0000003C-3423-4F42-9E12-CA1D527B40A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{1B22B84B-876F-4C76-B306-50C227181F8E}</c15:txfldGUID>
                      <c15:f>Diagramm!$J$61</c15:f>
                      <c15:dlblFieldTableCache>
                        <c:ptCount val="1"/>
                      </c15:dlblFieldTableCache>
                    </c15:dlblFTEntry>
                  </c15:dlblFieldTable>
                  <c15:showDataLabelsRange val="0"/>
                </c:ext>
                <c:ext xmlns:c16="http://schemas.microsoft.com/office/drawing/2014/chart" uri="{C3380CC4-5D6E-409C-BE32-E72D297353CC}">
                  <c16:uniqueId val="{0000003D-3423-4F42-9E12-CA1D527B40A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{126C1BDE-545A-44FB-9DB8-C5E57975604C}</c15:txfldGUID>
                      <c15:f>Diagramm!$J$62</c15:f>
                      <c15:dlblFieldTableCache>
                        <c:ptCount val="1"/>
                      </c15:dlblFieldTableCache>
                    </c15:dlblFTEntry>
                  </c15:dlblFieldTable>
                  <c15:showDataLabelsRange val="0"/>
                </c:ext>
                <c:ext xmlns:c16="http://schemas.microsoft.com/office/drawing/2014/chart" uri="{C3380CC4-5D6E-409C-BE32-E72D297353CC}">
                  <c16:uniqueId val="{0000003E-3423-4F42-9E12-CA1D527B40A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{96A791E1-34B2-4A9D-BA85-442742EA54BD}</c15:txfldGUID>
                      <c15:f>Diagramm!$J$63</c15:f>
                      <c15:dlblFieldTableCache>
                        <c:ptCount val="1"/>
                      </c15:dlblFieldTableCache>
                    </c15:dlblFTEntry>
                  </c15:dlblFieldTable>
                  <c15:showDataLabelsRange val="0"/>
                </c:ext>
                <c:ext xmlns:c16="http://schemas.microsoft.com/office/drawing/2014/chart" uri="{C3380CC4-5D6E-409C-BE32-E72D297353CC}">
                  <c16:uniqueId val="{0000003F-3423-4F42-9E12-CA1D527B40A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{CE22447F-51B0-43E0-B8E6-8B37CB242FA3}</c15:txfldGUID>
                      <c15:f>Diagramm!$J$64</c15:f>
                      <c15:dlblFieldTableCache>
                        <c:ptCount val="1"/>
                      </c15:dlblFieldTableCache>
                    </c15:dlblFTEntry>
                  </c15:dlblFieldTable>
                  <c15:showDataLabelsRange val="0"/>
                </c:ext>
                <c:ext xmlns:c16="http://schemas.microsoft.com/office/drawing/2014/chart" uri="{C3380CC4-5D6E-409C-BE32-E72D297353CC}">
                  <c16:uniqueId val="{00000040-3423-4F42-9E12-CA1D527B40A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{B355115C-6FB4-4609-94AD-C742F816909D}</c15:txfldGUID>
                      <c15:f>Diagramm!$J$65</c15:f>
                      <c15:dlblFieldTableCache>
                        <c:ptCount val="1"/>
                      </c15:dlblFieldTableCache>
                    </c15:dlblFTEntry>
                  </c15:dlblFieldTable>
                  <c15:showDataLabelsRange val="0"/>
                </c:ext>
                <c:ext xmlns:c16="http://schemas.microsoft.com/office/drawing/2014/chart" uri="{C3380CC4-5D6E-409C-BE32-E72D297353CC}">
                  <c16:uniqueId val="{00000041-3423-4F42-9E12-CA1D527B40A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{66C73683-3945-4D58-9705-7F24E4C35B78}</c15:txfldGUID>
                      <c15:f>Diagramm!$J$66</c15:f>
                      <c15:dlblFieldTableCache>
                        <c:ptCount val="1"/>
                      </c15:dlblFieldTableCache>
                    </c15:dlblFTEntry>
                  </c15:dlblFieldTable>
                  <c15:showDataLabelsRange val="0"/>
                </c:ext>
                <c:ext xmlns:c16="http://schemas.microsoft.com/office/drawing/2014/chart" uri="{C3380CC4-5D6E-409C-BE32-E72D297353CC}">
                  <c16:uniqueId val="{00000042-3423-4F42-9E12-CA1D527B40A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{905B06E6-DF25-4BC7-8BFB-10B26F5DE2A2}</c15:txfldGUID>
                      <c15:f>Diagramm!$J$67</c15:f>
                      <c15:dlblFieldTableCache>
                        <c:ptCount val="1"/>
                      </c15:dlblFieldTableCache>
                    </c15:dlblFTEntry>
                  </c15:dlblFieldTable>
                  <c15:showDataLabelsRange val="0"/>
                </c:ext>
                <c:ext xmlns:c16="http://schemas.microsoft.com/office/drawing/2014/chart" uri="{C3380CC4-5D6E-409C-BE32-E72D297353CC}">
                  <c16:uniqueId val="{00000043-3423-4F42-9E12-CA1D527B40A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423-4F42-9E12-CA1D527B40A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A03-4474-A8EF-A4E3904CB91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03-4474-A8EF-A4E3904CB91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03-4474-A8EF-A4E3904CB91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03-4474-A8EF-A4E3904CB91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03-4474-A8EF-A4E3904CB91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03-4474-A8EF-A4E3904CB91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03-4474-A8EF-A4E3904CB91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A03-4474-A8EF-A4E3904CB91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03-4474-A8EF-A4E3904CB91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A03-4474-A8EF-A4E3904CB91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A03-4474-A8EF-A4E3904CB91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A03-4474-A8EF-A4E3904CB91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A03-4474-A8EF-A4E3904CB91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A03-4474-A8EF-A4E3904CB91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A03-4474-A8EF-A4E3904CB91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A03-4474-A8EF-A4E3904CB91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A03-4474-A8EF-A4E3904CB91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A03-4474-A8EF-A4E3904CB91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A03-4474-A8EF-A4E3904CB91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A03-4474-A8EF-A4E3904CB91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A03-4474-A8EF-A4E3904CB91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A03-4474-A8EF-A4E3904CB91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A03-4474-A8EF-A4E3904CB91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A03-4474-A8EF-A4E3904CB91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A03-4474-A8EF-A4E3904CB91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A03-4474-A8EF-A4E3904CB91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A03-4474-A8EF-A4E3904CB91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A03-4474-A8EF-A4E3904CB91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A03-4474-A8EF-A4E3904CB91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A03-4474-A8EF-A4E3904CB91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A03-4474-A8EF-A4E3904CB91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A03-4474-A8EF-A4E3904CB91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A03-4474-A8EF-A4E3904CB91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A03-4474-A8EF-A4E3904CB91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A03-4474-A8EF-A4E3904CB91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A03-4474-A8EF-A4E3904CB91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A03-4474-A8EF-A4E3904CB91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A03-4474-A8EF-A4E3904CB91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A03-4474-A8EF-A4E3904CB91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A03-4474-A8EF-A4E3904CB91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A03-4474-A8EF-A4E3904CB91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A03-4474-A8EF-A4E3904CB91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A03-4474-A8EF-A4E3904CB91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A03-4474-A8EF-A4E3904CB91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A03-4474-A8EF-A4E3904CB91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A03-4474-A8EF-A4E3904CB91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A03-4474-A8EF-A4E3904CB91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A03-4474-A8EF-A4E3904CB91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A03-4474-A8EF-A4E3904CB91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A03-4474-A8EF-A4E3904CB91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A03-4474-A8EF-A4E3904CB91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A03-4474-A8EF-A4E3904CB91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A03-4474-A8EF-A4E3904CB91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A03-4474-A8EF-A4E3904CB91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A03-4474-A8EF-A4E3904CB91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A03-4474-A8EF-A4E3904CB91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A03-4474-A8EF-A4E3904CB91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A03-4474-A8EF-A4E3904CB91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A03-4474-A8EF-A4E3904CB91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A03-4474-A8EF-A4E3904CB91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A03-4474-A8EF-A4E3904CB91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A03-4474-A8EF-A4E3904CB91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A03-4474-A8EF-A4E3904CB91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A03-4474-A8EF-A4E3904CB91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A03-4474-A8EF-A4E3904CB91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A03-4474-A8EF-A4E3904CB91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A03-4474-A8EF-A4E3904CB91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A03-4474-A8EF-A4E3904CB91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A03-4474-A8EF-A4E3904CB91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100.79470807111028</c:v>
                </c:pt>
                <c:pt idx="2">
                  <c:v>102.59084018558499</c:v>
                </c:pt>
                <c:pt idx="3">
                  <c:v>101.67210253112225</c:v>
                </c:pt>
                <c:pt idx="4">
                  <c:v>102.3198125775185</c:v>
                </c:pt>
                <c:pt idx="5">
                  <c:v>103.15127015480729</c:v>
                </c:pt>
                <c:pt idx="6">
                  <c:v>105.51701961504891</c:v>
                </c:pt>
                <c:pt idx="7">
                  <c:v>104.91984013964813</c:v>
                </c:pt>
                <c:pt idx="8">
                  <c:v>105.23910147457394</c:v>
                </c:pt>
                <c:pt idx="9">
                  <c:v>105.73981349625615</c:v>
                </c:pt>
                <c:pt idx="10">
                  <c:v>107.27180853507281</c:v>
                </c:pt>
                <c:pt idx="11">
                  <c:v>106.94335982360236</c:v>
                </c:pt>
                <c:pt idx="12">
                  <c:v>106.76190913684597</c:v>
                </c:pt>
                <c:pt idx="13">
                  <c:v>107.1707473930819</c:v>
                </c:pt>
                <c:pt idx="14">
                  <c:v>109.05875327300289</c:v>
                </c:pt>
                <c:pt idx="15">
                  <c:v>108.66599292572006</c:v>
                </c:pt>
                <c:pt idx="16">
                  <c:v>108.62464973126924</c:v>
                </c:pt>
                <c:pt idx="17">
                  <c:v>109.26776608939318</c:v>
                </c:pt>
                <c:pt idx="18">
                  <c:v>111.59446919932012</c:v>
                </c:pt>
                <c:pt idx="19">
                  <c:v>111.33033212366207</c:v>
                </c:pt>
                <c:pt idx="20">
                  <c:v>111.33033212366207</c:v>
                </c:pt>
                <c:pt idx="21">
                  <c:v>111.41301851256374</c:v>
                </c:pt>
                <c:pt idx="22">
                  <c:v>113.46410032615186</c:v>
                </c:pt>
                <c:pt idx="23">
                  <c:v>111.81037254811888</c:v>
                </c:pt>
                <c:pt idx="24">
                  <c:v>111.24994257889659</c:v>
                </c:pt>
              </c:numCache>
            </c:numRef>
          </c:val>
          <c:smooth val="0"/>
          <c:extLst>
            <c:ext xmlns:c16="http://schemas.microsoft.com/office/drawing/2014/chart" uri="{C3380CC4-5D6E-409C-BE32-E72D297353CC}">
              <c16:uniqueId val="{00000000-BD9D-403C-9381-6CB1FB45FAC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103.81292261457551</c:v>
                </c:pt>
                <c:pt idx="2">
                  <c:v>107.19383921863262</c:v>
                </c:pt>
                <c:pt idx="3">
                  <c:v>106.02930127723515</c:v>
                </c:pt>
                <c:pt idx="4">
                  <c:v>104.56423741547709</c:v>
                </c:pt>
                <c:pt idx="5">
                  <c:v>107.08114199849736</c:v>
                </c:pt>
                <c:pt idx="6">
                  <c:v>112.03981968444778</c:v>
                </c:pt>
                <c:pt idx="7">
                  <c:v>111.02554470323065</c:v>
                </c:pt>
                <c:pt idx="8">
                  <c:v>110.10518407212622</c:v>
                </c:pt>
                <c:pt idx="9">
                  <c:v>113.46731780616078</c:v>
                </c:pt>
                <c:pt idx="10">
                  <c:v>116.20961682945155</c:v>
                </c:pt>
                <c:pt idx="11">
                  <c:v>115.19534184823441</c:v>
                </c:pt>
                <c:pt idx="12">
                  <c:v>112.69722013523666</c:v>
                </c:pt>
                <c:pt idx="13">
                  <c:v>116.54770848985724</c:v>
                </c:pt>
                <c:pt idx="14">
                  <c:v>119.290007513148</c:v>
                </c:pt>
                <c:pt idx="15">
                  <c:v>118.98948159278737</c:v>
                </c:pt>
                <c:pt idx="16">
                  <c:v>116.88580015026295</c:v>
                </c:pt>
                <c:pt idx="17">
                  <c:v>120.88655146506386</c:v>
                </c:pt>
                <c:pt idx="18">
                  <c:v>124.19233658903079</c:v>
                </c:pt>
                <c:pt idx="19">
                  <c:v>124.41773102930127</c:v>
                </c:pt>
                <c:pt idx="20">
                  <c:v>122.91510142749813</c:v>
                </c:pt>
                <c:pt idx="21">
                  <c:v>125.39444027047332</c:v>
                </c:pt>
                <c:pt idx="22">
                  <c:v>127.42299023290759</c:v>
                </c:pt>
                <c:pt idx="23">
                  <c:v>127.2351615326822</c:v>
                </c:pt>
                <c:pt idx="24">
                  <c:v>124.755822689707</c:v>
                </c:pt>
              </c:numCache>
            </c:numRef>
          </c:val>
          <c:smooth val="0"/>
          <c:extLst>
            <c:ext xmlns:c16="http://schemas.microsoft.com/office/drawing/2014/chart" uri="{C3380CC4-5D6E-409C-BE32-E72D297353CC}">
              <c16:uniqueId val="{00000001-BD9D-403C-9381-6CB1FB45FAC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102.4501015895781</c:v>
                </c:pt>
                <c:pt idx="2">
                  <c:v>100.26293773156448</c:v>
                </c:pt>
                <c:pt idx="3">
                  <c:v>102.17521214294251</c:v>
                </c:pt>
                <c:pt idx="4">
                  <c:v>98.92434564359985</c:v>
                </c:pt>
                <c:pt idx="5">
                  <c:v>101.21907493725351</c:v>
                </c:pt>
                <c:pt idx="6">
                  <c:v>98.48213218596868</c:v>
                </c:pt>
                <c:pt idx="7">
                  <c:v>98.852635353173184</c:v>
                </c:pt>
                <c:pt idx="8">
                  <c:v>98.099677303693085</c:v>
                </c:pt>
                <c:pt idx="9">
                  <c:v>101.09955778654236</c:v>
                </c:pt>
                <c:pt idx="10">
                  <c:v>98.661407912035386</c:v>
                </c:pt>
                <c:pt idx="11">
                  <c:v>99.976096569857773</c:v>
                </c:pt>
                <c:pt idx="12">
                  <c:v>98.004063583124179</c:v>
                </c:pt>
                <c:pt idx="13">
                  <c:v>101.25493008246684</c:v>
                </c:pt>
                <c:pt idx="14">
                  <c:v>99.2470419505199</c:v>
                </c:pt>
                <c:pt idx="15">
                  <c:v>99.23509023544878</c:v>
                </c:pt>
                <c:pt idx="16">
                  <c:v>97.131588382932961</c:v>
                </c:pt>
                <c:pt idx="17">
                  <c:v>100.52587546312897</c:v>
                </c:pt>
                <c:pt idx="18">
                  <c:v>96.749133500657351</c:v>
                </c:pt>
                <c:pt idx="19">
                  <c:v>97.765029281701914</c:v>
                </c:pt>
                <c:pt idx="20">
                  <c:v>96.988167802079602</c:v>
                </c:pt>
                <c:pt idx="21">
                  <c:v>98.828731923030958</c:v>
                </c:pt>
                <c:pt idx="22">
                  <c:v>96.05593402653281</c:v>
                </c:pt>
                <c:pt idx="23">
                  <c:v>97.657463846061916</c:v>
                </c:pt>
                <c:pt idx="24">
                  <c:v>95.051989960559339</c:v>
                </c:pt>
              </c:numCache>
            </c:numRef>
          </c:val>
          <c:smooth val="0"/>
          <c:extLst>
            <c:ext xmlns:c16="http://schemas.microsoft.com/office/drawing/2014/chart" uri="{C3380CC4-5D6E-409C-BE32-E72D297353CC}">
              <c16:uniqueId val="{00000002-BD9D-403C-9381-6CB1FB45FAC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D9D-403C-9381-6CB1FB45FAC4}"/>
                </c:ext>
              </c:extLst>
            </c:dLbl>
            <c:dLbl>
              <c:idx val="1"/>
              <c:delete val="1"/>
              <c:extLst>
                <c:ext xmlns:c15="http://schemas.microsoft.com/office/drawing/2012/chart" uri="{CE6537A1-D6FC-4f65-9D91-7224C49458BB}"/>
                <c:ext xmlns:c16="http://schemas.microsoft.com/office/drawing/2014/chart" uri="{C3380CC4-5D6E-409C-BE32-E72D297353CC}">
                  <c16:uniqueId val="{00000004-BD9D-403C-9381-6CB1FB45FAC4}"/>
                </c:ext>
              </c:extLst>
            </c:dLbl>
            <c:dLbl>
              <c:idx val="2"/>
              <c:delete val="1"/>
              <c:extLst>
                <c:ext xmlns:c15="http://schemas.microsoft.com/office/drawing/2012/chart" uri="{CE6537A1-D6FC-4f65-9D91-7224C49458BB}"/>
                <c:ext xmlns:c16="http://schemas.microsoft.com/office/drawing/2014/chart" uri="{C3380CC4-5D6E-409C-BE32-E72D297353CC}">
                  <c16:uniqueId val="{00000005-BD9D-403C-9381-6CB1FB45FAC4}"/>
                </c:ext>
              </c:extLst>
            </c:dLbl>
            <c:dLbl>
              <c:idx val="3"/>
              <c:delete val="1"/>
              <c:extLst>
                <c:ext xmlns:c15="http://schemas.microsoft.com/office/drawing/2012/chart" uri="{CE6537A1-D6FC-4f65-9D91-7224C49458BB}"/>
                <c:ext xmlns:c16="http://schemas.microsoft.com/office/drawing/2014/chart" uri="{C3380CC4-5D6E-409C-BE32-E72D297353CC}">
                  <c16:uniqueId val="{00000006-BD9D-403C-9381-6CB1FB45FAC4}"/>
                </c:ext>
              </c:extLst>
            </c:dLbl>
            <c:dLbl>
              <c:idx val="4"/>
              <c:delete val="1"/>
              <c:extLst>
                <c:ext xmlns:c15="http://schemas.microsoft.com/office/drawing/2012/chart" uri="{CE6537A1-D6FC-4f65-9D91-7224C49458BB}"/>
                <c:ext xmlns:c16="http://schemas.microsoft.com/office/drawing/2014/chart" uri="{C3380CC4-5D6E-409C-BE32-E72D297353CC}">
                  <c16:uniqueId val="{00000007-BD9D-403C-9381-6CB1FB45FAC4}"/>
                </c:ext>
              </c:extLst>
            </c:dLbl>
            <c:dLbl>
              <c:idx val="5"/>
              <c:delete val="1"/>
              <c:extLst>
                <c:ext xmlns:c15="http://schemas.microsoft.com/office/drawing/2012/chart" uri="{CE6537A1-D6FC-4f65-9D91-7224C49458BB}"/>
                <c:ext xmlns:c16="http://schemas.microsoft.com/office/drawing/2014/chart" uri="{C3380CC4-5D6E-409C-BE32-E72D297353CC}">
                  <c16:uniqueId val="{00000008-BD9D-403C-9381-6CB1FB45FAC4}"/>
                </c:ext>
              </c:extLst>
            </c:dLbl>
            <c:dLbl>
              <c:idx val="6"/>
              <c:delete val="1"/>
              <c:extLst>
                <c:ext xmlns:c15="http://schemas.microsoft.com/office/drawing/2012/chart" uri="{CE6537A1-D6FC-4f65-9D91-7224C49458BB}"/>
                <c:ext xmlns:c16="http://schemas.microsoft.com/office/drawing/2014/chart" uri="{C3380CC4-5D6E-409C-BE32-E72D297353CC}">
                  <c16:uniqueId val="{00000009-BD9D-403C-9381-6CB1FB45FAC4}"/>
                </c:ext>
              </c:extLst>
            </c:dLbl>
            <c:dLbl>
              <c:idx val="7"/>
              <c:delete val="1"/>
              <c:extLst>
                <c:ext xmlns:c15="http://schemas.microsoft.com/office/drawing/2012/chart" uri="{CE6537A1-D6FC-4f65-9D91-7224C49458BB}"/>
                <c:ext xmlns:c16="http://schemas.microsoft.com/office/drawing/2014/chart" uri="{C3380CC4-5D6E-409C-BE32-E72D297353CC}">
                  <c16:uniqueId val="{0000000A-BD9D-403C-9381-6CB1FB45FAC4}"/>
                </c:ext>
              </c:extLst>
            </c:dLbl>
            <c:dLbl>
              <c:idx val="8"/>
              <c:delete val="1"/>
              <c:extLst>
                <c:ext xmlns:c15="http://schemas.microsoft.com/office/drawing/2012/chart" uri="{CE6537A1-D6FC-4f65-9D91-7224C49458BB}"/>
                <c:ext xmlns:c16="http://schemas.microsoft.com/office/drawing/2014/chart" uri="{C3380CC4-5D6E-409C-BE32-E72D297353CC}">
                  <c16:uniqueId val="{0000000B-BD9D-403C-9381-6CB1FB45FAC4}"/>
                </c:ext>
              </c:extLst>
            </c:dLbl>
            <c:dLbl>
              <c:idx val="9"/>
              <c:delete val="1"/>
              <c:extLst>
                <c:ext xmlns:c15="http://schemas.microsoft.com/office/drawing/2012/chart" uri="{CE6537A1-D6FC-4f65-9D91-7224C49458BB}"/>
                <c:ext xmlns:c16="http://schemas.microsoft.com/office/drawing/2014/chart" uri="{C3380CC4-5D6E-409C-BE32-E72D297353CC}">
                  <c16:uniqueId val="{0000000C-BD9D-403C-9381-6CB1FB45FAC4}"/>
                </c:ext>
              </c:extLst>
            </c:dLbl>
            <c:dLbl>
              <c:idx val="10"/>
              <c:delete val="1"/>
              <c:extLst>
                <c:ext xmlns:c15="http://schemas.microsoft.com/office/drawing/2012/chart" uri="{CE6537A1-D6FC-4f65-9D91-7224C49458BB}"/>
                <c:ext xmlns:c16="http://schemas.microsoft.com/office/drawing/2014/chart" uri="{C3380CC4-5D6E-409C-BE32-E72D297353CC}">
                  <c16:uniqueId val="{0000000D-BD9D-403C-9381-6CB1FB45FAC4}"/>
                </c:ext>
              </c:extLst>
            </c:dLbl>
            <c:dLbl>
              <c:idx val="11"/>
              <c:delete val="1"/>
              <c:extLst>
                <c:ext xmlns:c15="http://schemas.microsoft.com/office/drawing/2012/chart" uri="{CE6537A1-D6FC-4f65-9D91-7224C49458BB}"/>
                <c:ext xmlns:c16="http://schemas.microsoft.com/office/drawing/2014/chart" uri="{C3380CC4-5D6E-409C-BE32-E72D297353CC}">
                  <c16:uniqueId val="{0000000E-BD9D-403C-9381-6CB1FB45FAC4}"/>
                </c:ext>
              </c:extLst>
            </c:dLbl>
            <c:dLbl>
              <c:idx val="12"/>
              <c:delete val="1"/>
              <c:extLst>
                <c:ext xmlns:c15="http://schemas.microsoft.com/office/drawing/2012/chart" uri="{CE6537A1-D6FC-4f65-9D91-7224C49458BB}"/>
                <c:ext xmlns:c16="http://schemas.microsoft.com/office/drawing/2014/chart" uri="{C3380CC4-5D6E-409C-BE32-E72D297353CC}">
                  <c16:uniqueId val="{0000000F-BD9D-403C-9381-6CB1FB45FAC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D9D-403C-9381-6CB1FB45FAC4}"/>
                </c:ext>
              </c:extLst>
            </c:dLbl>
            <c:dLbl>
              <c:idx val="14"/>
              <c:delete val="1"/>
              <c:extLst>
                <c:ext xmlns:c15="http://schemas.microsoft.com/office/drawing/2012/chart" uri="{CE6537A1-D6FC-4f65-9D91-7224C49458BB}"/>
                <c:ext xmlns:c16="http://schemas.microsoft.com/office/drawing/2014/chart" uri="{C3380CC4-5D6E-409C-BE32-E72D297353CC}">
                  <c16:uniqueId val="{00000011-BD9D-403C-9381-6CB1FB45FAC4}"/>
                </c:ext>
              </c:extLst>
            </c:dLbl>
            <c:dLbl>
              <c:idx val="15"/>
              <c:delete val="1"/>
              <c:extLst>
                <c:ext xmlns:c15="http://schemas.microsoft.com/office/drawing/2012/chart" uri="{CE6537A1-D6FC-4f65-9D91-7224C49458BB}"/>
                <c:ext xmlns:c16="http://schemas.microsoft.com/office/drawing/2014/chart" uri="{C3380CC4-5D6E-409C-BE32-E72D297353CC}">
                  <c16:uniqueId val="{00000012-BD9D-403C-9381-6CB1FB45FAC4}"/>
                </c:ext>
              </c:extLst>
            </c:dLbl>
            <c:dLbl>
              <c:idx val="16"/>
              <c:delete val="1"/>
              <c:extLst>
                <c:ext xmlns:c15="http://schemas.microsoft.com/office/drawing/2012/chart" uri="{CE6537A1-D6FC-4f65-9D91-7224C49458BB}"/>
                <c:ext xmlns:c16="http://schemas.microsoft.com/office/drawing/2014/chart" uri="{C3380CC4-5D6E-409C-BE32-E72D297353CC}">
                  <c16:uniqueId val="{00000013-BD9D-403C-9381-6CB1FB45FAC4}"/>
                </c:ext>
              </c:extLst>
            </c:dLbl>
            <c:dLbl>
              <c:idx val="17"/>
              <c:delete val="1"/>
              <c:extLst>
                <c:ext xmlns:c15="http://schemas.microsoft.com/office/drawing/2012/chart" uri="{CE6537A1-D6FC-4f65-9D91-7224C49458BB}"/>
                <c:ext xmlns:c16="http://schemas.microsoft.com/office/drawing/2014/chart" uri="{C3380CC4-5D6E-409C-BE32-E72D297353CC}">
                  <c16:uniqueId val="{00000014-BD9D-403C-9381-6CB1FB45FAC4}"/>
                </c:ext>
              </c:extLst>
            </c:dLbl>
            <c:dLbl>
              <c:idx val="18"/>
              <c:delete val="1"/>
              <c:extLst>
                <c:ext xmlns:c15="http://schemas.microsoft.com/office/drawing/2012/chart" uri="{CE6537A1-D6FC-4f65-9D91-7224C49458BB}"/>
                <c:ext xmlns:c16="http://schemas.microsoft.com/office/drawing/2014/chart" uri="{C3380CC4-5D6E-409C-BE32-E72D297353CC}">
                  <c16:uniqueId val="{00000015-BD9D-403C-9381-6CB1FB45FAC4}"/>
                </c:ext>
              </c:extLst>
            </c:dLbl>
            <c:dLbl>
              <c:idx val="19"/>
              <c:delete val="1"/>
              <c:extLst>
                <c:ext xmlns:c15="http://schemas.microsoft.com/office/drawing/2012/chart" uri="{CE6537A1-D6FC-4f65-9D91-7224C49458BB}"/>
                <c:ext xmlns:c16="http://schemas.microsoft.com/office/drawing/2014/chart" uri="{C3380CC4-5D6E-409C-BE32-E72D297353CC}">
                  <c16:uniqueId val="{00000016-BD9D-403C-9381-6CB1FB45FAC4}"/>
                </c:ext>
              </c:extLst>
            </c:dLbl>
            <c:dLbl>
              <c:idx val="20"/>
              <c:delete val="1"/>
              <c:extLst>
                <c:ext xmlns:c15="http://schemas.microsoft.com/office/drawing/2012/chart" uri="{CE6537A1-D6FC-4f65-9D91-7224C49458BB}"/>
                <c:ext xmlns:c16="http://schemas.microsoft.com/office/drawing/2014/chart" uri="{C3380CC4-5D6E-409C-BE32-E72D297353CC}">
                  <c16:uniqueId val="{00000017-BD9D-403C-9381-6CB1FB45FAC4}"/>
                </c:ext>
              </c:extLst>
            </c:dLbl>
            <c:dLbl>
              <c:idx val="21"/>
              <c:delete val="1"/>
              <c:extLst>
                <c:ext xmlns:c15="http://schemas.microsoft.com/office/drawing/2012/chart" uri="{CE6537A1-D6FC-4f65-9D91-7224C49458BB}"/>
                <c:ext xmlns:c16="http://schemas.microsoft.com/office/drawing/2014/chart" uri="{C3380CC4-5D6E-409C-BE32-E72D297353CC}">
                  <c16:uniqueId val="{00000018-BD9D-403C-9381-6CB1FB45FAC4}"/>
                </c:ext>
              </c:extLst>
            </c:dLbl>
            <c:dLbl>
              <c:idx val="22"/>
              <c:delete val="1"/>
              <c:extLst>
                <c:ext xmlns:c15="http://schemas.microsoft.com/office/drawing/2012/chart" uri="{CE6537A1-D6FC-4f65-9D91-7224C49458BB}"/>
                <c:ext xmlns:c16="http://schemas.microsoft.com/office/drawing/2014/chart" uri="{C3380CC4-5D6E-409C-BE32-E72D297353CC}">
                  <c16:uniqueId val="{00000019-BD9D-403C-9381-6CB1FB45FAC4}"/>
                </c:ext>
              </c:extLst>
            </c:dLbl>
            <c:dLbl>
              <c:idx val="23"/>
              <c:delete val="1"/>
              <c:extLst>
                <c:ext xmlns:c15="http://schemas.microsoft.com/office/drawing/2012/chart" uri="{CE6537A1-D6FC-4f65-9D91-7224C49458BB}"/>
                <c:ext xmlns:c16="http://schemas.microsoft.com/office/drawing/2014/chart" uri="{C3380CC4-5D6E-409C-BE32-E72D297353CC}">
                  <c16:uniqueId val="{0000001A-BD9D-403C-9381-6CB1FB45FAC4}"/>
                </c:ext>
              </c:extLst>
            </c:dLbl>
            <c:dLbl>
              <c:idx val="24"/>
              <c:delete val="1"/>
              <c:extLst>
                <c:ext xmlns:c15="http://schemas.microsoft.com/office/drawing/2012/chart" uri="{CE6537A1-D6FC-4f65-9D91-7224C49458BB}"/>
                <c:ext xmlns:c16="http://schemas.microsoft.com/office/drawing/2014/chart" uri="{C3380CC4-5D6E-409C-BE32-E72D297353CC}">
                  <c16:uniqueId val="{0000001B-BD9D-403C-9381-6CB1FB45FAC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D9D-403C-9381-6CB1FB45FAC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Sigmaringen (08437)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48436</v>
      </c>
      <c r="F11" s="238">
        <v>48680</v>
      </c>
      <c r="G11" s="238">
        <v>49400</v>
      </c>
      <c r="H11" s="238">
        <v>48507</v>
      </c>
      <c r="I11" s="265">
        <v>48471</v>
      </c>
      <c r="J11" s="263">
        <v>-35</v>
      </c>
      <c r="K11" s="266">
        <v>-7.2208124445544752E-2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18.267404409943019</v>
      </c>
      <c r="E13" s="115">
        <v>8848</v>
      </c>
      <c r="F13" s="114">
        <v>8827</v>
      </c>
      <c r="G13" s="114">
        <v>9082</v>
      </c>
      <c r="H13" s="114">
        <v>9058</v>
      </c>
      <c r="I13" s="140">
        <v>8925</v>
      </c>
      <c r="J13" s="115">
        <v>-77</v>
      </c>
      <c r="K13" s="116">
        <v>-0.86274509803921573</v>
      </c>
    </row>
    <row r="14" spans="1:255" ht="14.1" customHeight="1" x14ac:dyDescent="0.2">
      <c r="A14" s="306" t="s">
        <v>230</v>
      </c>
      <c r="B14" s="307"/>
      <c r="C14" s="308"/>
      <c r="D14" s="113">
        <v>61.454290197373851</v>
      </c>
      <c r="E14" s="115">
        <v>29766</v>
      </c>
      <c r="F14" s="114">
        <v>30025</v>
      </c>
      <c r="G14" s="114">
        <v>30390</v>
      </c>
      <c r="H14" s="114">
        <v>29697</v>
      </c>
      <c r="I14" s="140">
        <v>29816</v>
      </c>
      <c r="J14" s="115">
        <v>-50</v>
      </c>
      <c r="K14" s="116">
        <v>-0.16769519720955192</v>
      </c>
    </row>
    <row r="15" spans="1:255" ht="14.1" customHeight="1" x14ac:dyDescent="0.2">
      <c r="A15" s="306" t="s">
        <v>231</v>
      </c>
      <c r="B15" s="307"/>
      <c r="C15" s="308"/>
      <c r="D15" s="113">
        <v>10.923693120819225</v>
      </c>
      <c r="E15" s="115">
        <v>5291</v>
      </c>
      <c r="F15" s="114">
        <v>5306</v>
      </c>
      <c r="G15" s="114">
        <v>5361</v>
      </c>
      <c r="H15" s="114">
        <v>5213</v>
      </c>
      <c r="I15" s="140">
        <v>5214</v>
      </c>
      <c r="J15" s="115">
        <v>77</v>
      </c>
      <c r="K15" s="116">
        <v>1.4767932489451476</v>
      </c>
    </row>
    <row r="16" spans="1:255" ht="14.1" customHeight="1" x14ac:dyDescent="0.2">
      <c r="A16" s="306" t="s">
        <v>232</v>
      </c>
      <c r="B16" s="307"/>
      <c r="C16" s="308"/>
      <c r="D16" s="113">
        <v>8.272772318110496</v>
      </c>
      <c r="E16" s="115">
        <v>4007</v>
      </c>
      <c r="F16" s="114">
        <v>3995</v>
      </c>
      <c r="G16" s="114">
        <v>4034</v>
      </c>
      <c r="H16" s="114">
        <v>4012</v>
      </c>
      <c r="I16" s="140">
        <v>3992</v>
      </c>
      <c r="J16" s="115">
        <v>15</v>
      </c>
      <c r="K16" s="116">
        <v>0.37575150300601201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0.97654637046824677</v>
      </c>
      <c r="E18" s="115">
        <v>473</v>
      </c>
      <c r="F18" s="114">
        <v>454</v>
      </c>
      <c r="G18" s="114">
        <v>469</v>
      </c>
      <c r="H18" s="114">
        <v>469</v>
      </c>
      <c r="I18" s="140">
        <v>459</v>
      </c>
      <c r="J18" s="115">
        <v>14</v>
      </c>
      <c r="K18" s="116">
        <v>3.0501089324618738</v>
      </c>
    </row>
    <row r="19" spans="1:255" ht="14.1" customHeight="1" x14ac:dyDescent="0.2">
      <c r="A19" s="306" t="s">
        <v>235</v>
      </c>
      <c r="B19" s="307" t="s">
        <v>236</v>
      </c>
      <c r="C19" s="308"/>
      <c r="D19" s="113">
        <v>0.55124287719877774</v>
      </c>
      <c r="E19" s="115">
        <v>267</v>
      </c>
      <c r="F19" s="114">
        <v>251</v>
      </c>
      <c r="G19" s="114">
        <v>259</v>
      </c>
      <c r="H19" s="114">
        <v>265</v>
      </c>
      <c r="I19" s="140">
        <v>251</v>
      </c>
      <c r="J19" s="115">
        <v>16</v>
      </c>
      <c r="K19" s="116">
        <v>6.3745019920318722</v>
      </c>
    </row>
    <row r="20" spans="1:255" ht="14.1" customHeight="1" x14ac:dyDescent="0.2">
      <c r="A20" s="306">
        <v>12</v>
      </c>
      <c r="B20" s="307" t="s">
        <v>237</v>
      </c>
      <c r="C20" s="308"/>
      <c r="D20" s="113">
        <v>0.64208440003303324</v>
      </c>
      <c r="E20" s="115">
        <v>311</v>
      </c>
      <c r="F20" s="114">
        <v>298</v>
      </c>
      <c r="G20" s="114">
        <v>325</v>
      </c>
      <c r="H20" s="114">
        <v>326</v>
      </c>
      <c r="I20" s="140">
        <v>303</v>
      </c>
      <c r="J20" s="115">
        <v>8</v>
      </c>
      <c r="K20" s="116">
        <v>2.6402640264026402</v>
      </c>
    </row>
    <row r="21" spans="1:255" ht="14.1" customHeight="1" x14ac:dyDescent="0.2">
      <c r="A21" s="306">
        <v>21</v>
      </c>
      <c r="B21" s="307" t="s">
        <v>238</v>
      </c>
      <c r="C21" s="308"/>
      <c r="D21" s="113">
        <v>0.49343463539516064</v>
      </c>
      <c r="E21" s="115">
        <v>239</v>
      </c>
      <c r="F21" s="114">
        <v>237</v>
      </c>
      <c r="G21" s="114">
        <v>244</v>
      </c>
      <c r="H21" s="114">
        <v>230</v>
      </c>
      <c r="I21" s="140">
        <v>237</v>
      </c>
      <c r="J21" s="115">
        <v>2</v>
      </c>
      <c r="K21" s="116">
        <v>0.84388185654008441</v>
      </c>
    </row>
    <row r="22" spans="1:255" ht="14.1" customHeight="1" x14ac:dyDescent="0.2">
      <c r="A22" s="306">
        <v>22</v>
      </c>
      <c r="B22" s="307" t="s">
        <v>239</v>
      </c>
      <c r="C22" s="308"/>
      <c r="D22" s="113">
        <v>4.6225947642249565</v>
      </c>
      <c r="E22" s="115">
        <v>2239</v>
      </c>
      <c r="F22" s="114">
        <v>2248</v>
      </c>
      <c r="G22" s="114">
        <v>2254</v>
      </c>
      <c r="H22" s="114">
        <v>2322</v>
      </c>
      <c r="I22" s="140">
        <v>2317</v>
      </c>
      <c r="J22" s="115">
        <v>-78</v>
      </c>
      <c r="K22" s="116">
        <v>-3.3664220975399224</v>
      </c>
    </row>
    <row r="23" spans="1:255" ht="14.1" customHeight="1" x14ac:dyDescent="0.2">
      <c r="A23" s="306">
        <v>23</v>
      </c>
      <c r="B23" s="307" t="s">
        <v>240</v>
      </c>
      <c r="C23" s="308"/>
      <c r="D23" s="113">
        <v>0.40052853249649023</v>
      </c>
      <c r="E23" s="115">
        <v>194</v>
      </c>
      <c r="F23" s="114">
        <v>195</v>
      </c>
      <c r="G23" s="114">
        <v>208</v>
      </c>
      <c r="H23" s="114">
        <v>207</v>
      </c>
      <c r="I23" s="140">
        <v>212</v>
      </c>
      <c r="J23" s="115">
        <v>-18</v>
      </c>
      <c r="K23" s="116">
        <v>-8.4905660377358494</v>
      </c>
    </row>
    <row r="24" spans="1:255" ht="14.1" customHeight="1" x14ac:dyDescent="0.2">
      <c r="A24" s="306">
        <v>24</v>
      </c>
      <c r="B24" s="307" t="s">
        <v>241</v>
      </c>
      <c r="C24" s="308"/>
      <c r="D24" s="113">
        <v>10.029729952927575</v>
      </c>
      <c r="E24" s="115">
        <v>4858</v>
      </c>
      <c r="F24" s="114">
        <v>4932</v>
      </c>
      <c r="G24" s="114">
        <v>5040</v>
      </c>
      <c r="H24" s="114">
        <v>5016</v>
      </c>
      <c r="I24" s="140">
        <v>5083</v>
      </c>
      <c r="J24" s="115">
        <v>-225</v>
      </c>
      <c r="K24" s="116">
        <v>-4.426519771788314</v>
      </c>
    </row>
    <row r="25" spans="1:255" ht="14.1" customHeight="1" x14ac:dyDescent="0.2">
      <c r="A25" s="306">
        <v>25</v>
      </c>
      <c r="B25" s="307" t="s">
        <v>242</v>
      </c>
      <c r="C25" s="308"/>
      <c r="D25" s="113">
        <v>8.6836237509290619</v>
      </c>
      <c r="E25" s="115">
        <v>4206</v>
      </c>
      <c r="F25" s="114">
        <v>4259</v>
      </c>
      <c r="G25" s="114">
        <v>4331</v>
      </c>
      <c r="H25" s="114">
        <v>4234</v>
      </c>
      <c r="I25" s="140">
        <v>4250</v>
      </c>
      <c r="J25" s="115">
        <v>-44</v>
      </c>
      <c r="K25" s="116">
        <v>-1.0352941176470589</v>
      </c>
    </row>
    <row r="26" spans="1:255" ht="14.1" customHeight="1" x14ac:dyDescent="0.2">
      <c r="A26" s="306">
        <v>26</v>
      </c>
      <c r="B26" s="307" t="s">
        <v>243</v>
      </c>
      <c r="C26" s="308"/>
      <c r="D26" s="113">
        <v>2.209100668923941</v>
      </c>
      <c r="E26" s="115">
        <v>1070</v>
      </c>
      <c r="F26" s="114">
        <v>1074</v>
      </c>
      <c r="G26" s="114">
        <v>1090</v>
      </c>
      <c r="H26" s="114">
        <v>1070</v>
      </c>
      <c r="I26" s="140">
        <v>1062</v>
      </c>
      <c r="J26" s="115">
        <v>8</v>
      </c>
      <c r="K26" s="116">
        <v>0.75329566854990582</v>
      </c>
    </row>
    <row r="27" spans="1:255" ht="14.1" customHeight="1" x14ac:dyDescent="0.2">
      <c r="A27" s="306">
        <v>27</v>
      </c>
      <c r="B27" s="307" t="s">
        <v>244</v>
      </c>
      <c r="C27" s="308"/>
      <c r="D27" s="113">
        <v>4.4388471384920312</v>
      </c>
      <c r="E27" s="115">
        <v>2150</v>
      </c>
      <c r="F27" s="114">
        <v>2171</v>
      </c>
      <c r="G27" s="114">
        <v>2189</v>
      </c>
      <c r="H27" s="114">
        <v>2143</v>
      </c>
      <c r="I27" s="140">
        <v>2149</v>
      </c>
      <c r="J27" s="115">
        <v>1</v>
      </c>
      <c r="K27" s="116">
        <v>4.6533271288971612E-2</v>
      </c>
    </row>
    <row r="28" spans="1:255" ht="14.1" customHeight="1" x14ac:dyDescent="0.2">
      <c r="A28" s="306">
        <v>28</v>
      </c>
      <c r="B28" s="307" t="s">
        <v>245</v>
      </c>
      <c r="C28" s="308"/>
      <c r="D28" s="113">
        <v>0.15690808489553223</v>
      </c>
      <c r="E28" s="115">
        <v>76</v>
      </c>
      <c r="F28" s="114">
        <v>87</v>
      </c>
      <c r="G28" s="114">
        <v>87</v>
      </c>
      <c r="H28" s="114">
        <v>88</v>
      </c>
      <c r="I28" s="140">
        <v>84</v>
      </c>
      <c r="J28" s="115">
        <v>-8</v>
      </c>
      <c r="K28" s="116">
        <v>-9.5238095238095237</v>
      </c>
    </row>
    <row r="29" spans="1:255" ht="14.1" customHeight="1" x14ac:dyDescent="0.2">
      <c r="A29" s="306">
        <v>29</v>
      </c>
      <c r="B29" s="307" t="s">
        <v>246</v>
      </c>
      <c r="C29" s="308"/>
      <c r="D29" s="113">
        <v>2.1512924271203238</v>
      </c>
      <c r="E29" s="115">
        <v>1042</v>
      </c>
      <c r="F29" s="114">
        <v>1056</v>
      </c>
      <c r="G29" s="114">
        <v>1071</v>
      </c>
      <c r="H29" s="114">
        <v>1050</v>
      </c>
      <c r="I29" s="140">
        <v>1042</v>
      </c>
      <c r="J29" s="115">
        <v>0</v>
      </c>
      <c r="K29" s="116">
        <v>0</v>
      </c>
    </row>
    <row r="30" spans="1:255" ht="14.1" customHeight="1" x14ac:dyDescent="0.2">
      <c r="A30" s="306" t="s">
        <v>247</v>
      </c>
      <c r="B30" s="307" t="s">
        <v>248</v>
      </c>
      <c r="C30" s="308"/>
      <c r="D30" s="113">
        <v>0.67924684119250145</v>
      </c>
      <c r="E30" s="115">
        <v>329</v>
      </c>
      <c r="F30" s="114">
        <v>318</v>
      </c>
      <c r="G30" s="114">
        <v>322</v>
      </c>
      <c r="H30" s="114">
        <v>316</v>
      </c>
      <c r="I30" s="140">
        <v>316</v>
      </c>
      <c r="J30" s="115">
        <v>13</v>
      </c>
      <c r="K30" s="116">
        <v>4.1139240506329111</v>
      </c>
    </row>
    <row r="31" spans="1:255" ht="14.1" customHeight="1" x14ac:dyDescent="0.2">
      <c r="A31" s="306" t="s">
        <v>249</v>
      </c>
      <c r="B31" s="307" t="s">
        <v>250</v>
      </c>
      <c r="C31" s="308"/>
      <c r="D31" s="113">
        <v>1.4472706251548435</v>
      </c>
      <c r="E31" s="115">
        <v>701</v>
      </c>
      <c r="F31" s="114">
        <v>725</v>
      </c>
      <c r="G31" s="114">
        <v>734</v>
      </c>
      <c r="H31" s="114">
        <v>721</v>
      </c>
      <c r="I31" s="140">
        <v>710</v>
      </c>
      <c r="J31" s="115">
        <v>-9</v>
      </c>
      <c r="K31" s="116">
        <v>-1.267605633802817</v>
      </c>
    </row>
    <row r="32" spans="1:255" ht="14.1" customHeight="1" x14ac:dyDescent="0.2">
      <c r="A32" s="306">
        <v>31</v>
      </c>
      <c r="B32" s="307" t="s">
        <v>251</v>
      </c>
      <c r="C32" s="308"/>
      <c r="D32" s="113">
        <v>0.73911966306053345</v>
      </c>
      <c r="E32" s="115">
        <v>358</v>
      </c>
      <c r="F32" s="114">
        <v>351</v>
      </c>
      <c r="G32" s="114">
        <v>378</v>
      </c>
      <c r="H32" s="114">
        <v>349</v>
      </c>
      <c r="I32" s="140">
        <v>347</v>
      </c>
      <c r="J32" s="115">
        <v>11</v>
      </c>
      <c r="K32" s="116">
        <v>3.1700288184438041</v>
      </c>
    </row>
    <row r="33" spans="1:11" ht="14.1" customHeight="1" x14ac:dyDescent="0.2">
      <c r="A33" s="306">
        <v>32</v>
      </c>
      <c r="B33" s="307" t="s">
        <v>252</v>
      </c>
      <c r="C33" s="308"/>
      <c r="D33" s="113">
        <v>2.6034354612271864</v>
      </c>
      <c r="E33" s="115">
        <v>1261</v>
      </c>
      <c r="F33" s="114">
        <v>1253</v>
      </c>
      <c r="G33" s="114">
        <v>1423</v>
      </c>
      <c r="H33" s="114">
        <v>1262</v>
      </c>
      <c r="I33" s="140">
        <v>1228</v>
      </c>
      <c r="J33" s="115">
        <v>33</v>
      </c>
      <c r="K33" s="116">
        <v>2.6872964169381106</v>
      </c>
    </row>
    <row r="34" spans="1:11" ht="14.1" customHeight="1" x14ac:dyDescent="0.2">
      <c r="A34" s="306">
        <v>33</v>
      </c>
      <c r="B34" s="307" t="s">
        <v>253</v>
      </c>
      <c r="C34" s="308"/>
      <c r="D34" s="113">
        <v>1.7012139730778759</v>
      </c>
      <c r="E34" s="115">
        <v>824</v>
      </c>
      <c r="F34" s="114">
        <v>820</v>
      </c>
      <c r="G34" s="114">
        <v>858</v>
      </c>
      <c r="H34" s="114">
        <v>845</v>
      </c>
      <c r="I34" s="140">
        <v>839</v>
      </c>
      <c r="J34" s="115">
        <v>-15</v>
      </c>
      <c r="K34" s="116">
        <v>-1.7878426698450536</v>
      </c>
    </row>
    <row r="35" spans="1:11" ht="14.1" customHeight="1" x14ac:dyDescent="0.2">
      <c r="A35" s="306">
        <v>34</v>
      </c>
      <c r="B35" s="307" t="s">
        <v>254</v>
      </c>
      <c r="C35" s="308"/>
      <c r="D35" s="113">
        <v>1.8828970187463869</v>
      </c>
      <c r="E35" s="115">
        <v>912</v>
      </c>
      <c r="F35" s="114">
        <v>927</v>
      </c>
      <c r="G35" s="114">
        <v>940</v>
      </c>
      <c r="H35" s="114">
        <v>972</v>
      </c>
      <c r="I35" s="140">
        <v>968</v>
      </c>
      <c r="J35" s="115">
        <v>-56</v>
      </c>
      <c r="K35" s="116">
        <v>-5.785123966942149</v>
      </c>
    </row>
    <row r="36" spans="1:11" ht="14.1" customHeight="1" x14ac:dyDescent="0.2">
      <c r="A36" s="306">
        <v>41</v>
      </c>
      <c r="B36" s="307" t="s">
        <v>255</v>
      </c>
      <c r="C36" s="308"/>
      <c r="D36" s="113">
        <v>0.41498059294739448</v>
      </c>
      <c r="E36" s="115">
        <v>201</v>
      </c>
      <c r="F36" s="114">
        <v>199</v>
      </c>
      <c r="G36" s="114">
        <v>199</v>
      </c>
      <c r="H36" s="114">
        <v>188</v>
      </c>
      <c r="I36" s="140">
        <v>185</v>
      </c>
      <c r="J36" s="115">
        <v>16</v>
      </c>
      <c r="K36" s="116">
        <v>8.6486486486486491</v>
      </c>
    </row>
    <row r="37" spans="1:11" ht="14.1" customHeight="1" x14ac:dyDescent="0.2">
      <c r="A37" s="306">
        <v>42</v>
      </c>
      <c r="B37" s="307" t="s">
        <v>256</v>
      </c>
      <c r="C37" s="308"/>
      <c r="D37" s="113">
        <v>7.6389462383351231E-2</v>
      </c>
      <c r="E37" s="115">
        <v>37</v>
      </c>
      <c r="F37" s="114">
        <v>38</v>
      </c>
      <c r="G37" s="114">
        <v>40</v>
      </c>
      <c r="H37" s="114">
        <v>39</v>
      </c>
      <c r="I37" s="140">
        <v>40</v>
      </c>
      <c r="J37" s="115">
        <v>-3</v>
      </c>
      <c r="K37" s="116">
        <v>-7.5</v>
      </c>
    </row>
    <row r="38" spans="1:11" ht="14.1" customHeight="1" x14ac:dyDescent="0.2">
      <c r="A38" s="306">
        <v>43</v>
      </c>
      <c r="B38" s="307" t="s">
        <v>257</v>
      </c>
      <c r="C38" s="308"/>
      <c r="D38" s="113">
        <v>0.90222148814931047</v>
      </c>
      <c r="E38" s="115">
        <v>437</v>
      </c>
      <c r="F38" s="114">
        <v>446</v>
      </c>
      <c r="G38" s="114">
        <v>438</v>
      </c>
      <c r="H38" s="114">
        <v>419</v>
      </c>
      <c r="I38" s="140">
        <v>407</v>
      </c>
      <c r="J38" s="115">
        <v>30</v>
      </c>
      <c r="K38" s="116">
        <v>7.3710073710073711</v>
      </c>
    </row>
    <row r="39" spans="1:11" ht="14.1" customHeight="1" x14ac:dyDescent="0.2">
      <c r="A39" s="306">
        <v>51</v>
      </c>
      <c r="B39" s="307" t="s">
        <v>258</v>
      </c>
      <c r="C39" s="308"/>
      <c r="D39" s="113">
        <v>5.3307457263192664</v>
      </c>
      <c r="E39" s="115">
        <v>2582</v>
      </c>
      <c r="F39" s="114">
        <v>2617</v>
      </c>
      <c r="G39" s="114">
        <v>2635</v>
      </c>
      <c r="H39" s="114">
        <v>2503</v>
      </c>
      <c r="I39" s="140">
        <v>2490</v>
      </c>
      <c r="J39" s="115">
        <v>92</v>
      </c>
      <c r="K39" s="116">
        <v>3.6947791164658637</v>
      </c>
    </row>
    <row r="40" spans="1:11" ht="14.1" customHeight="1" x14ac:dyDescent="0.2">
      <c r="A40" s="306" t="s">
        <v>259</v>
      </c>
      <c r="B40" s="307" t="s">
        <v>260</v>
      </c>
      <c r="C40" s="308"/>
      <c r="D40" s="113">
        <v>4.5358824015195314</v>
      </c>
      <c r="E40" s="115">
        <v>2197</v>
      </c>
      <c r="F40" s="114">
        <v>2229</v>
      </c>
      <c r="G40" s="114">
        <v>2250</v>
      </c>
      <c r="H40" s="114">
        <v>2177</v>
      </c>
      <c r="I40" s="140">
        <v>2176</v>
      </c>
      <c r="J40" s="115">
        <v>21</v>
      </c>
      <c r="K40" s="116">
        <v>0.96507352941176472</v>
      </c>
    </row>
    <row r="41" spans="1:11" ht="14.1" customHeight="1" x14ac:dyDescent="0.2">
      <c r="A41" s="306"/>
      <c r="B41" s="307" t="s">
        <v>261</v>
      </c>
      <c r="C41" s="308"/>
      <c r="D41" s="113">
        <v>3.9227021223883063</v>
      </c>
      <c r="E41" s="115">
        <v>1900</v>
      </c>
      <c r="F41" s="114">
        <v>1919</v>
      </c>
      <c r="G41" s="114">
        <v>1959</v>
      </c>
      <c r="H41" s="114">
        <v>1882</v>
      </c>
      <c r="I41" s="140">
        <v>1888</v>
      </c>
      <c r="J41" s="115">
        <v>12</v>
      </c>
      <c r="K41" s="116">
        <v>0.63559322033898302</v>
      </c>
    </row>
    <row r="42" spans="1:11" ht="14.1" customHeight="1" x14ac:dyDescent="0.2">
      <c r="A42" s="306">
        <v>52</v>
      </c>
      <c r="B42" s="307" t="s">
        <v>262</v>
      </c>
      <c r="C42" s="308"/>
      <c r="D42" s="113">
        <v>3.3590717648030393</v>
      </c>
      <c r="E42" s="115">
        <v>1627</v>
      </c>
      <c r="F42" s="114">
        <v>1631</v>
      </c>
      <c r="G42" s="114">
        <v>1725</v>
      </c>
      <c r="H42" s="114">
        <v>1626</v>
      </c>
      <c r="I42" s="140">
        <v>1625</v>
      </c>
      <c r="J42" s="115">
        <v>2</v>
      </c>
      <c r="K42" s="116">
        <v>0.12307692307692308</v>
      </c>
    </row>
    <row r="43" spans="1:11" ht="14.1" customHeight="1" x14ac:dyDescent="0.2">
      <c r="A43" s="306" t="s">
        <v>263</v>
      </c>
      <c r="B43" s="307" t="s">
        <v>264</v>
      </c>
      <c r="C43" s="308"/>
      <c r="D43" s="113">
        <v>2.452721116524899</v>
      </c>
      <c r="E43" s="115">
        <v>1188</v>
      </c>
      <c r="F43" s="114">
        <v>1194</v>
      </c>
      <c r="G43" s="114">
        <v>1234</v>
      </c>
      <c r="H43" s="114">
        <v>1208</v>
      </c>
      <c r="I43" s="140">
        <v>1208</v>
      </c>
      <c r="J43" s="115">
        <v>-20</v>
      </c>
      <c r="K43" s="116">
        <v>-1.6556291390728477</v>
      </c>
    </row>
    <row r="44" spans="1:11" ht="14.1" customHeight="1" x14ac:dyDescent="0.2">
      <c r="A44" s="306">
        <v>53</v>
      </c>
      <c r="B44" s="307" t="s">
        <v>265</v>
      </c>
      <c r="C44" s="308"/>
      <c r="D44" s="113">
        <v>0.47278883475101163</v>
      </c>
      <c r="E44" s="115">
        <v>229</v>
      </c>
      <c r="F44" s="114">
        <v>227</v>
      </c>
      <c r="G44" s="114">
        <v>227</v>
      </c>
      <c r="H44" s="114">
        <v>227</v>
      </c>
      <c r="I44" s="140">
        <v>227</v>
      </c>
      <c r="J44" s="115">
        <v>2</v>
      </c>
      <c r="K44" s="116">
        <v>0.88105726872246692</v>
      </c>
    </row>
    <row r="45" spans="1:11" ht="14.1" customHeight="1" x14ac:dyDescent="0.2">
      <c r="A45" s="306" t="s">
        <v>266</v>
      </c>
      <c r="B45" s="307" t="s">
        <v>267</v>
      </c>
      <c r="C45" s="308"/>
      <c r="D45" s="113">
        <v>0.42736807333388388</v>
      </c>
      <c r="E45" s="115">
        <v>207</v>
      </c>
      <c r="F45" s="114">
        <v>203</v>
      </c>
      <c r="G45" s="114">
        <v>202</v>
      </c>
      <c r="H45" s="114">
        <v>201</v>
      </c>
      <c r="I45" s="140">
        <v>200</v>
      </c>
      <c r="J45" s="115">
        <v>7</v>
      </c>
      <c r="K45" s="116">
        <v>3.5</v>
      </c>
    </row>
    <row r="46" spans="1:11" ht="14.1" customHeight="1" x14ac:dyDescent="0.2">
      <c r="A46" s="306">
        <v>54</v>
      </c>
      <c r="B46" s="307" t="s">
        <v>268</v>
      </c>
      <c r="C46" s="308"/>
      <c r="D46" s="113">
        <v>2.2297464695680898</v>
      </c>
      <c r="E46" s="115">
        <v>1080</v>
      </c>
      <c r="F46" s="114">
        <v>1075</v>
      </c>
      <c r="G46" s="114">
        <v>1093</v>
      </c>
      <c r="H46" s="114">
        <v>1101</v>
      </c>
      <c r="I46" s="140">
        <v>1079</v>
      </c>
      <c r="J46" s="115">
        <v>1</v>
      </c>
      <c r="K46" s="116">
        <v>9.2678405931417976E-2</v>
      </c>
    </row>
    <row r="47" spans="1:11" ht="14.1" customHeight="1" x14ac:dyDescent="0.2">
      <c r="A47" s="306">
        <v>61</v>
      </c>
      <c r="B47" s="307" t="s">
        <v>269</v>
      </c>
      <c r="C47" s="308"/>
      <c r="D47" s="113">
        <v>3.14022627797506</v>
      </c>
      <c r="E47" s="115">
        <v>1521</v>
      </c>
      <c r="F47" s="114">
        <v>1501</v>
      </c>
      <c r="G47" s="114">
        <v>1516</v>
      </c>
      <c r="H47" s="114">
        <v>1476</v>
      </c>
      <c r="I47" s="140">
        <v>1481</v>
      </c>
      <c r="J47" s="115">
        <v>40</v>
      </c>
      <c r="K47" s="116">
        <v>2.7008777852802162</v>
      </c>
    </row>
    <row r="48" spans="1:11" ht="14.1" customHeight="1" x14ac:dyDescent="0.2">
      <c r="A48" s="306">
        <v>62</v>
      </c>
      <c r="B48" s="307" t="s">
        <v>270</v>
      </c>
      <c r="C48" s="308"/>
      <c r="D48" s="113">
        <v>5.950119745643736</v>
      </c>
      <c r="E48" s="115">
        <v>2882</v>
      </c>
      <c r="F48" s="114">
        <v>2891</v>
      </c>
      <c r="G48" s="114">
        <v>2910</v>
      </c>
      <c r="H48" s="114">
        <v>2880</v>
      </c>
      <c r="I48" s="140">
        <v>2888</v>
      </c>
      <c r="J48" s="115">
        <v>-6</v>
      </c>
      <c r="K48" s="116">
        <v>-0.2077562326869806</v>
      </c>
    </row>
    <row r="49" spans="1:11" ht="14.1" customHeight="1" x14ac:dyDescent="0.2">
      <c r="A49" s="306">
        <v>63</v>
      </c>
      <c r="B49" s="307" t="s">
        <v>271</v>
      </c>
      <c r="C49" s="308"/>
      <c r="D49" s="113">
        <v>1.4844330663143117</v>
      </c>
      <c r="E49" s="115">
        <v>719</v>
      </c>
      <c r="F49" s="114">
        <v>713</v>
      </c>
      <c r="G49" s="114">
        <v>731</v>
      </c>
      <c r="H49" s="114">
        <v>730</v>
      </c>
      <c r="I49" s="140">
        <v>683</v>
      </c>
      <c r="J49" s="115">
        <v>36</v>
      </c>
      <c r="K49" s="116">
        <v>5.2708638360175692</v>
      </c>
    </row>
    <row r="50" spans="1:11" ht="14.1" customHeight="1" x14ac:dyDescent="0.2">
      <c r="A50" s="306" t="s">
        <v>272</v>
      </c>
      <c r="B50" s="307" t="s">
        <v>273</v>
      </c>
      <c r="C50" s="308"/>
      <c r="D50" s="113">
        <v>0.28284746882484102</v>
      </c>
      <c r="E50" s="115">
        <v>137</v>
      </c>
      <c r="F50" s="114">
        <v>137</v>
      </c>
      <c r="G50" s="114">
        <v>148</v>
      </c>
      <c r="H50" s="114">
        <v>144</v>
      </c>
      <c r="I50" s="140">
        <v>138</v>
      </c>
      <c r="J50" s="115">
        <v>-1</v>
      </c>
      <c r="K50" s="116">
        <v>-0.72463768115942029</v>
      </c>
    </row>
    <row r="51" spans="1:11" ht="14.1" customHeight="1" x14ac:dyDescent="0.2">
      <c r="A51" s="306" t="s">
        <v>274</v>
      </c>
      <c r="B51" s="307" t="s">
        <v>275</v>
      </c>
      <c r="C51" s="308"/>
      <c r="D51" s="113">
        <v>1.0075150714344703</v>
      </c>
      <c r="E51" s="115">
        <v>488</v>
      </c>
      <c r="F51" s="114">
        <v>483</v>
      </c>
      <c r="G51" s="114">
        <v>491</v>
      </c>
      <c r="H51" s="114">
        <v>493</v>
      </c>
      <c r="I51" s="140">
        <v>451</v>
      </c>
      <c r="J51" s="115">
        <v>37</v>
      </c>
      <c r="K51" s="116">
        <v>8.2039911308203983</v>
      </c>
    </row>
    <row r="52" spans="1:11" ht="14.1" customHeight="1" x14ac:dyDescent="0.2">
      <c r="A52" s="306">
        <v>71</v>
      </c>
      <c r="B52" s="307" t="s">
        <v>276</v>
      </c>
      <c r="C52" s="308"/>
      <c r="D52" s="113">
        <v>9.6168139400445956</v>
      </c>
      <c r="E52" s="115">
        <v>4658</v>
      </c>
      <c r="F52" s="114">
        <v>4694</v>
      </c>
      <c r="G52" s="114">
        <v>4739</v>
      </c>
      <c r="H52" s="114">
        <v>4681</v>
      </c>
      <c r="I52" s="140">
        <v>4689</v>
      </c>
      <c r="J52" s="115">
        <v>-31</v>
      </c>
      <c r="K52" s="116">
        <v>-0.66112177436553632</v>
      </c>
    </row>
    <row r="53" spans="1:11" ht="14.1" customHeight="1" x14ac:dyDescent="0.2">
      <c r="A53" s="306" t="s">
        <v>277</v>
      </c>
      <c r="B53" s="307" t="s">
        <v>278</v>
      </c>
      <c r="C53" s="308"/>
      <c r="D53" s="113">
        <v>3.6584358741431995</v>
      </c>
      <c r="E53" s="115">
        <v>1772</v>
      </c>
      <c r="F53" s="114">
        <v>1791</v>
      </c>
      <c r="G53" s="114">
        <v>1805</v>
      </c>
      <c r="H53" s="114">
        <v>1766</v>
      </c>
      <c r="I53" s="140">
        <v>1787</v>
      </c>
      <c r="J53" s="115">
        <v>-15</v>
      </c>
      <c r="K53" s="116">
        <v>-0.83939563514269722</v>
      </c>
    </row>
    <row r="54" spans="1:11" ht="14.1" customHeight="1" x14ac:dyDescent="0.2">
      <c r="A54" s="306" t="s">
        <v>279</v>
      </c>
      <c r="B54" s="307" t="s">
        <v>280</v>
      </c>
      <c r="C54" s="308"/>
      <c r="D54" s="113">
        <v>5.1903542819390536</v>
      </c>
      <c r="E54" s="115">
        <v>2514</v>
      </c>
      <c r="F54" s="114">
        <v>2534</v>
      </c>
      <c r="G54" s="114">
        <v>2555</v>
      </c>
      <c r="H54" s="114">
        <v>2540</v>
      </c>
      <c r="I54" s="140">
        <v>2539</v>
      </c>
      <c r="J54" s="115">
        <v>-25</v>
      </c>
      <c r="K54" s="116">
        <v>-0.98463962189838516</v>
      </c>
    </row>
    <row r="55" spans="1:11" ht="14.1" customHeight="1" x14ac:dyDescent="0.2">
      <c r="A55" s="306">
        <v>72</v>
      </c>
      <c r="B55" s="307" t="s">
        <v>281</v>
      </c>
      <c r="C55" s="308"/>
      <c r="D55" s="113">
        <v>3.179453299198943</v>
      </c>
      <c r="E55" s="115">
        <v>1540</v>
      </c>
      <c r="F55" s="114">
        <v>1552</v>
      </c>
      <c r="G55" s="114">
        <v>1560</v>
      </c>
      <c r="H55" s="114">
        <v>1522</v>
      </c>
      <c r="I55" s="140">
        <v>1534</v>
      </c>
      <c r="J55" s="115">
        <v>6</v>
      </c>
      <c r="K55" s="116">
        <v>0.39113428943937417</v>
      </c>
    </row>
    <row r="56" spans="1:11" ht="14.1" customHeight="1" x14ac:dyDescent="0.2">
      <c r="A56" s="306" t="s">
        <v>282</v>
      </c>
      <c r="B56" s="307" t="s">
        <v>283</v>
      </c>
      <c r="C56" s="308"/>
      <c r="D56" s="113">
        <v>1.6991493930134611</v>
      </c>
      <c r="E56" s="115">
        <v>823</v>
      </c>
      <c r="F56" s="114">
        <v>838</v>
      </c>
      <c r="G56" s="114">
        <v>834</v>
      </c>
      <c r="H56" s="114">
        <v>813</v>
      </c>
      <c r="I56" s="140">
        <v>828</v>
      </c>
      <c r="J56" s="115">
        <v>-5</v>
      </c>
      <c r="K56" s="116">
        <v>-0.60386473429951693</v>
      </c>
    </row>
    <row r="57" spans="1:11" ht="14.1" customHeight="1" x14ac:dyDescent="0.2">
      <c r="A57" s="306" t="s">
        <v>284</v>
      </c>
      <c r="B57" s="307" t="s">
        <v>285</v>
      </c>
      <c r="C57" s="308"/>
      <c r="D57" s="113">
        <v>1.0426129325295235</v>
      </c>
      <c r="E57" s="115">
        <v>505</v>
      </c>
      <c r="F57" s="114">
        <v>502</v>
      </c>
      <c r="G57" s="114">
        <v>513</v>
      </c>
      <c r="H57" s="114">
        <v>497</v>
      </c>
      <c r="I57" s="140">
        <v>489</v>
      </c>
      <c r="J57" s="115">
        <v>16</v>
      </c>
      <c r="K57" s="116">
        <v>3.2719836400817996</v>
      </c>
    </row>
    <row r="58" spans="1:11" ht="14.1" customHeight="1" x14ac:dyDescent="0.2">
      <c r="A58" s="306">
        <v>73</v>
      </c>
      <c r="B58" s="307" t="s">
        <v>286</v>
      </c>
      <c r="C58" s="308"/>
      <c r="D58" s="113">
        <v>2.5807250805186226</v>
      </c>
      <c r="E58" s="115">
        <v>1250</v>
      </c>
      <c r="F58" s="114">
        <v>1252</v>
      </c>
      <c r="G58" s="114">
        <v>1251</v>
      </c>
      <c r="H58" s="114">
        <v>1207</v>
      </c>
      <c r="I58" s="140">
        <v>1213</v>
      </c>
      <c r="J58" s="115">
        <v>37</v>
      </c>
      <c r="K58" s="116">
        <v>3.0502885408079141</v>
      </c>
    </row>
    <row r="59" spans="1:11" ht="14.1" customHeight="1" x14ac:dyDescent="0.2">
      <c r="A59" s="306" t="s">
        <v>287</v>
      </c>
      <c r="B59" s="307" t="s">
        <v>288</v>
      </c>
      <c r="C59" s="308"/>
      <c r="D59" s="113">
        <v>2.2731026509208028</v>
      </c>
      <c r="E59" s="115">
        <v>1101</v>
      </c>
      <c r="F59" s="114">
        <v>1105</v>
      </c>
      <c r="G59" s="114">
        <v>1102</v>
      </c>
      <c r="H59" s="114">
        <v>1064</v>
      </c>
      <c r="I59" s="140">
        <v>1074</v>
      </c>
      <c r="J59" s="115">
        <v>27</v>
      </c>
      <c r="K59" s="116">
        <v>2.5139664804469275</v>
      </c>
    </row>
    <row r="60" spans="1:11" ht="14.1" customHeight="1" x14ac:dyDescent="0.2">
      <c r="A60" s="306">
        <v>81</v>
      </c>
      <c r="B60" s="307" t="s">
        <v>289</v>
      </c>
      <c r="C60" s="308"/>
      <c r="D60" s="113">
        <v>6.7325955900569827</v>
      </c>
      <c r="E60" s="115">
        <v>3261</v>
      </c>
      <c r="F60" s="114">
        <v>3261</v>
      </c>
      <c r="G60" s="114">
        <v>3229</v>
      </c>
      <c r="H60" s="114">
        <v>3186</v>
      </c>
      <c r="I60" s="140">
        <v>3195</v>
      </c>
      <c r="J60" s="115">
        <v>66</v>
      </c>
      <c r="K60" s="116">
        <v>2.0657276995305165</v>
      </c>
    </row>
    <row r="61" spans="1:11" ht="14.1" customHeight="1" x14ac:dyDescent="0.2">
      <c r="A61" s="306" t="s">
        <v>290</v>
      </c>
      <c r="B61" s="307" t="s">
        <v>291</v>
      </c>
      <c r="C61" s="308"/>
      <c r="D61" s="113">
        <v>1.9654802213229829</v>
      </c>
      <c r="E61" s="115">
        <v>952</v>
      </c>
      <c r="F61" s="114">
        <v>963</v>
      </c>
      <c r="G61" s="114">
        <v>966</v>
      </c>
      <c r="H61" s="114">
        <v>936</v>
      </c>
      <c r="I61" s="140">
        <v>934</v>
      </c>
      <c r="J61" s="115">
        <v>18</v>
      </c>
      <c r="K61" s="116">
        <v>1.9271948608137044</v>
      </c>
    </row>
    <row r="62" spans="1:11" ht="14.1" customHeight="1" x14ac:dyDescent="0.2">
      <c r="A62" s="306" t="s">
        <v>292</v>
      </c>
      <c r="B62" s="307" t="s">
        <v>293</v>
      </c>
      <c r="C62" s="308"/>
      <c r="D62" s="113">
        <v>2.729374845156495</v>
      </c>
      <c r="E62" s="115">
        <v>1322</v>
      </c>
      <c r="F62" s="114">
        <v>1338</v>
      </c>
      <c r="G62" s="114">
        <v>1314</v>
      </c>
      <c r="H62" s="114">
        <v>1299</v>
      </c>
      <c r="I62" s="140">
        <v>1311</v>
      </c>
      <c r="J62" s="115">
        <v>11</v>
      </c>
      <c r="K62" s="116">
        <v>0.8390541571319603</v>
      </c>
    </row>
    <row r="63" spans="1:11" ht="14.1" customHeight="1" x14ac:dyDescent="0.2">
      <c r="A63" s="306"/>
      <c r="B63" s="307" t="s">
        <v>294</v>
      </c>
      <c r="C63" s="308"/>
      <c r="D63" s="113">
        <v>2.2813609711784624</v>
      </c>
      <c r="E63" s="115">
        <v>1105</v>
      </c>
      <c r="F63" s="114">
        <v>1125</v>
      </c>
      <c r="G63" s="114">
        <v>1106</v>
      </c>
      <c r="H63" s="114">
        <v>1109</v>
      </c>
      <c r="I63" s="140">
        <v>1120</v>
      </c>
      <c r="J63" s="115">
        <v>-15</v>
      </c>
      <c r="K63" s="116">
        <v>-1.3392857142857142</v>
      </c>
    </row>
    <row r="64" spans="1:11" ht="14.1" customHeight="1" x14ac:dyDescent="0.2">
      <c r="A64" s="306" t="s">
        <v>295</v>
      </c>
      <c r="B64" s="307" t="s">
        <v>296</v>
      </c>
      <c r="C64" s="308"/>
      <c r="D64" s="113">
        <v>0.69576348170782065</v>
      </c>
      <c r="E64" s="115">
        <v>337</v>
      </c>
      <c r="F64" s="114">
        <v>323</v>
      </c>
      <c r="G64" s="114">
        <v>321</v>
      </c>
      <c r="H64" s="114">
        <v>320</v>
      </c>
      <c r="I64" s="140">
        <v>316</v>
      </c>
      <c r="J64" s="115">
        <v>21</v>
      </c>
      <c r="K64" s="116">
        <v>6.6455696202531644</v>
      </c>
    </row>
    <row r="65" spans="1:11" ht="14.1" customHeight="1" x14ac:dyDescent="0.2">
      <c r="A65" s="306" t="s">
        <v>297</v>
      </c>
      <c r="B65" s="307" t="s">
        <v>298</v>
      </c>
      <c r="C65" s="308"/>
      <c r="D65" s="113">
        <v>0.69163432157899085</v>
      </c>
      <c r="E65" s="115">
        <v>335</v>
      </c>
      <c r="F65" s="114">
        <v>326</v>
      </c>
      <c r="G65" s="114">
        <v>319</v>
      </c>
      <c r="H65" s="114">
        <v>317</v>
      </c>
      <c r="I65" s="140">
        <v>320</v>
      </c>
      <c r="J65" s="115">
        <v>15</v>
      </c>
      <c r="K65" s="116">
        <v>4.6875</v>
      </c>
    </row>
    <row r="66" spans="1:11" ht="14.1" customHeight="1" x14ac:dyDescent="0.2">
      <c r="A66" s="306">
        <v>82</v>
      </c>
      <c r="B66" s="307" t="s">
        <v>299</v>
      </c>
      <c r="C66" s="308"/>
      <c r="D66" s="113">
        <v>2.7231811049632504</v>
      </c>
      <c r="E66" s="115">
        <v>1319</v>
      </c>
      <c r="F66" s="114">
        <v>1337</v>
      </c>
      <c r="G66" s="114">
        <v>1318</v>
      </c>
      <c r="H66" s="114">
        <v>1294</v>
      </c>
      <c r="I66" s="140">
        <v>1303</v>
      </c>
      <c r="J66" s="115">
        <v>16</v>
      </c>
      <c r="K66" s="116">
        <v>1.2279355333844972</v>
      </c>
    </row>
    <row r="67" spans="1:11" ht="14.1" customHeight="1" x14ac:dyDescent="0.2">
      <c r="A67" s="306" t="s">
        <v>300</v>
      </c>
      <c r="B67" s="307" t="s">
        <v>301</v>
      </c>
      <c r="C67" s="308"/>
      <c r="D67" s="113">
        <v>1.9159302997770253</v>
      </c>
      <c r="E67" s="115">
        <v>928</v>
      </c>
      <c r="F67" s="114">
        <v>946</v>
      </c>
      <c r="G67" s="114">
        <v>921</v>
      </c>
      <c r="H67" s="114">
        <v>903</v>
      </c>
      <c r="I67" s="140">
        <v>908</v>
      </c>
      <c r="J67" s="115">
        <v>20</v>
      </c>
      <c r="K67" s="116">
        <v>2.2026431718061672</v>
      </c>
    </row>
    <row r="68" spans="1:11" ht="14.1" customHeight="1" x14ac:dyDescent="0.2">
      <c r="A68" s="306" t="s">
        <v>302</v>
      </c>
      <c r="B68" s="307" t="s">
        <v>303</v>
      </c>
      <c r="C68" s="308"/>
      <c r="D68" s="113">
        <v>0.44182013378478818</v>
      </c>
      <c r="E68" s="115">
        <v>214</v>
      </c>
      <c r="F68" s="114">
        <v>216</v>
      </c>
      <c r="G68" s="114">
        <v>217</v>
      </c>
      <c r="H68" s="114">
        <v>211</v>
      </c>
      <c r="I68" s="140">
        <v>216</v>
      </c>
      <c r="J68" s="115">
        <v>-2</v>
      </c>
      <c r="K68" s="116">
        <v>-0.92592592592592593</v>
      </c>
    </row>
    <row r="69" spans="1:11" ht="14.1" customHeight="1" x14ac:dyDescent="0.2">
      <c r="A69" s="306">
        <v>83</v>
      </c>
      <c r="B69" s="307" t="s">
        <v>304</v>
      </c>
      <c r="C69" s="308"/>
      <c r="D69" s="113">
        <v>6.9390535964984723</v>
      </c>
      <c r="E69" s="115">
        <v>3361</v>
      </c>
      <c r="F69" s="114">
        <v>3369</v>
      </c>
      <c r="G69" s="114">
        <v>3371</v>
      </c>
      <c r="H69" s="114">
        <v>3323</v>
      </c>
      <c r="I69" s="140">
        <v>3319</v>
      </c>
      <c r="J69" s="115">
        <v>42</v>
      </c>
      <c r="K69" s="116">
        <v>1.2654413980114492</v>
      </c>
    </row>
    <row r="70" spans="1:11" ht="14.1" customHeight="1" x14ac:dyDescent="0.2">
      <c r="A70" s="306" t="s">
        <v>305</v>
      </c>
      <c r="B70" s="307" t="s">
        <v>306</v>
      </c>
      <c r="C70" s="308"/>
      <c r="D70" s="113">
        <v>5.7994054009414482</v>
      </c>
      <c r="E70" s="115">
        <v>2809</v>
      </c>
      <c r="F70" s="114">
        <v>2815</v>
      </c>
      <c r="G70" s="114">
        <v>2821</v>
      </c>
      <c r="H70" s="114">
        <v>2754</v>
      </c>
      <c r="I70" s="140">
        <v>2749</v>
      </c>
      <c r="J70" s="115">
        <v>60</v>
      </c>
      <c r="K70" s="116">
        <v>2.1826118588577663</v>
      </c>
    </row>
    <row r="71" spans="1:11" ht="14.1" customHeight="1" x14ac:dyDescent="0.2">
      <c r="A71" s="306"/>
      <c r="B71" s="307" t="s">
        <v>307</v>
      </c>
      <c r="C71" s="308"/>
      <c r="D71" s="113">
        <v>3.0452555950119744</v>
      </c>
      <c r="E71" s="115">
        <v>1475</v>
      </c>
      <c r="F71" s="114">
        <v>1460</v>
      </c>
      <c r="G71" s="114">
        <v>1451</v>
      </c>
      <c r="H71" s="114">
        <v>1390</v>
      </c>
      <c r="I71" s="140">
        <v>1378</v>
      </c>
      <c r="J71" s="115">
        <v>97</v>
      </c>
      <c r="K71" s="116">
        <v>7.0391872278664733</v>
      </c>
    </row>
    <row r="72" spans="1:11" ht="14.1" customHeight="1" x14ac:dyDescent="0.2">
      <c r="A72" s="306">
        <v>84</v>
      </c>
      <c r="B72" s="307" t="s">
        <v>308</v>
      </c>
      <c r="C72" s="308"/>
      <c r="D72" s="113">
        <v>1.1768106367164919</v>
      </c>
      <c r="E72" s="115">
        <v>570</v>
      </c>
      <c r="F72" s="114">
        <v>565</v>
      </c>
      <c r="G72" s="114">
        <v>552</v>
      </c>
      <c r="H72" s="114">
        <v>570</v>
      </c>
      <c r="I72" s="140">
        <v>578</v>
      </c>
      <c r="J72" s="115">
        <v>-8</v>
      </c>
      <c r="K72" s="116">
        <v>-1.3840830449826989</v>
      </c>
    </row>
    <row r="73" spans="1:11" ht="14.1" customHeight="1" x14ac:dyDescent="0.2">
      <c r="A73" s="306" t="s">
        <v>309</v>
      </c>
      <c r="B73" s="307" t="s">
        <v>310</v>
      </c>
      <c r="C73" s="308"/>
      <c r="D73" s="113">
        <v>0.36749525146585182</v>
      </c>
      <c r="E73" s="115">
        <v>178</v>
      </c>
      <c r="F73" s="114">
        <v>171</v>
      </c>
      <c r="G73" s="114">
        <v>170</v>
      </c>
      <c r="H73" s="114">
        <v>193</v>
      </c>
      <c r="I73" s="140">
        <v>192</v>
      </c>
      <c r="J73" s="115">
        <v>-14</v>
      </c>
      <c r="K73" s="116">
        <v>-7.291666666666667</v>
      </c>
    </row>
    <row r="74" spans="1:11" ht="14.1" customHeight="1" x14ac:dyDescent="0.2">
      <c r="A74" s="306" t="s">
        <v>311</v>
      </c>
      <c r="B74" s="307" t="s">
        <v>312</v>
      </c>
      <c r="C74" s="308"/>
      <c r="D74" s="113">
        <v>0.22503922702122389</v>
      </c>
      <c r="E74" s="115">
        <v>109</v>
      </c>
      <c r="F74" s="114">
        <v>111</v>
      </c>
      <c r="G74" s="114">
        <v>111</v>
      </c>
      <c r="H74" s="114">
        <v>105</v>
      </c>
      <c r="I74" s="140">
        <v>109</v>
      </c>
      <c r="J74" s="115">
        <v>0</v>
      </c>
      <c r="K74" s="116">
        <v>0</v>
      </c>
    </row>
    <row r="75" spans="1:11" ht="14.1" customHeight="1" x14ac:dyDescent="0.2">
      <c r="A75" s="306" t="s">
        <v>313</v>
      </c>
      <c r="B75" s="307" t="s">
        <v>314</v>
      </c>
      <c r="C75" s="308"/>
      <c r="D75" s="113">
        <v>0.20645800644148979</v>
      </c>
      <c r="E75" s="115">
        <v>100</v>
      </c>
      <c r="F75" s="114">
        <v>111</v>
      </c>
      <c r="G75" s="114">
        <v>105</v>
      </c>
      <c r="H75" s="114">
        <v>103</v>
      </c>
      <c r="I75" s="140">
        <v>102</v>
      </c>
      <c r="J75" s="115">
        <v>-2</v>
      </c>
      <c r="K75" s="116">
        <v>-1.9607843137254901</v>
      </c>
    </row>
    <row r="76" spans="1:11" ht="14.1" customHeight="1" x14ac:dyDescent="0.2">
      <c r="A76" s="306">
        <v>91</v>
      </c>
      <c r="B76" s="307" t="s">
        <v>315</v>
      </c>
      <c r="C76" s="308"/>
      <c r="D76" s="113">
        <v>8.0518622512181018E-2</v>
      </c>
      <c r="E76" s="115">
        <v>39</v>
      </c>
      <c r="F76" s="114">
        <v>43</v>
      </c>
      <c r="G76" s="114">
        <v>44</v>
      </c>
      <c r="H76" s="114">
        <v>44</v>
      </c>
      <c r="I76" s="140">
        <v>47</v>
      </c>
      <c r="J76" s="115">
        <v>-8</v>
      </c>
      <c r="K76" s="116">
        <v>-17.021276595744681</v>
      </c>
    </row>
    <row r="77" spans="1:11" ht="14.1" customHeight="1" x14ac:dyDescent="0.2">
      <c r="A77" s="306">
        <v>92</v>
      </c>
      <c r="B77" s="307" t="s">
        <v>316</v>
      </c>
      <c r="C77" s="308"/>
      <c r="D77" s="113">
        <v>0.57808241803617144</v>
      </c>
      <c r="E77" s="115">
        <v>280</v>
      </c>
      <c r="F77" s="114">
        <v>276</v>
      </c>
      <c r="G77" s="114">
        <v>273</v>
      </c>
      <c r="H77" s="114">
        <v>260</v>
      </c>
      <c r="I77" s="140">
        <v>261</v>
      </c>
      <c r="J77" s="115">
        <v>19</v>
      </c>
      <c r="K77" s="116">
        <v>7.2796934865900385</v>
      </c>
    </row>
    <row r="78" spans="1:11" ht="14.1" customHeight="1" x14ac:dyDescent="0.2">
      <c r="A78" s="306">
        <v>93</v>
      </c>
      <c r="B78" s="307" t="s">
        <v>317</v>
      </c>
      <c r="C78" s="308"/>
      <c r="D78" s="113">
        <v>0.16310182508877694</v>
      </c>
      <c r="E78" s="115">
        <v>79</v>
      </c>
      <c r="F78" s="114">
        <v>79</v>
      </c>
      <c r="G78" s="114">
        <v>80</v>
      </c>
      <c r="H78" s="114">
        <v>90</v>
      </c>
      <c r="I78" s="140">
        <v>95</v>
      </c>
      <c r="J78" s="115">
        <v>-16</v>
      </c>
      <c r="K78" s="116">
        <v>-16.842105263157894</v>
      </c>
    </row>
    <row r="79" spans="1:11" ht="14.1" customHeight="1" x14ac:dyDescent="0.2">
      <c r="A79" s="306">
        <v>94</v>
      </c>
      <c r="B79" s="307" t="s">
        <v>318</v>
      </c>
      <c r="C79" s="308"/>
      <c r="D79" s="113">
        <v>4.1291601288297959E-2</v>
      </c>
      <c r="E79" s="115">
        <v>20</v>
      </c>
      <c r="F79" s="114">
        <v>18</v>
      </c>
      <c r="G79" s="114">
        <v>23</v>
      </c>
      <c r="H79" s="114">
        <v>25</v>
      </c>
      <c r="I79" s="140">
        <v>23</v>
      </c>
      <c r="J79" s="115">
        <v>-3</v>
      </c>
      <c r="K79" s="116">
        <v>-13.043478260869565</v>
      </c>
    </row>
    <row r="80" spans="1:11" ht="14.1" customHeight="1" x14ac:dyDescent="0.2">
      <c r="A80" s="306" t="s">
        <v>319</v>
      </c>
      <c r="B80" s="307" t="s">
        <v>320</v>
      </c>
      <c r="C80" s="308"/>
      <c r="D80" s="113">
        <v>1.4452060450904285E-2</v>
      </c>
      <c r="E80" s="115">
        <v>7</v>
      </c>
      <c r="F80" s="114">
        <v>7</v>
      </c>
      <c r="G80" s="114">
        <v>6</v>
      </c>
      <c r="H80" s="114">
        <v>6</v>
      </c>
      <c r="I80" s="140">
        <v>5</v>
      </c>
      <c r="J80" s="115">
        <v>2</v>
      </c>
      <c r="K80" s="116">
        <v>40</v>
      </c>
    </row>
    <row r="81" spans="1:11" ht="14.1" customHeight="1" x14ac:dyDescent="0.2">
      <c r="A81" s="310" t="s">
        <v>321</v>
      </c>
      <c r="B81" s="311" t="s">
        <v>224</v>
      </c>
      <c r="C81" s="312"/>
      <c r="D81" s="125">
        <v>1.0818399537534065</v>
      </c>
      <c r="E81" s="143">
        <v>524</v>
      </c>
      <c r="F81" s="144">
        <v>527</v>
      </c>
      <c r="G81" s="144">
        <v>533</v>
      </c>
      <c r="H81" s="144">
        <v>527</v>
      </c>
      <c r="I81" s="145">
        <v>524</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14595</v>
      </c>
      <c r="E12" s="114">
        <v>14945</v>
      </c>
      <c r="F12" s="114">
        <v>14821</v>
      </c>
      <c r="G12" s="114">
        <v>14945</v>
      </c>
      <c r="H12" s="140">
        <v>14659</v>
      </c>
      <c r="I12" s="115">
        <v>-64</v>
      </c>
      <c r="J12" s="116">
        <v>-0.43659185483320828</v>
      </c>
      <c r="K12"/>
      <c r="L12"/>
      <c r="M12"/>
      <c r="N12"/>
      <c r="O12"/>
      <c r="P12"/>
    </row>
    <row r="13" spans="1:16" s="110" customFormat="1" ht="14.45" customHeight="1" x14ac:dyDescent="0.2">
      <c r="A13" s="120" t="s">
        <v>105</v>
      </c>
      <c r="B13" s="119" t="s">
        <v>106</v>
      </c>
      <c r="C13" s="113">
        <v>41.911613566289823</v>
      </c>
      <c r="D13" s="115">
        <v>6117</v>
      </c>
      <c r="E13" s="114">
        <v>6197</v>
      </c>
      <c r="F13" s="114">
        <v>6108</v>
      </c>
      <c r="G13" s="114">
        <v>6146</v>
      </c>
      <c r="H13" s="140">
        <v>6001</v>
      </c>
      <c r="I13" s="115">
        <v>116</v>
      </c>
      <c r="J13" s="116">
        <v>1.9330111648058657</v>
      </c>
      <c r="K13"/>
      <c r="L13"/>
      <c r="M13"/>
      <c r="N13"/>
      <c r="O13"/>
      <c r="P13"/>
    </row>
    <row r="14" spans="1:16" s="110" customFormat="1" ht="14.45" customHeight="1" x14ac:dyDescent="0.2">
      <c r="A14" s="120"/>
      <c r="B14" s="119" t="s">
        <v>107</v>
      </c>
      <c r="C14" s="113">
        <v>58.088386433710177</v>
      </c>
      <c r="D14" s="115">
        <v>8478</v>
      </c>
      <c r="E14" s="114">
        <v>8748</v>
      </c>
      <c r="F14" s="114">
        <v>8713</v>
      </c>
      <c r="G14" s="114">
        <v>8799</v>
      </c>
      <c r="H14" s="140">
        <v>8658</v>
      </c>
      <c r="I14" s="115">
        <v>-180</v>
      </c>
      <c r="J14" s="116">
        <v>-2.0790020790020791</v>
      </c>
      <c r="K14"/>
      <c r="L14"/>
      <c r="M14"/>
      <c r="N14"/>
      <c r="O14"/>
      <c r="P14"/>
    </row>
    <row r="15" spans="1:16" s="110" customFormat="1" ht="14.45" customHeight="1" x14ac:dyDescent="0.2">
      <c r="A15" s="118" t="s">
        <v>105</v>
      </c>
      <c r="B15" s="121" t="s">
        <v>108</v>
      </c>
      <c r="C15" s="113">
        <v>16.676944158958548</v>
      </c>
      <c r="D15" s="115">
        <v>2434</v>
      </c>
      <c r="E15" s="114">
        <v>2473</v>
      </c>
      <c r="F15" s="114">
        <v>2472</v>
      </c>
      <c r="G15" s="114">
        <v>2609</v>
      </c>
      <c r="H15" s="140">
        <v>2481</v>
      </c>
      <c r="I15" s="115">
        <v>-47</v>
      </c>
      <c r="J15" s="116">
        <v>-1.894397420395002</v>
      </c>
      <c r="K15"/>
      <c r="L15"/>
      <c r="M15"/>
      <c r="N15"/>
      <c r="O15"/>
      <c r="P15"/>
    </row>
    <row r="16" spans="1:16" s="110" customFormat="1" ht="14.45" customHeight="1" x14ac:dyDescent="0.2">
      <c r="A16" s="118"/>
      <c r="B16" s="121" t="s">
        <v>109</v>
      </c>
      <c r="C16" s="113">
        <v>48.564576909900651</v>
      </c>
      <c r="D16" s="115">
        <v>7088</v>
      </c>
      <c r="E16" s="114">
        <v>7318</v>
      </c>
      <c r="F16" s="114">
        <v>7200</v>
      </c>
      <c r="G16" s="114">
        <v>7254</v>
      </c>
      <c r="H16" s="140">
        <v>7174</v>
      </c>
      <c r="I16" s="115">
        <v>-86</v>
      </c>
      <c r="J16" s="116">
        <v>-1.1987733482018399</v>
      </c>
      <c r="K16"/>
      <c r="L16"/>
      <c r="M16"/>
      <c r="N16"/>
      <c r="O16"/>
      <c r="P16"/>
    </row>
    <row r="17" spans="1:16" s="110" customFormat="1" ht="14.45" customHeight="1" x14ac:dyDescent="0.2">
      <c r="A17" s="118"/>
      <c r="B17" s="121" t="s">
        <v>110</v>
      </c>
      <c r="C17" s="113">
        <v>18.369304556354916</v>
      </c>
      <c r="D17" s="115">
        <v>2681</v>
      </c>
      <c r="E17" s="114">
        <v>2711</v>
      </c>
      <c r="F17" s="114">
        <v>2734</v>
      </c>
      <c r="G17" s="114">
        <v>2712</v>
      </c>
      <c r="H17" s="140">
        <v>2685</v>
      </c>
      <c r="I17" s="115">
        <v>-4</v>
      </c>
      <c r="J17" s="116">
        <v>-0.148975791433892</v>
      </c>
      <c r="K17"/>
      <c r="L17"/>
      <c r="M17"/>
      <c r="N17"/>
      <c r="O17"/>
      <c r="P17"/>
    </row>
    <row r="18" spans="1:16" s="110" customFormat="1" ht="14.45" customHeight="1" x14ac:dyDescent="0.2">
      <c r="A18" s="120"/>
      <c r="B18" s="121" t="s">
        <v>111</v>
      </c>
      <c r="C18" s="113">
        <v>16.389174374785885</v>
      </c>
      <c r="D18" s="115">
        <v>2392</v>
      </c>
      <c r="E18" s="114">
        <v>2443</v>
      </c>
      <c r="F18" s="114">
        <v>2415</v>
      </c>
      <c r="G18" s="114">
        <v>2370</v>
      </c>
      <c r="H18" s="140">
        <v>2319</v>
      </c>
      <c r="I18" s="115">
        <v>73</v>
      </c>
      <c r="J18" s="116">
        <v>3.1479085812850367</v>
      </c>
      <c r="K18"/>
      <c r="L18"/>
      <c r="M18"/>
      <c r="N18"/>
      <c r="O18"/>
      <c r="P18"/>
    </row>
    <row r="19" spans="1:16" s="110" customFormat="1" ht="14.45" customHeight="1" x14ac:dyDescent="0.2">
      <c r="A19" s="120"/>
      <c r="B19" s="121" t="s">
        <v>112</v>
      </c>
      <c r="C19" s="113">
        <v>1.4868105515587531</v>
      </c>
      <c r="D19" s="115">
        <v>217</v>
      </c>
      <c r="E19" s="114">
        <v>243</v>
      </c>
      <c r="F19" s="114">
        <v>248</v>
      </c>
      <c r="G19" s="114">
        <v>216</v>
      </c>
      <c r="H19" s="140">
        <v>209</v>
      </c>
      <c r="I19" s="115">
        <v>8</v>
      </c>
      <c r="J19" s="116">
        <v>3.8277511961722488</v>
      </c>
      <c r="K19"/>
      <c r="L19"/>
      <c r="M19"/>
      <c r="N19"/>
      <c r="O19"/>
      <c r="P19"/>
    </row>
    <row r="20" spans="1:16" s="110" customFormat="1" ht="14.45" customHeight="1" x14ac:dyDescent="0.2">
      <c r="A20" s="120" t="s">
        <v>113</v>
      </c>
      <c r="B20" s="119" t="s">
        <v>116</v>
      </c>
      <c r="C20" s="113">
        <v>90.161014045906128</v>
      </c>
      <c r="D20" s="115">
        <v>13159</v>
      </c>
      <c r="E20" s="114">
        <v>13465</v>
      </c>
      <c r="F20" s="114">
        <v>13418</v>
      </c>
      <c r="G20" s="114">
        <v>13526</v>
      </c>
      <c r="H20" s="140">
        <v>13330</v>
      </c>
      <c r="I20" s="115">
        <v>-171</v>
      </c>
      <c r="J20" s="116">
        <v>-1.2828207051762941</v>
      </c>
      <c r="K20"/>
      <c r="L20"/>
      <c r="M20"/>
      <c r="N20"/>
      <c r="O20"/>
      <c r="P20"/>
    </row>
    <row r="21" spans="1:16" s="110" customFormat="1" ht="14.45" customHeight="1" x14ac:dyDescent="0.2">
      <c r="A21" s="123"/>
      <c r="B21" s="124" t="s">
        <v>117</v>
      </c>
      <c r="C21" s="125">
        <v>9.7293593696471401</v>
      </c>
      <c r="D21" s="143">
        <v>1420</v>
      </c>
      <c r="E21" s="144">
        <v>1462</v>
      </c>
      <c r="F21" s="144">
        <v>1388</v>
      </c>
      <c r="G21" s="144">
        <v>1403</v>
      </c>
      <c r="H21" s="145">
        <v>1314</v>
      </c>
      <c r="I21" s="143">
        <v>106</v>
      </c>
      <c r="J21" s="146">
        <v>8.0669710806697115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16019</v>
      </c>
      <c r="E56" s="114">
        <v>16374</v>
      </c>
      <c r="F56" s="114">
        <v>16318</v>
      </c>
      <c r="G56" s="114">
        <v>16457</v>
      </c>
      <c r="H56" s="140">
        <v>16205</v>
      </c>
      <c r="I56" s="115">
        <v>-186</v>
      </c>
      <c r="J56" s="116">
        <v>-1.1477938907744523</v>
      </c>
      <c r="K56"/>
      <c r="L56"/>
      <c r="M56"/>
      <c r="N56"/>
      <c r="O56"/>
      <c r="P56"/>
    </row>
    <row r="57" spans="1:16" s="110" customFormat="1" ht="14.45" customHeight="1" x14ac:dyDescent="0.2">
      <c r="A57" s="120" t="s">
        <v>105</v>
      </c>
      <c r="B57" s="119" t="s">
        <v>106</v>
      </c>
      <c r="C57" s="113">
        <v>41.937698982458329</v>
      </c>
      <c r="D57" s="115">
        <v>6718</v>
      </c>
      <c r="E57" s="114">
        <v>6765</v>
      </c>
      <c r="F57" s="114">
        <v>6688</v>
      </c>
      <c r="G57" s="114">
        <v>6752</v>
      </c>
      <c r="H57" s="140">
        <v>6617</v>
      </c>
      <c r="I57" s="115">
        <v>101</v>
      </c>
      <c r="J57" s="116">
        <v>1.5263714674323712</v>
      </c>
    </row>
    <row r="58" spans="1:16" s="110" customFormat="1" ht="14.45" customHeight="1" x14ac:dyDescent="0.2">
      <c r="A58" s="120"/>
      <c r="B58" s="119" t="s">
        <v>107</v>
      </c>
      <c r="C58" s="113">
        <v>58.062301017541671</v>
      </c>
      <c r="D58" s="115">
        <v>9301</v>
      </c>
      <c r="E58" s="114">
        <v>9609</v>
      </c>
      <c r="F58" s="114">
        <v>9630</v>
      </c>
      <c r="G58" s="114">
        <v>9705</v>
      </c>
      <c r="H58" s="140">
        <v>9588</v>
      </c>
      <c r="I58" s="115">
        <v>-287</v>
      </c>
      <c r="J58" s="116">
        <v>-2.9933249895702962</v>
      </c>
    </row>
    <row r="59" spans="1:16" s="110" customFormat="1" ht="14.45" customHeight="1" x14ac:dyDescent="0.2">
      <c r="A59" s="118" t="s">
        <v>105</v>
      </c>
      <c r="B59" s="121" t="s">
        <v>108</v>
      </c>
      <c r="C59" s="113">
        <v>16.979836444222485</v>
      </c>
      <c r="D59" s="115">
        <v>2720</v>
      </c>
      <c r="E59" s="114">
        <v>2779</v>
      </c>
      <c r="F59" s="114">
        <v>2841</v>
      </c>
      <c r="G59" s="114">
        <v>2980</v>
      </c>
      <c r="H59" s="140">
        <v>2822</v>
      </c>
      <c r="I59" s="115">
        <v>-102</v>
      </c>
      <c r="J59" s="116">
        <v>-3.6144578313253013</v>
      </c>
    </row>
    <row r="60" spans="1:16" s="110" customFormat="1" ht="14.45" customHeight="1" x14ac:dyDescent="0.2">
      <c r="A60" s="118"/>
      <c r="B60" s="121" t="s">
        <v>109</v>
      </c>
      <c r="C60" s="113">
        <v>48.454959735314311</v>
      </c>
      <c r="D60" s="115">
        <v>7762</v>
      </c>
      <c r="E60" s="114">
        <v>7946</v>
      </c>
      <c r="F60" s="114">
        <v>7858</v>
      </c>
      <c r="G60" s="114">
        <v>7899</v>
      </c>
      <c r="H60" s="140">
        <v>7868</v>
      </c>
      <c r="I60" s="115">
        <v>-106</v>
      </c>
      <c r="J60" s="116">
        <v>-1.3472292831723436</v>
      </c>
    </row>
    <row r="61" spans="1:16" s="110" customFormat="1" ht="14.45" customHeight="1" x14ac:dyDescent="0.2">
      <c r="A61" s="118"/>
      <c r="B61" s="121" t="s">
        <v>110</v>
      </c>
      <c r="C61" s="113">
        <v>18.321992633747424</v>
      </c>
      <c r="D61" s="115">
        <v>2935</v>
      </c>
      <c r="E61" s="114">
        <v>3006</v>
      </c>
      <c r="F61" s="114">
        <v>3000</v>
      </c>
      <c r="G61" s="114">
        <v>2975</v>
      </c>
      <c r="H61" s="140">
        <v>2960</v>
      </c>
      <c r="I61" s="115">
        <v>-25</v>
      </c>
      <c r="J61" s="116">
        <v>-0.84459459459459463</v>
      </c>
    </row>
    <row r="62" spans="1:16" s="110" customFormat="1" ht="14.45" customHeight="1" x14ac:dyDescent="0.2">
      <c r="A62" s="120"/>
      <c r="B62" s="121" t="s">
        <v>111</v>
      </c>
      <c r="C62" s="113">
        <v>16.243211186715776</v>
      </c>
      <c r="D62" s="115">
        <v>2602</v>
      </c>
      <c r="E62" s="114">
        <v>2643</v>
      </c>
      <c r="F62" s="114">
        <v>2619</v>
      </c>
      <c r="G62" s="114">
        <v>2603</v>
      </c>
      <c r="H62" s="140">
        <v>2555</v>
      </c>
      <c r="I62" s="115">
        <v>47</v>
      </c>
      <c r="J62" s="116">
        <v>1.8395303326810175</v>
      </c>
    </row>
    <row r="63" spans="1:16" s="110" customFormat="1" ht="14.45" customHeight="1" x14ac:dyDescent="0.2">
      <c r="A63" s="120"/>
      <c r="B63" s="121" t="s">
        <v>112</v>
      </c>
      <c r="C63" s="113">
        <v>1.4233098195892377</v>
      </c>
      <c r="D63" s="115">
        <v>228</v>
      </c>
      <c r="E63" s="114">
        <v>252</v>
      </c>
      <c r="F63" s="114">
        <v>265</v>
      </c>
      <c r="G63" s="114">
        <v>239</v>
      </c>
      <c r="H63" s="140">
        <v>224</v>
      </c>
      <c r="I63" s="115">
        <v>4</v>
      </c>
      <c r="J63" s="116">
        <v>1.7857142857142858</v>
      </c>
    </row>
    <row r="64" spans="1:16" s="110" customFormat="1" ht="14.45" customHeight="1" x14ac:dyDescent="0.2">
      <c r="A64" s="120" t="s">
        <v>113</v>
      </c>
      <c r="B64" s="119" t="s">
        <v>116</v>
      </c>
      <c r="C64" s="113">
        <v>89.924464698170922</v>
      </c>
      <c r="D64" s="115">
        <v>14405</v>
      </c>
      <c r="E64" s="114">
        <v>14727</v>
      </c>
      <c r="F64" s="114">
        <v>14749</v>
      </c>
      <c r="G64" s="114">
        <v>14857</v>
      </c>
      <c r="H64" s="140">
        <v>14694</v>
      </c>
      <c r="I64" s="115">
        <v>-289</v>
      </c>
      <c r="J64" s="116">
        <v>-1.9667891656458418</v>
      </c>
    </row>
    <row r="65" spans="1:10" s="110" customFormat="1" ht="14.45" customHeight="1" x14ac:dyDescent="0.2">
      <c r="A65" s="123"/>
      <c r="B65" s="124" t="s">
        <v>117</v>
      </c>
      <c r="C65" s="125">
        <v>9.9319558024845502</v>
      </c>
      <c r="D65" s="143">
        <v>1591</v>
      </c>
      <c r="E65" s="144">
        <v>1627</v>
      </c>
      <c r="F65" s="144">
        <v>1554</v>
      </c>
      <c r="G65" s="144">
        <v>1582</v>
      </c>
      <c r="H65" s="145">
        <v>1494</v>
      </c>
      <c r="I65" s="143">
        <v>97</v>
      </c>
      <c r="J65" s="146">
        <v>6.4926372155287817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14595</v>
      </c>
      <c r="G11" s="114">
        <v>14945</v>
      </c>
      <c r="H11" s="114">
        <v>14821</v>
      </c>
      <c r="I11" s="114">
        <v>14945</v>
      </c>
      <c r="J11" s="140">
        <v>14659</v>
      </c>
      <c r="K11" s="114">
        <v>-64</v>
      </c>
      <c r="L11" s="116">
        <v>-0.43659185483320828</v>
      </c>
    </row>
    <row r="12" spans="1:17" s="110" customFormat="1" ht="24" customHeight="1" x14ac:dyDescent="0.2">
      <c r="A12" s="604" t="s">
        <v>185</v>
      </c>
      <c r="B12" s="605"/>
      <c r="C12" s="605"/>
      <c r="D12" s="606"/>
      <c r="E12" s="113">
        <v>41.911613566289823</v>
      </c>
      <c r="F12" s="115">
        <v>6117</v>
      </c>
      <c r="G12" s="114">
        <v>6197</v>
      </c>
      <c r="H12" s="114">
        <v>6108</v>
      </c>
      <c r="I12" s="114">
        <v>6146</v>
      </c>
      <c r="J12" s="140">
        <v>6001</v>
      </c>
      <c r="K12" s="114">
        <v>116</v>
      </c>
      <c r="L12" s="116">
        <v>1.9330111648058657</v>
      </c>
    </row>
    <row r="13" spans="1:17" s="110" customFormat="1" ht="15" customHeight="1" x14ac:dyDescent="0.2">
      <c r="A13" s="120"/>
      <c r="B13" s="612" t="s">
        <v>107</v>
      </c>
      <c r="C13" s="612"/>
      <c r="E13" s="113">
        <v>58.088386433710177</v>
      </c>
      <c r="F13" s="115">
        <v>8478</v>
      </c>
      <c r="G13" s="114">
        <v>8748</v>
      </c>
      <c r="H13" s="114">
        <v>8713</v>
      </c>
      <c r="I13" s="114">
        <v>8799</v>
      </c>
      <c r="J13" s="140">
        <v>8658</v>
      </c>
      <c r="K13" s="114">
        <v>-180</v>
      </c>
      <c r="L13" s="116">
        <v>-2.0790020790020791</v>
      </c>
    </row>
    <row r="14" spans="1:17" s="110" customFormat="1" ht="22.5" customHeight="1" x14ac:dyDescent="0.2">
      <c r="A14" s="604" t="s">
        <v>186</v>
      </c>
      <c r="B14" s="605"/>
      <c r="C14" s="605"/>
      <c r="D14" s="606"/>
      <c r="E14" s="113">
        <v>16.676944158958548</v>
      </c>
      <c r="F14" s="115">
        <v>2434</v>
      </c>
      <c r="G14" s="114">
        <v>2473</v>
      </c>
      <c r="H14" s="114">
        <v>2472</v>
      </c>
      <c r="I14" s="114">
        <v>2609</v>
      </c>
      <c r="J14" s="140">
        <v>2481</v>
      </c>
      <c r="K14" s="114">
        <v>-47</v>
      </c>
      <c r="L14" s="116">
        <v>-1.894397420395002</v>
      </c>
    </row>
    <row r="15" spans="1:17" s="110" customFormat="1" ht="15" customHeight="1" x14ac:dyDescent="0.2">
      <c r="A15" s="120"/>
      <c r="B15" s="119"/>
      <c r="C15" s="258" t="s">
        <v>106</v>
      </c>
      <c r="E15" s="113">
        <v>47.658175842235003</v>
      </c>
      <c r="F15" s="115">
        <v>1160</v>
      </c>
      <c r="G15" s="114">
        <v>1164</v>
      </c>
      <c r="H15" s="114">
        <v>1147</v>
      </c>
      <c r="I15" s="114">
        <v>1214</v>
      </c>
      <c r="J15" s="140">
        <v>1141</v>
      </c>
      <c r="K15" s="114">
        <v>19</v>
      </c>
      <c r="L15" s="116">
        <v>1.6652059596844873</v>
      </c>
    </row>
    <row r="16" spans="1:17" s="110" customFormat="1" ht="15" customHeight="1" x14ac:dyDescent="0.2">
      <c r="A16" s="120"/>
      <c r="B16" s="119"/>
      <c r="C16" s="258" t="s">
        <v>107</v>
      </c>
      <c r="E16" s="113">
        <v>52.341824157764997</v>
      </c>
      <c r="F16" s="115">
        <v>1274</v>
      </c>
      <c r="G16" s="114">
        <v>1309</v>
      </c>
      <c r="H16" s="114">
        <v>1325</v>
      </c>
      <c r="I16" s="114">
        <v>1395</v>
      </c>
      <c r="J16" s="140">
        <v>1340</v>
      </c>
      <c r="K16" s="114">
        <v>-66</v>
      </c>
      <c r="L16" s="116">
        <v>-4.9253731343283578</v>
      </c>
    </row>
    <row r="17" spans="1:12" s="110" customFormat="1" ht="15" customHeight="1" x14ac:dyDescent="0.2">
      <c r="A17" s="120"/>
      <c r="B17" s="121" t="s">
        <v>109</v>
      </c>
      <c r="C17" s="258"/>
      <c r="E17" s="113">
        <v>48.564576909900651</v>
      </c>
      <c r="F17" s="115">
        <v>7088</v>
      </c>
      <c r="G17" s="114">
        <v>7318</v>
      </c>
      <c r="H17" s="114">
        <v>7200</v>
      </c>
      <c r="I17" s="114">
        <v>7254</v>
      </c>
      <c r="J17" s="140">
        <v>7174</v>
      </c>
      <c r="K17" s="114">
        <v>-86</v>
      </c>
      <c r="L17" s="116">
        <v>-1.1987733482018399</v>
      </c>
    </row>
    <row r="18" spans="1:12" s="110" customFormat="1" ht="15" customHeight="1" x14ac:dyDescent="0.2">
      <c r="A18" s="120"/>
      <c r="B18" s="119"/>
      <c r="C18" s="258" t="s">
        <v>106</v>
      </c>
      <c r="E18" s="113">
        <v>38.092550790067719</v>
      </c>
      <c r="F18" s="115">
        <v>2700</v>
      </c>
      <c r="G18" s="114">
        <v>2757</v>
      </c>
      <c r="H18" s="114">
        <v>2668</v>
      </c>
      <c r="I18" s="114">
        <v>2662</v>
      </c>
      <c r="J18" s="140">
        <v>2608</v>
      </c>
      <c r="K18" s="114">
        <v>92</v>
      </c>
      <c r="L18" s="116">
        <v>3.5276073619631902</v>
      </c>
    </row>
    <row r="19" spans="1:12" s="110" customFormat="1" ht="15" customHeight="1" x14ac:dyDescent="0.2">
      <c r="A19" s="120"/>
      <c r="B19" s="119"/>
      <c r="C19" s="258" t="s">
        <v>107</v>
      </c>
      <c r="E19" s="113">
        <v>61.907449209932281</v>
      </c>
      <c r="F19" s="115">
        <v>4388</v>
      </c>
      <c r="G19" s="114">
        <v>4561</v>
      </c>
      <c r="H19" s="114">
        <v>4532</v>
      </c>
      <c r="I19" s="114">
        <v>4592</v>
      </c>
      <c r="J19" s="140">
        <v>4566</v>
      </c>
      <c r="K19" s="114">
        <v>-178</v>
      </c>
      <c r="L19" s="116">
        <v>-3.8983793254489707</v>
      </c>
    </row>
    <row r="20" spans="1:12" s="110" customFormat="1" ht="15" customHeight="1" x14ac:dyDescent="0.2">
      <c r="A20" s="120"/>
      <c r="B20" s="121" t="s">
        <v>110</v>
      </c>
      <c r="C20" s="258"/>
      <c r="E20" s="113">
        <v>18.369304556354916</v>
      </c>
      <c r="F20" s="115">
        <v>2681</v>
      </c>
      <c r="G20" s="114">
        <v>2711</v>
      </c>
      <c r="H20" s="114">
        <v>2734</v>
      </c>
      <c r="I20" s="114">
        <v>2712</v>
      </c>
      <c r="J20" s="140">
        <v>2685</v>
      </c>
      <c r="K20" s="114">
        <v>-4</v>
      </c>
      <c r="L20" s="116">
        <v>-0.148975791433892</v>
      </c>
    </row>
    <row r="21" spans="1:12" s="110" customFormat="1" ht="15" customHeight="1" x14ac:dyDescent="0.2">
      <c r="A21" s="120"/>
      <c r="B21" s="119"/>
      <c r="C21" s="258" t="s">
        <v>106</v>
      </c>
      <c r="E21" s="113">
        <v>34.53935098843715</v>
      </c>
      <c r="F21" s="115">
        <v>926</v>
      </c>
      <c r="G21" s="114">
        <v>936</v>
      </c>
      <c r="H21" s="114">
        <v>963</v>
      </c>
      <c r="I21" s="114">
        <v>961</v>
      </c>
      <c r="J21" s="140">
        <v>967</v>
      </c>
      <c r="K21" s="114">
        <v>-41</v>
      </c>
      <c r="L21" s="116">
        <v>-4.239917269906929</v>
      </c>
    </row>
    <row r="22" spans="1:12" s="110" customFormat="1" ht="15" customHeight="1" x14ac:dyDescent="0.2">
      <c r="A22" s="120"/>
      <c r="B22" s="119"/>
      <c r="C22" s="258" t="s">
        <v>107</v>
      </c>
      <c r="E22" s="113">
        <v>65.46064901156285</v>
      </c>
      <c r="F22" s="115">
        <v>1755</v>
      </c>
      <c r="G22" s="114">
        <v>1775</v>
      </c>
      <c r="H22" s="114">
        <v>1771</v>
      </c>
      <c r="I22" s="114">
        <v>1751</v>
      </c>
      <c r="J22" s="140">
        <v>1718</v>
      </c>
      <c r="K22" s="114">
        <v>37</v>
      </c>
      <c r="L22" s="116">
        <v>2.1536670547147847</v>
      </c>
    </row>
    <row r="23" spans="1:12" s="110" customFormat="1" ht="15" customHeight="1" x14ac:dyDescent="0.2">
      <c r="A23" s="120"/>
      <c r="B23" s="121" t="s">
        <v>111</v>
      </c>
      <c r="C23" s="258"/>
      <c r="E23" s="113">
        <v>16.389174374785885</v>
      </c>
      <c r="F23" s="115">
        <v>2392</v>
      </c>
      <c r="G23" s="114">
        <v>2443</v>
      </c>
      <c r="H23" s="114">
        <v>2415</v>
      </c>
      <c r="I23" s="114">
        <v>2370</v>
      </c>
      <c r="J23" s="140">
        <v>2319</v>
      </c>
      <c r="K23" s="114">
        <v>73</v>
      </c>
      <c r="L23" s="116">
        <v>3.1479085812850367</v>
      </c>
    </row>
    <row r="24" spans="1:12" s="110" customFormat="1" ht="15" customHeight="1" x14ac:dyDescent="0.2">
      <c r="A24" s="120"/>
      <c r="B24" s="119"/>
      <c r="C24" s="258" t="s">
        <v>106</v>
      </c>
      <c r="E24" s="113">
        <v>55.643812709030101</v>
      </c>
      <c r="F24" s="115">
        <v>1331</v>
      </c>
      <c r="G24" s="114">
        <v>1340</v>
      </c>
      <c r="H24" s="114">
        <v>1330</v>
      </c>
      <c r="I24" s="114">
        <v>1309</v>
      </c>
      <c r="J24" s="140">
        <v>1285</v>
      </c>
      <c r="K24" s="114">
        <v>46</v>
      </c>
      <c r="L24" s="116">
        <v>3.5797665369649807</v>
      </c>
    </row>
    <row r="25" spans="1:12" s="110" customFormat="1" ht="15" customHeight="1" x14ac:dyDescent="0.2">
      <c r="A25" s="120"/>
      <c r="B25" s="119"/>
      <c r="C25" s="258" t="s">
        <v>107</v>
      </c>
      <c r="E25" s="113">
        <v>44.356187290969899</v>
      </c>
      <c r="F25" s="115">
        <v>1061</v>
      </c>
      <c r="G25" s="114">
        <v>1103</v>
      </c>
      <c r="H25" s="114">
        <v>1085</v>
      </c>
      <c r="I25" s="114">
        <v>1061</v>
      </c>
      <c r="J25" s="140">
        <v>1034</v>
      </c>
      <c r="K25" s="114">
        <v>27</v>
      </c>
      <c r="L25" s="116">
        <v>2.611218568665377</v>
      </c>
    </row>
    <row r="26" spans="1:12" s="110" customFormat="1" ht="15" customHeight="1" x14ac:dyDescent="0.2">
      <c r="A26" s="120"/>
      <c r="C26" s="121" t="s">
        <v>187</v>
      </c>
      <c r="D26" s="110" t="s">
        <v>188</v>
      </c>
      <c r="E26" s="113">
        <v>1.4868105515587531</v>
      </c>
      <c r="F26" s="115">
        <v>217</v>
      </c>
      <c r="G26" s="114">
        <v>243</v>
      </c>
      <c r="H26" s="114">
        <v>248</v>
      </c>
      <c r="I26" s="114">
        <v>216</v>
      </c>
      <c r="J26" s="140">
        <v>209</v>
      </c>
      <c r="K26" s="114">
        <v>8</v>
      </c>
      <c r="L26" s="116">
        <v>3.8277511961722488</v>
      </c>
    </row>
    <row r="27" spans="1:12" s="110" customFormat="1" ht="15" customHeight="1" x14ac:dyDescent="0.2">
      <c r="A27" s="120"/>
      <c r="B27" s="119"/>
      <c r="D27" s="259" t="s">
        <v>106</v>
      </c>
      <c r="E27" s="113">
        <v>54.377880184331801</v>
      </c>
      <c r="F27" s="115">
        <v>118</v>
      </c>
      <c r="G27" s="114">
        <v>130</v>
      </c>
      <c r="H27" s="114">
        <v>126</v>
      </c>
      <c r="I27" s="114">
        <v>101</v>
      </c>
      <c r="J27" s="140">
        <v>89</v>
      </c>
      <c r="K27" s="114">
        <v>29</v>
      </c>
      <c r="L27" s="116">
        <v>32.584269662921351</v>
      </c>
    </row>
    <row r="28" spans="1:12" s="110" customFormat="1" ht="15" customHeight="1" x14ac:dyDescent="0.2">
      <c r="A28" s="120"/>
      <c r="B28" s="119"/>
      <c r="D28" s="259" t="s">
        <v>107</v>
      </c>
      <c r="E28" s="113">
        <v>45.622119815668199</v>
      </c>
      <c r="F28" s="115">
        <v>99</v>
      </c>
      <c r="G28" s="114">
        <v>113</v>
      </c>
      <c r="H28" s="114">
        <v>122</v>
      </c>
      <c r="I28" s="114">
        <v>115</v>
      </c>
      <c r="J28" s="140">
        <v>120</v>
      </c>
      <c r="K28" s="114">
        <v>-21</v>
      </c>
      <c r="L28" s="116">
        <v>-17.5</v>
      </c>
    </row>
    <row r="29" spans="1:12" s="110" customFormat="1" ht="24" customHeight="1" x14ac:dyDescent="0.2">
      <c r="A29" s="604" t="s">
        <v>189</v>
      </c>
      <c r="B29" s="605"/>
      <c r="C29" s="605"/>
      <c r="D29" s="606"/>
      <c r="E29" s="113">
        <v>90.161014045906128</v>
      </c>
      <c r="F29" s="115">
        <v>13159</v>
      </c>
      <c r="G29" s="114">
        <v>13465</v>
      </c>
      <c r="H29" s="114">
        <v>13418</v>
      </c>
      <c r="I29" s="114">
        <v>13526</v>
      </c>
      <c r="J29" s="140">
        <v>13330</v>
      </c>
      <c r="K29" s="114">
        <v>-171</v>
      </c>
      <c r="L29" s="116">
        <v>-1.2828207051762941</v>
      </c>
    </row>
    <row r="30" spans="1:12" s="110" customFormat="1" ht="15" customHeight="1" x14ac:dyDescent="0.2">
      <c r="A30" s="120"/>
      <c r="B30" s="119"/>
      <c r="C30" s="258" t="s">
        <v>106</v>
      </c>
      <c r="E30" s="113">
        <v>41.712896116726192</v>
      </c>
      <c r="F30" s="115">
        <v>5489</v>
      </c>
      <c r="G30" s="114">
        <v>5559</v>
      </c>
      <c r="H30" s="114">
        <v>5507</v>
      </c>
      <c r="I30" s="114">
        <v>5532</v>
      </c>
      <c r="J30" s="140">
        <v>5429</v>
      </c>
      <c r="K30" s="114">
        <v>60</v>
      </c>
      <c r="L30" s="116">
        <v>1.1051759071652238</v>
      </c>
    </row>
    <row r="31" spans="1:12" s="110" customFormat="1" ht="15" customHeight="1" x14ac:dyDescent="0.2">
      <c r="A31" s="120"/>
      <c r="B31" s="119"/>
      <c r="C31" s="258" t="s">
        <v>107</v>
      </c>
      <c r="E31" s="113">
        <v>58.287103883273808</v>
      </c>
      <c r="F31" s="115">
        <v>7670</v>
      </c>
      <c r="G31" s="114">
        <v>7906</v>
      </c>
      <c r="H31" s="114">
        <v>7911</v>
      </c>
      <c r="I31" s="114">
        <v>7994</v>
      </c>
      <c r="J31" s="140">
        <v>7901</v>
      </c>
      <c r="K31" s="114">
        <v>-231</v>
      </c>
      <c r="L31" s="116">
        <v>-2.9236805467662319</v>
      </c>
    </row>
    <row r="32" spans="1:12" s="110" customFormat="1" ht="15" customHeight="1" x14ac:dyDescent="0.2">
      <c r="A32" s="120"/>
      <c r="B32" s="119" t="s">
        <v>117</v>
      </c>
      <c r="C32" s="258"/>
      <c r="E32" s="113">
        <v>9.7293593696471401</v>
      </c>
      <c r="F32" s="114">
        <v>1420</v>
      </c>
      <c r="G32" s="114">
        <v>1462</v>
      </c>
      <c r="H32" s="114">
        <v>1388</v>
      </c>
      <c r="I32" s="114">
        <v>1403</v>
      </c>
      <c r="J32" s="140">
        <v>1314</v>
      </c>
      <c r="K32" s="114">
        <v>106</v>
      </c>
      <c r="L32" s="116">
        <v>8.0669710806697115</v>
      </c>
    </row>
    <row r="33" spans="1:12" s="110" customFormat="1" ht="15" customHeight="1" x14ac:dyDescent="0.2">
      <c r="A33" s="120"/>
      <c r="B33" s="119"/>
      <c r="C33" s="258" t="s">
        <v>106</v>
      </c>
      <c r="E33" s="113">
        <v>43.87323943661972</v>
      </c>
      <c r="F33" s="114">
        <v>623</v>
      </c>
      <c r="G33" s="114">
        <v>633</v>
      </c>
      <c r="H33" s="114">
        <v>596</v>
      </c>
      <c r="I33" s="114">
        <v>608</v>
      </c>
      <c r="J33" s="140">
        <v>566</v>
      </c>
      <c r="K33" s="114">
        <v>57</v>
      </c>
      <c r="L33" s="116">
        <v>10.070671378091873</v>
      </c>
    </row>
    <row r="34" spans="1:12" s="110" customFormat="1" ht="15" customHeight="1" x14ac:dyDescent="0.2">
      <c r="A34" s="120"/>
      <c r="B34" s="119"/>
      <c r="C34" s="258" t="s">
        <v>107</v>
      </c>
      <c r="E34" s="113">
        <v>56.12676056338028</v>
      </c>
      <c r="F34" s="114">
        <v>797</v>
      </c>
      <c r="G34" s="114">
        <v>829</v>
      </c>
      <c r="H34" s="114">
        <v>792</v>
      </c>
      <c r="I34" s="114">
        <v>795</v>
      </c>
      <c r="J34" s="140">
        <v>748</v>
      </c>
      <c r="K34" s="114">
        <v>49</v>
      </c>
      <c r="L34" s="116">
        <v>6.5508021390374331</v>
      </c>
    </row>
    <row r="35" spans="1:12" s="110" customFormat="1" ht="24" customHeight="1" x14ac:dyDescent="0.2">
      <c r="A35" s="604" t="s">
        <v>192</v>
      </c>
      <c r="B35" s="605"/>
      <c r="C35" s="605"/>
      <c r="D35" s="606"/>
      <c r="E35" s="113">
        <v>19.588900308324767</v>
      </c>
      <c r="F35" s="114">
        <v>2859</v>
      </c>
      <c r="G35" s="114">
        <v>2948</v>
      </c>
      <c r="H35" s="114">
        <v>2950</v>
      </c>
      <c r="I35" s="114">
        <v>3105</v>
      </c>
      <c r="J35" s="114">
        <v>2950</v>
      </c>
      <c r="K35" s="318">
        <v>-91</v>
      </c>
      <c r="L35" s="319">
        <v>-3.0847457627118646</v>
      </c>
    </row>
    <row r="36" spans="1:12" s="110" customFormat="1" ht="15" customHeight="1" x14ac:dyDescent="0.2">
      <c r="A36" s="120"/>
      <c r="B36" s="119"/>
      <c r="C36" s="258" t="s">
        <v>106</v>
      </c>
      <c r="E36" s="113">
        <v>38.579923050017491</v>
      </c>
      <c r="F36" s="114">
        <v>1103</v>
      </c>
      <c r="G36" s="114">
        <v>1101</v>
      </c>
      <c r="H36" s="114">
        <v>1086</v>
      </c>
      <c r="I36" s="114">
        <v>1183</v>
      </c>
      <c r="J36" s="114">
        <v>1085</v>
      </c>
      <c r="K36" s="318">
        <v>18</v>
      </c>
      <c r="L36" s="116">
        <v>1.6589861751152073</v>
      </c>
    </row>
    <row r="37" spans="1:12" s="110" customFormat="1" ht="15" customHeight="1" x14ac:dyDescent="0.2">
      <c r="A37" s="120"/>
      <c r="B37" s="119"/>
      <c r="C37" s="258" t="s">
        <v>107</v>
      </c>
      <c r="E37" s="113">
        <v>61.420076949982509</v>
      </c>
      <c r="F37" s="114">
        <v>1756</v>
      </c>
      <c r="G37" s="114">
        <v>1847</v>
      </c>
      <c r="H37" s="114">
        <v>1864</v>
      </c>
      <c r="I37" s="114">
        <v>1922</v>
      </c>
      <c r="J37" s="140">
        <v>1865</v>
      </c>
      <c r="K37" s="114">
        <v>-109</v>
      </c>
      <c r="L37" s="116">
        <v>-5.8445040214477215</v>
      </c>
    </row>
    <row r="38" spans="1:12" s="110" customFormat="1" ht="15" customHeight="1" x14ac:dyDescent="0.2">
      <c r="A38" s="120"/>
      <c r="B38" s="119" t="s">
        <v>328</v>
      </c>
      <c r="C38" s="258"/>
      <c r="E38" s="113">
        <v>61.007194244604314</v>
      </c>
      <c r="F38" s="114">
        <v>8904</v>
      </c>
      <c r="G38" s="114">
        <v>9055</v>
      </c>
      <c r="H38" s="114">
        <v>9019</v>
      </c>
      <c r="I38" s="114">
        <v>9005</v>
      </c>
      <c r="J38" s="140">
        <v>8890</v>
      </c>
      <c r="K38" s="114">
        <v>14</v>
      </c>
      <c r="L38" s="116">
        <v>0.15748031496062992</v>
      </c>
    </row>
    <row r="39" spans="1:12" s="110" customFormat="1" ht="15" customHeight="1" x14ac:dyDescent="0.2">
      <c r="A39" s="120"/>
      <c r="B39" s="119"/>
      <c r="C39" s="258" t="s">
        <v>106</v>
      </c>
      <c r="E39" s="113">
        <v>44.025157232704402</v>
      </c>
      <c r="F39" s="115">
        <v>3920</v>
      </c>
      <c r="G39" s="114">
        <v>3944</v>
      </c>
      <c r="H39" s="114">
        <v>3928</v>
      </c>
      <c r="I39" s="114">
        <v>3877</v>
      </c>
      <c r="J39" s="140">
        <v>3838</v>
      </c>
      <c r="K39" s="114">
        <v>82</v>
      </c>
      <c r="L39" s="116">
        <v>2.1365294424179262</v>
      </c>
    </row>
    <row r="40" spans="1:12" s="110" customFormat="1" ht="15" customHeight="1" x14ac:dyDescent="0.2">
      <c r="A40" s="120"/>
      <c r="B40" s="119"/>
      <c r="C40" s="258" t="s">
        <v>107</v>
      </c>
      <c r="E40" s="113">
        <v>55.974842767295598</v>
      </c>
      <c r="F40" s="115">
        <v>4984</v>
      </c>
      <c r="G40" s="114">
        <v>5111</v>
      </c>
      <c r="H40" s="114">
        <v>5091</v>
      </c>
      <c r="I40" s="114">
        <v>5128</v>
      </c>
      <c r="J40" s="140">
        <v>5052</v>
      </c>
      <c r="K40" s="114">
        <v>-68</v>
      </c>
      <c r="L40" s="116">
        <v>-1.3460015835312746</v>
      </c>
    </row>
    <row r="41" spans="1:12" s="110" customFormat="1" ht="15" customHeight="1" x14ac:dyDescent="0.2">
      <c r="A41" s="120"/>
      <c r="B41" s="320" t="s">
        <v>515</v>
      </c>
      <c r="C41" s="258"/>
      <c r="E41" s="113">
        <v>6.0500171291538196</v>
      </c>
      <c r="F41" s="115">
        <v>883</v>
      </c>
      <c r="G41" s="114">
        <v>921</v>
      </c>
      <c r="H41" s="114">
        <v>870</v>
      </c>
      <c r="I41" s="114">
        <v>873</v>
      </c>
      <c r="J41" s="140">
        <v>816</v>
      </c>
      <c r="K41" s="114">
        <v>67</v>
      </c>
      <c r="L41" s="116">
        <v>8.2107843137254903</v>
      </c>
    </row>
    <row r="42" spans="1:12" s="110" customFormat="1" ht="15" customHeight="1" x14ac:dyDescent="0.2">
      <c r="A42" s="120"/>
      <c r="B42" s="119"/>
      <c r="C42" s="268" t="s">
        <v>106</v>
      </c>
      <c r="D42" s="182"/>
      <c r="E42" s="113">
        <v>43.261608154020387</v>
      </c>
      <c r="F42" s="115">
        <v>382</v>
      </c>
      <c r="G42" s="114">
        <v>405</v>
      </c>
      <c r="H42" s="114">
        <v>375</v>
      </c>
      <c r="I42" s="114">
        <v>381</v>
      </c>
      <c r="J42" s="140">
        <v>357</v>
      </c>
      <c r="K42" s="114">
        <v>25</v>
      </c>
      <c r="L42" s="116">
        <v>7.0028011204481793</v>
      </c>
    </row>
    <row r="43" spans="1:12" s="110" customFormat="1" ht="15" customHeight="1" x14ac:dyDescent="0.2">
      <c r="A43" s="120"/>
      <c r="B43" s="119"/>
      <c r="C43" s="268" t="s">
        <v>107</v>
      </c>
      <c r="D43" s="182"/>
      <c r="E43" s="113">
        <v>56.738391845979613</v>
      </c>
      <c r="F43" s="115">
        <v>501</v>
      </c>
      <c r="G43" s="114">
        <v>516</v>
      </c>
      <c r="H43" s="114">
        <v>495</v>
      </c>
      <c r="I43" s="114">
        <v>492</v>
      </c>
      <c r="J43" s="140">
        <v>459</v>
      </c>
      <c r="K43" s="114">
        <v>42</v>
      </c>
      <c r="L43" s="116">
        <v>9.1503267973856204</v>
      </c>
    </row>
    <row r="44" spans="1:12" s="110" customFormat="1" ht="15" customHeight="1" x14ac:dyDescent="0.2">
      <c r="A44" s="120"/>
      <c r="B44" s="119" t="s">
        <v>205</v>
      </c>
      <c r="C44" s="268"/>
      <c r="D44" s="182"/>
      <c r="E44" s="113">
        <v>13.353888317917095</v>
      </c>
      <c r="F44" s="115">
        <v>1949</v>
      </c>
      <c r="G44" s="114">
        <v>2021</v>
      </c>
      <c r="H44" s="114">
        <v>1982</v>
      </c>
      <c r="I44" s="114">
        <v>1962</v>
      </c>
      <c r="J44" s="140">
        <v>2003</v>
      </c>
      <c r="K44" s="114">
        <v>-54</v>
      </c>
      <c r="L44" s="116">
        <v>-2.6959560659011483</v>
      </c>
    </row>
    <row r="45" spans="1:12" s="110" customFormat="1" ht="15" customHeight="1" x14ac:dyDescent="0.2">
      <c r="A45" s="120"/>
      <c r="B45" s="119"/>
      <c r="C45" s="268" t="s">
        <v>106</v>
      </c>
      <c r="D45" s="182"/>
      <c r="E45" s="113">
        <v>36.531554643406878</v>
      </c>
      <c r="F45" s="115">
        <v>712</v>
      </c>
      <c r="G45" s="114">
        <v>747</v>
      </c>
      <c r="H45" s="114">
        <v>719</v>
      </c>
      <c r="I45" s="114">
        <v>705</v>
      </c>
      <c r="J45" s="140">
        <v>721</v>
      </c>
      <c r="K45" s="114">
        <v>-9</v>
      </c>
      <c r="L45" s="116">
        <v>-1.248266296809986</v>
      </c>
    </row>
    <row r="46" spans="1:12" s="110" customFormat="1" ht="15" customHeight="1" x14ac:dyDescent="0.2">
      <c r="A46" s="123"/>
      <c r="B46" s="124"/>
      <c r="C46" s="260" t="s">
        <v>107</v>
      </c>
      <c r="D46" s="261"/>
      <c r="E46" s="125">
        <v>63.468445356593122</v>
      </c>
      <c r="F46" s="143">
        <v>1237</v>
      </c>
      <c r="G46" s="144">
        <v>1274</v>
      </c>
      <c r="H46" s="144">
        <v>1263</v>
      </c>
      <c r="I46" s="144">
        <v>1257</v>
      </c>
      <c r="J46" s="145">
        <v>1282</v>
      </c>
      <c r="K46" s="144">
        <v>-45</v>
      </c>
      <c r="L46" s="146">
        <v>-3.5101404056162249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14595</v>
      </c>
      <c r="E11" s="114">
        <v>14945</v>
      </c>
      <c r="F11" s="114">
        <v>14821</v>
      </c>
      <c r="G11" s="114">
        <v>14945</v>
      </c>
      <c r="H11" s="140">
        <v>14659</v>
      </c>
      <c r="I11" s="115">
        <v>-64</v>
      </c>
      <c r="J11" s="116">
        <v>-0.43659185483320828</v>
      </c>
    </row>
    <row r="12" spans="1:15" s="110" customFormat="1" ht="24.95" customHeight="1" x14ac:dyDescent="0.2">
      <c r="A12" s="193" t="s">
        <v>132</v>
      </c>
      <c r="B12" s="194" t="s">
        <v>133</v>
      </c>
      <c r="C12" s="113">
        <v>3.2956491949297706</v>
      </c>
      <c r="D12" s="115">
        <v>481</v>
      </c>
      <c r="E12" s="114">
        <v>462</v>
      </c>
      <c r="F12" s="114">
        <v>456</v>
      </c>
      <c r="G12" s="114">
        <v>440</v>
      </c>
      <c r="H12" s="140">
        <v>417</v>
      </c>
      <c r="I12" s="115">
        <v>64</v>
      </c>
      <c r="J12" s="116">
        <v>15.347721822541967</v>
      </c>
    </row>
    <row r="13" spans="1:15" s="110" customFormat="1" ht="24.95" customHeight="1" x14ac:dyDescent="0.2">
      <c r="A13" s="193" t="s">
        <v>134</v>
      </c>
      <c r="B13" s="199" t="s">
        <v>214</v>
      </c>
      <c r="C13" s="113">
        <v>0.91812264474134975</v>
      </c>
      <c r="D13" s="115">
        <v>134</v>
      </c>
      <c r="E13" s="114">
        <v>142</v>
      </c>
      <c r="F13" s="114">
        <v>146</v>
      </c>
      <c r="G13" s="114">
        <v>143</v>
      </c>
      <c r="H13" s="140">
        <v>132</v>
      </c>
      <c r="I13" s="115">
        <v>2</v>
      </c>
      <c r="J13" s="116">
        <v>1.5151515151515151</v>
      </c>
    </row>
    <row r="14" spans="1:15" s="287" customFormat="1" ht="24.95" customHeight="1" x14ac:dyDescent="0.2">
      <c r="A14" s="193" t="s">
        <v>215</v>
      </c>
      <c r="B14" s="199" t="s">
        <v>137</v>
      </c>
      <c r="C14" s="113">
        <v>15.142171976704351</v>
      </c>
      <c r="D14" s="115">
        <v>2210</v>
      </c>
      <c r="E14" s="114">
        <v>2293</v>
      </c>
      <c r="F14" s="114">
        <v>2324</v>
      </c>
      <c r="G14" s="114">
        <v>2396</v>
      </c>
      <c r="H14" s="140">
        <v>2427</v>
      </c>
      <c r="I14" s="115">
        <v>-217</v>
      </c>
      <c r="J14" s="116">
        <v>-8.9410795220436761</v>
      </c>
      <c r="K14" s="110"/>
      <c r="L14" s="110"/>
      <c r="M14" s="110"/>
      <c r="N14" s="110"/>
      <c r="O14" s="110"/>
    </row>
    <row r="15" spans="1:15" s="110" customFormat="1" ht="24.95" customHeight="1" x14ac:dyDescent="0.2">
      <c r="A15" s="193" t="s">
        <v>216</v>
      </c>
      <c r="B15" s="199" t="s">
        <v>217</v>
      </c>
      <c r="C15" s="113">
        <v>4.4124700239808154</v>
      </c>
      <c r="D15" s="115">
        <v>644</v>
      </c>
      <c r="E15" s="114">
        <v>664</v>
      </c>
      <c r="F15" s="114">
        <v>658</v>
      </c>
      <c r="G15" s="114">
        <v>643</v>
      </c>
      <c r="H15" s="140">
        <v>657</v>
      </c>
      <c r="I15" s="115">
        <v>-13</v>
      </c>
      <c r="J15" s="116">
        <v>-1.9786910197869101</v>
      </c>
    </row>
    <row r="16" spans="1:15" s="287" customFormat="1" ht="24.95" customHeight="1" x14ac:dyDescent="0.2">
      <c r="A16" s="193" t="s">
        <v>218</v>
      </c>
      <c r="B16" s="199" t="s">
        <v>141</v>
      </c>
      <c r="C16" s="113">
        <v>8.3042137718396702</v>
      </c>
      <c r="D16" s="115">
        <v>1212</v>
      </c>
      <c r="E16" s="114">
        <v>1260</v>
      </c>
      <c r="F16" s="114">
        <v>1294</v>
      </c>
      <c r="G16" s="114">
        <v>1355</v>
      </c>
      <c r="H16" s="140">
        <v>1363</v>
      </c>
      <c r="I16" s="115">
        <v>-151</v>
      </c>
      <c r="J16" s="116">
        <v>-11.078503301540719</v>
      </c>
      <c r="K16" s="110"/>
      <c r="L16" s="110"/>
      <c r="M16" s="110"/>
      <c r="N16" s="110"/>
      <c r="O16" s="110"/>
    </row>
    <row r="17" spans="1:15" s="110" customFormat="1" ht="24.95" customHeight="1" x14ac:dyDescent="0.2">
      <c r="A17" s="193" t="s">
        <v>142</v>
      </c>
      <c r="B17" s="199" t="s">
        <v>220</v>
      </c>
      <c r="C17" s="113">
        <v>2.4254881808838644</v>
      </c>
      <c r="D17" s="115">
        <v>354</v>
      </c>
      <c r="E17" s="114">
        <v>369</v>
      </c>
      <c r="F17" s="114">
        <v>372</v>
      </c>
      <c r="G17" s="114">
        <v>398</v>
      </c>
      <c r="H17" s="140">
        <v>407</v>
      </c>
      <c r="I17" s="115">
        <v>-53</v>
      </c>
      <c r="J17" s="116">
        <v>-13.022113022113022</v>
      </c>
    </row>
    <row r="18" spans="1:15" s="287" customFormat="1" ht="24.95" customHeight="1" x14ac:dyDescent="0.2">
      <c r="A18" s="201" t="s">
        <v>144</v>
      </c>
      <c r="B18" s="202" t="s">
        <v>145</v>
      </c>
      <c r="C18" s="113">
        <v>6.7762932511133949</v>
      </c>
      <c r="D18" s="115">
        <v>989</v>
      </c>
      <c r="E18" s="114">
        <v>982</v>
      </c>
      <c r="F18" s="114">
        <v>979</v>
      </c>
      <c r="G18" s="114">
        <v>942</v>
      </c>
      <c r="H18" s="140">
        <v>923</v>
      </c>
      <c r="I18" s="115">
        <v>66</v>
      </c>
      <c r="J18" s="116">
        <v>7.150595882990249</v>
      </c>
      <c r="K18" s="110"/>
      <c r="L18" s="110"/>
      <c r="M18" s="110"/>
      <c r="N18" s="110"/>
      <c r="O18" s="110"/>
    </row>
    <row r="19" spans="1:15" s="110" customFormat="1" ht="24.95" customHeight="1" x14ac:dyDescent="0.2">
      <c r="A19" s="193" t="s">
        <v>146</v>
      </c>
      <c r="B19" s="199" t="s">
        <v>147</v>
      </c>
      <c r="C19" s="113">
        <v>17.293593696471394</v>
      </c>
      <c r="D19" s="115">
        <v>2524</v>
      </c>
      <c r="E19" s="114">
        <v>2549</v>
      </c>
      <c r="F19" s="114">
        <v>2459</v>
      </c>
      <c r="G19" s="114">
        <v>2466</v>
      </c>
      <c r="H19" s="140">
        <v>2422</v>
      </c>
      <c r="I19" s="115">
        <v>102</v>
      </c>
      <c r="J19" s="116">
        <v>4.2113955408753094</v>
      </c>
    </row>
    <row r="20" spans="1:15" s="287" customFormat="1" ht="24.95" customHeight="1" x14ac:dyDescent="0.2">
      <c r="A20" s="193" t="s">
        <v>148</v>
      </c>
      <c r="B20" s="199" t="s">
        <v>149</v>
      </c>
      <c r="C20" s="113">
        <v>6.4063035286056866</v>
      </c>
      <c r="D20" s="115">
        <v>935</v>
      </c>
      <c r="E20" s="114">
        <v>939</v>
      </c>
      <c r="F20" s="114">
        <v>929</v>
      </c>
      <c r="G20" s="114">
        <v>953</v>
      </c>
      <c r="H20" s="140">
        <v>957</v>
      </c>
      <c r="I20" s="115">
        <v>-22</v>
      </c>
      <c r="J20" s="116">
        <v>-2.2988505747126435</v>
      </c>
      <c r="K20" s="110"/>
      <c r="L20" s="110"/>
      <c r="M20" s="110"/>
      <c r="N20" s="110"/>
      <c r="O20" s="110"/>
    </row>
    <row r="21" spans="1:15" s="110" customFormat="1" ht="24.95" customHeight="1" x14ac:dyDescent="0.2">
      <c r="A21" s="201" t="s">
        <v>150</v>
      </c>
      <c r="B21" s="202" t="s">
        <v>151</v>
      </c>
      <c r="C21" s="113">
        <v>11.257279890373416</v>
      </c>
      <c r="D21" s="115">
        <v>1643</v>
      </c>
      <c r="E21" s="114">
        <v>1738</v>
      </c>
      <c r="F21" s="114">
        <v>1810</v>
      </c>
      <c r="G21" s="114">
        <v>1839</v>
      </c>
      <c r="H21" s="140">
        <v>1757</v>
      </c>
      <c r="I21" s="115">
        <v>-114</v>
      </c>
      <c r="J21" s="116">
        <v>-6.4883323847467276</v>
      </c>
    </row>
    <row r="22" spans="1:15" s="110" customFormat="1" ht="24.95" customHeight="1" x14ac:dyDescent="0.2">
      <c r="A22" s="201" t="s">
        <v>152</v>
      </c>
      <c r="B22" s="199" t="s">
        <v>153</v>
      </c>
      <c r="C22" s="113">
        <v>0.6097978759849263</v>
      </c>
      <c r="D22" s="115">
        <v>89</v>
      </c>
      <c r="E22" s="114">
        <v>103</v>
      </c>
      <c r="F22" s="114">
        <v>106</v>
      </c>
      <c r="G22" s="114">
        <v>105</v>
      </c>
      <c r="H22" s="140">
        <v>110</v>
      </c>
      <c r="I22" s="115">
        <v>-21</v>
      </c>
      <c r="J22" s="116">
        <v>-19.09090909090909</v>
      </c>
    </row>
    <row r="23" spans="1:15" s="110" customFormat="1" ht="24.95" customHeight="1" x14ac:dyDescent="0.2">
      <c r="A23" s="193" t="s">
        <v>154</v>
      </c>
      <c r="B23" s="199" t="s">
        <v>155</v>
      </c>
      <c r="C23" s="113">
        <v>1.2675573826652964</v>
      </c>
      <c r="D23" s="115">
        <v>185</v>
      </c>
      <c r="E23" s="114">
        <v>181</v>
      </c>
      <c r="F23" s="114">
        <v>177</v>
      </c>
      <c r="G23" s="114">
        <v>174</v>
      </c>
      <c r="H23" s="140">
        <v>156</v>
      </c>
      <c r="I23" s="115">
        <v>29</v>
      </c>
      <c r="J23" s="116">
        <v>18.589743589743591</v>
      </c>
    </row>
    <row r="24" spans="1:15" s="110" customFormat="1" ht="24.95" customHeight="1" x14ac:dyDescent="0.2">
      <c r="A24" s="193" t="s">
        <v>156</v>
      </c>
      <c r="B24" s="199" t="s">
        <v>221</v>
      </c>
      <c r="C24" s="113">
        <v>6.7351832819458721</v>
      </c>
      <c r="D24" s="115">
        <v>983</v>
      </c>
      <c r="E24" s="114">
        <v>979</v>
      </c>
      <c r="F24" s="114">
        <v>972</v>
      </c>
      <c r="G24" s="114">
        <v>969</v>
      </c>
      <c r="H24" s="140">
        <v>971</v>
      </c>
      <c r="I24" s="115">
        <v>12</v>
      </c>
      <c r="J24" s="116">
        <v>1.2358393408856849</v>
      </c>
    </row>
    <row r="25" spans="1:15" s="110" customFormat="1" ht="24.95" customHeight="1" x14ac:dyDescent="0.2">
      <c r="A25" s="193" t="s">
        <v>222</v>
      </c>
      <c r="B25" s="204" t="s">
        <v>159</v>
      </c>
      <c r="C25" s="113">
        <v>5.3237410071942444</v>
      </c>
      <c r="D25" s="115">
        <v>777</v>
      </c>
      <c r="E25" s="114">
        <v>757</v>
      </c>
      <c r="F25" s="114">
        <v>720</v>
      </c>
      <c r="G25" s="114">
        <v>704</v>
      </c>
      <c r="H25" s="140">
        <v>686</v>
      </c>
      <c r="I25" s="115">
        <v>91</v>
      </c>
      <c r="J25" s="116">
        <v>13.26530612244898</v>
      </c>
    </row>
    <row r="26" spans="1:15" s="110" customFormat="1" ht="24.95" customHeight="1" x14ac:dyDescent="0.2">
      <c r="A26" s="201">
        <v>782.78300000000002</v>
      </c>
      <c r="B26" s="203" t="s">
        <v>160</v>
      </c>
      <c r="C26" s="113">
        <v>0.15073655361425145</v>
      </c>
      <c r="D26" s="115">
        <v>22</v>
      </c>
      <c r="E26" s="114">
        <v>21</v>
      </c>
      <c r="F26" s="114">
        <v>22</v>
      </c>
      <c r="G26" s="114">
        <v>19</v>
      </c>
      <c r="H26" s="140">
        <v>22</v>
      </c>
      <c r="I26" s="115">
        <v>0</v>
      </c>
      <c r="J26" s="116">
        <v>0</v>
      </c>
    </row>
    <row r="27" spans="1:15" s="110" customFormat="1" ht="24.95" customHeight="1" x14ac:dyDescent="0.2">
      <c r="A27" s="193" t="s">
        <v>161</v>
      </c>
      <c r="B27" s="199" t="s">
        <v>162</v>
      </c>
      <c r="C27" s="113">
        <v>4.2274751627269609</v>
      </c>
      <c r="D27" s="115">
        <v>617</v>
      </c>
      <c r="E27" s="114">
        <v>605</v>
      </c>
      <c r="F27" s="114">
        <v>621</v>
      </c>
      <c r="G27" s="114">
        <v>606</v>
      </c>
      <c r="H27" s="140">
        <v>572</v>
      </c>
      <c r="I27" s="115">
        <v>45</v>
      </c>
      <c r="J27" s="116">
        <v>7.8671328671328675</v>
      </c>
    </row>
    <row r="28" spans="1:15" s="110" customFormat="1" ht="24.95" customHeight="1" x14ac:dyDescent="0.2">
      <c r="A28" s="193" t="s">
        <v>163</v>
      </c>
      <c r="B28" s="199" t="s">
        <v>164</v>
      </c>
      <c r="C28" s="113">
        <v>1.4525522439191505</v>
      </c>
      <c r="D28" s="115">
        <v>212</v>
      </c>
      <c r="E28" s="114">
        <v>267</v>
      </c>
      <c r="F28" s="114">
        <v>200</v>
      </c>
      <c r="G28" s="114">
        <v>275</v>
      </c>
      <c r="H28" s="140">
        <v>240</v>
      </c>
      <c r="I28" s="115">
        <v>-28</v>
      </c>
      <c r="J28" s="116">
        <v>-11.666666666666666</v>
      </c>
    </row>
    <row r="29" spans="1:15" s="110" customFormat="1" ht="24.95" customHeight="1" x14ac:dyDescent="0.2">
      <c r="A29" s="193">
        <v>86</v>
      </c>
      <c r="B29" s="199" t="s">
        <v>165</v>
      </c>
      <c r="C29" s="113">
        <v>5.1524494689962319</v>
      </c>
      <c r="D29" s="115">
        <v>752</v>
      </c>
      <c r="E29" s="114">
        <v>785</v>
      </c>
      <c r="F29" s="114">
        <v>767</v>
      </c>
      <c r="G29" s="114">
        <v>768</v>
      </c>
      <c r="H29" s="140">
        <v>789</v>
      </c>
      <c r="I29" s="115">
        <v>-37</v>
      </c>
      <c r="J29" s="116">
        <v>-4.6894803548795947</v>
      </c>
    </row>
    <row r="30" spans="1:15" s="110" customFormat="1" ht="24.95" customHeight="1" x14ac:dyDescent="0.2">
      <c r="A30" s="193">
        <v>87.88</v>
      </c>
      <c r="B30" s="204" t="s">
        <v>166</v>
      </c>
      <c r="C30" s="113">
        <v>4.2000685166152794</v>
      </c>
      <c r="D30" s="115">
        <v>613</v>
      </c>
      <c r="E30" s="114">
        <v>620</v>
      </c>
      <c r="F30" s="114">
        <v>626</v>
      </c>
      <c r="G30" s="114">
        <v>630</v>
      </c>
      <c r="H30" s="140">
        <v>630</v>
      </c>
      <c r="I30" s="115">
        <v>-17</v>
      </c>
      <c r="J30" s="116">
        <v>-2.6984126984126986</v>
      </c>
    </row>
    <row r="31" spans="1:15" s="110" customFormat="1" ht="24.95" customHeight="1" x14ac:dyDescent="0.2">
      <c r="A31" s="193" t="s">
        <v>167</v>
      </c>
      <c r="B31" s="199" t="s">
        <v>168</v>
      </c>
      <c r="C31" s="113">
        <v>9.7841726618705032</v>
      </c>
      <c r="D31" s="115">
        <v>1428</v>
      </c>
      <c r="E31" s="114">
        <v>1521</v>
      </c>
      <c r="F31" s="114">
        <v>1506</v>
      </c>
      <c r="G31" s="114">
        <v>1515</v>
      </c>
      <c r="H31" s="140">
        <v>1447</v>
      </c>
      <c r="I31" s="115">
        <v>-19</v>
      </c>
      <c r="J31" s="116">
        <v>-1.3130615065653075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3.2956491949297706</v>
      </c>
      <c r="D34" s="115">
        <v>481</v>
      </c>
      <c r="E34" s="114">
        <v>462</v>
      </c>
      <c r="F34" s="114">
        <v>456</v>
      </c>
      <c r="G34" s="114">
        <v>440</v>
      </c>
      <c r="H34" s="140">
        <v>417</v>
      </c>
      <c r="I34" s="115">
        <v>64</v>
      </c>
      <c r="J34" s="116">
        <v>15.347721822541967</v>
      </c>
    </row>
    <row r="35" spans="1:10" s="110" customFormat="1" ht="24.95" customHeight="1" x14ac:dyDescent="0.2">
      <c r="A35" s="292" t="s">
        <v>171</v>
      </c>
      <c r="B35" s="293" t="s">
        <v>172</v>
      </c>
      <c r="C35" s="113">
        <v>22.836587872559097</v>
      </c>
      <c r="D35" s="115">
        <v>3333</v>
      </c>
      <c r="E35" s="114">
        <v>3417</v>
      </c>
      <c r="F35" s="114">
        <v>3449</v>
      </c>
      <c r="G35" s="114">
        <v>3481</v>
      </c>
      <c r="H35" s="140">
        <v>3482</v>
      </c>
      <c r="I35" s="115">
        <v>-149</v>
      </c>
      <c r="J35" s="116">
        <v>-4.2791499138426188</v>
      </c>
    </row>
    <row r="36" spans="1:10" s="110" customFormat="1" ht="24.95" customHeight="1" x14ac:dyDescent="0.2">
      <c r="A36" s="294" t="s">
        <v>173</v>
      </c>
      <c r="B36" s="295" t="s">
        <v>174</v>
      </c>
      <c r="C36" s="125">
        <v>73.860911270983209</v>
      </c>
      <c r="D36" s="143">
        <v>10780</v>
      </c>
      <c r="E36" s="144">
        <v>11065</v>
      </c>
      <c r="F36" s="144">
        <v>10915</v>
      </c>
      <c r="G36" s="144">
        <v>11023</v>
      </c>
      <c r="H36" s="145">
        <v>10759</v>
      </c>
      <c r="I36" s="143">
        <v>21</v>
      </c>
      <c r="J36" s="146">
        <v>0.1951854261548471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14595</v>
      </c>
      <c r="F11" s="264">
        <v>14945</v>
      </c>
      <c r="G11" s="264">
        <v>14821</v>
      </c>
      <c r="H11" s="264">
        <v>14945</v>
      </c>
      <c r="I11" s="265">
        <v>14659</v>
      </c>
      <c r="J11" s="263">
        <v>-64</v>
      </c>
      <c r="K11" s="266">
        <v>-0.43659185483320828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44.672833162041798</v>
      </c>
      <c r="E13" s="115">
        <v>6520</v>
      </c>
      <c r="F13" s="114">
        <v>6721</v>
      </c>
      <c r="G13" s="114">
        <v>6632</v>
      </c>
      <c r="H13" s="114">
        <v>6673</v>
      </c>
      <c r="I13" s="140">
        <v>6509</v>
      </c>
      <c r="J13" s="115">
        <v>11</v>
      </c>
      <c r="K13" s="116">
        <v>0.16899677369795668</v>
      </c>
    </row>
    <row r="14" spans="1:15" ht="15.95" customHeight="1" x14ac:dyDescent="0.2">
      <c r="A14" s="306" t="s">
        <v>230</v>
      </c>
      <c r="B14" s="307"/>
      <c r="C14" s="308"/>
      <c r="D14" s="113">
        <v>45.700582391229872</v>
      </c>
      <c r="E14" s="115">
        <v>6670</v>
      </c>
      <c r="F14" s="114">
        <v>6686</v>
      </c>
      <c r="G14" s="114">
        <v>6726</v>
      </c>
      <c r="H14" s="114">
        <v>6741</v>
      </c>
      <c r="I14" s="140">
        <v>6668</v>
      </c>
      <c r="J14" s="115">
        <v>2</v>
      </c>
      <c r="K14" s="116">
        <v>2.9994001199760048E-2</v>
      </c>
    </row>
    <row r="15" spans="1:15" ht="15.95" customHeight="1" x14ac:dyDescent="0.2">
      <c r="A15" s="306" t="s">
        <v>231</v>
      </c>
      <c r="B15" s="307"/>
      <c r="C15" s="308"/>
      <c r="D15" s="113">
        <v>4.7961630695443649</v>
      </c>
      <c r="E15" s="115">
        <v>700</v>
      </c>
      <c r="F15" s="114">
        <v>725</v>
      </c>
      <c r="G15" s="114">
        <v>730</v>
      </c>
      <c r="H15" s="114">
        <v>718</v>
      </c>
      <c r="I15" s="140">
        <v>721</v>
      </c>
      <c r="J15" s="115">
        <v>-21</v>
      </c>
      <c r="K15" s="116">
        <v>-2.912621359223301</v>
      </c>
    </row>
    <row r="16" spans="1:15" ht="15.95" customHeight="1" x14ac:dyDescent="0.2">
      <c r="A16" s="306" t="s">
        <v>232</v>
      </c>
      <c r="B16" s="307"/>
      <c r="C16" s="308"/>
      <c r="D16" s="113">
        <v>2.2336416581020897</v>
      </c>
      <c r="E16" s="115">
        <v>326</v>
      </c>
      <c r="F16" s="114">
        <v>394</v>
      </c>
      <c r="G16" s="114">
        <v>323</v>
      </c>
      <c r="H16" s="114">
        <v>368</v>
      </c>
      <c r="I16" s="140">
        <v>342</v>
      </c>
      <c r="J16" s="115">
        <v>-16</v>
      </c>
      <c r="K16" s="116">
        <v>-4.6783625730994149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3.0832476875642345</v>
      </c>
      <c r="E18" s="115">
        <v>450</v>
      </c>
      <c r="F18" s="114">
        <v>432</v>
      </c>
      <c r="G18" s="114">
        <v>423</v>
      </c>
      <c r="H18" s="114">
        <v>425</v>
      </c>
      <c r="I18" s="140">
        <v>409</v>
      </c>
      <c r="J18" s="115">
        <v>41</v>
      </c>
      <c r="K18" s="116">
        <v>10.024449877750611</v>
      </c>
    </row>
    <row r="19" spans="1:11" ht="14.1" customHeight="1" x14ac:dyDescent="0.2">
      <c r="A19" s="306" t="s">
        <v>235</v>
      </c>
      <c r="B19" s="307" t="s">
        <v>236</v>
      </c>
      <c r="C19" s="308"/>
      <c r="D19" s="113">
        <v>2.2953066118533743</v>
      </c>
      <c r="E19" s="115">
        <v>335</v>
      </c>
      <c r="F19" s="114">
        <v>323</v>
      </c>
      <c r="G19" s="114">
        <v>320</v>
      </c>
      <c r="H19" s="114">
        <v>318</v>
      </c>
      <c r="I19" s="140">
        <v>306</v>
      </c>
      <c r="J19" s="115">
        <v>29</v>
      </c>
      <c r="K19" s="116">
        <v>9.477124183006536</v>
      </c>
    </row>
    <row r="20" spans="1:11" ht="14.1" customHeight="1" x14ac:dyDescent="0.2">
      <c r="A20" s="306">
        <v>12</v>
      </c>
      <c r="B20" s="307" t="s">
        <v>237</v>
      </c>
      <c r="C20" s="308"/>
      <c r="D20" s="113">
        <v>1.5416238437821173</v>
      </c>
      <c r="E20" s="115">
        <v>225</v>
      </c>
      <c r="F20" s="114">
        <v>233</v>
      </c>
      <c r="G20" s="114">
        <v>239</v>
      </c>
      <c r="H20" s="114">
        <v>238</v>
      </c>
      <c r="I20" s="140">
        <v>227</v>
      </c>
      <c r="J20" s="115">
        <v>-2</v>
      </c>
      <c r="K20" s="116">
        <v>-0.88105726872246692</v>
      </c>
    </row>
    <row r="21" spans="1:11" ht="14.1" customHeight="1" x14ac:dyDescent="0.2">
      <c r="A21" s="306">
        <v>21</v>
      </c>
      <c r="B21" s="307" t="s">
        <v>238</v>
      </c>
      <c r="C21" s="308"/>
      <c r="D21" s="113">
        <v>0.23980815347721823</v>
      </c>
      <c r="E21" s="115">
        <v>35</v>
      </c>
      <c r="F21" s="114">
        <v>36</v>
      </c>
      <c r="G21" s="114">
        <v>39</v>
      </c>
      <c r="H21" s="114">
        <v>36</v>
      </c>
      <c r="I21" s="140">
        <v>39</v>
      </c>
      <c r="J21" s="115">
        <v>-4</v>
      </c>
      <c r="K21" s="116">
        <v>-10.256410256410257</v>
      </c>
    </row>
    <row r="22" spans="1:11" ht="14.1" customHeight="1" x14ac:dyDescent="0.2">
      <c r="A22" s="306">
        <v>22</v>
      </c>
      <c r="B22" s="307" t="s">
        <v>239</v>
      </c>
      <c r="C22" s="308"/>
      <c r="D22" s="113">
        <v>1.8568002740664611</v>
      </c>
      <c r="E22" s="115">
        <v>271</v>
      </c>
      <c r="F22" s="114">
        <v>273</v>
      </c>
      <c r="G22" s="114">
        <v>273</v>
      </c>
      <c r="H22" s="114">
        <v>286</v>
      </c>
      <c r="I22" s="140">
        <v>287</v>
      </c>
      <c r="J22" s="115">
        <v>-16</v>
      </c>
      <c r="K22" s="116">
        <v>-5.5749128919860631</v>
      </c>
    </row>
    <row r="23" spans="1:11" ht="14.1" customHeight="1" x14ac:dyDescent="0.2">
      <c r="A23" s="306">
        <v>23</v>
      </c>
      <c r="B23" s="307" t="s">
        <v>240</v>
      </c>
      <c r="C23" s="308"/>
      <c r="D23" s="113">
        <v>0.30832476875642345</v>
      </c>
      <c r="E23" s="115">
        <v>45</v>
      </c>
      <c r="F23" s="114">
        <v>46</v>
      </c>
      <c r="G23" s="114">
        <v>50</v>
      </c>
      <c r="H23" s="114">
        <v>47</v>
      </c>
      <c r="I23" s="140">
        <v>52</v>
      </c>
      <c r="J23" s="115">
        <v>-7</v>
      </c>
      <c r="K23" s="116">
        <v>-13.461538461538462</v>
      </c>
    </row>
    <row r="24" spans="1:11" ht="14.1" customHeight="1" x14ac:dyDescent="0.2">
      <c r="A24" s="306">
        <v>24</v>
      </c>
      <c r="B24" s="307" t="s">
        <v>241</v>
      </c>
      <c r="C24" s="308"/>
      <c r="D24" s="113">
        <v>4.0424803014731072</v>
      </c>
      <c r="E24" s="115">
        <v>590</v>
      </c>
      <c r="F24" s="114">
        <v>617</v>
      </c>
      <c r="G24" s="114">
        <v>639</v>
      </c>
      <c r="H24" s="114">
        <v>672</v>
      </c>
      <c r="I24" s="140">
        <v>679</v>
      </c>
      <c r="J24" s="115">
        <v>-89</v>
      </c>
      <c r="K24" s="116">
        <v>-13.107511045655375</v>
      </c>
    </row>
    <row r="25" spans="1:11" ht="14.1" customHeight="1" x14ac:dyDescent="0.2">
      <c r="A25" s="306">
        <v>25</v>
      </c>
      <c r="B25" s="307" t="s">
        <v>242</v>
      </c>
      <c r="C25" s="308"/>
      <c r="D25" s="113">
        <v>2.5214114422747516</v>
      </c>
      <c r="E25" s="115">
        <v>368</v>
      </c>
      <c r="F25" s="114">
        <v>366</v>
      </c>
      <c r="G25" s="114">
        <v>371</v>
      </c>
      <c r="H25" s="114">
        <v>373</v>
      </c>
      <c r="I25" s="140">
        <v>364</v>
      </c>
      <c r="J25" s="115">
        <v>4</v>
      </c>
      <c r="K25" s="116">
        <v>1.098901098901099</v>
      </c>
    </row>
    <row r="26" spans="1:11" ht="14.1" customHeight="1" x14ac:dyDescent="0.2">
      <c r="A26" s="306">
        <v>26</v>
      </c>
      <c r="B26" s="307" t="s">
        <v>243</v>
      </c>
      <c r="C26" s="308"/>
      <c r="D26" s="113">
        <v>1.0962658444672833</v>
      </c>
      <c r="E26" s="115">
        <v>160</v>
      </c>
      <c r="F26" s="114">
        <v>171</v>
      </c>
      <c r="G26" s="114">
        <v>162</v>
      </c>
      <c r="H26" s="114">
        <v>151</v>
      </c>
      <c r="I26" s="140">
        <v>153</v>
      </c>
      <c r="J26" s="115">
        <v>7</v>
      </c>
      <c r="K26" s="116">
        <v>4.5751633986928102</v>
      </c>
    </row>
    <row r="27" spans="1:11" ht="14.1" customHeight="1" x14ac:dyDescent="0.2">
      <c r="A27" s="306">
        <v>27</v>
      </c>
      <c r="B27" s="307" t="s">
        <v>244</v>
      </c>
      <c r="C27" s="308"/>
      <c r="D27" s="113">
        <v>0.39054470709146966</v>
      </c>
      <c r="E27" s="115">
        <v>57</v>
      </c>
      <c r="F27" s="114">
        <v>62</v>
      </c>
      <c r="G27" s="114">
        <v>66</v>
      </c>
      <c r="H27" s="114">
        <v>71</v>
      </c>
      <c r="I27" s="140">
        <v>69</v>
      </c>
      <c r="J27" s="115">
        <v>-12</v>
      </c>
      <c r="K27" s="116">
        <v>-17.391304347826086</v>
      </c>
    </row>
    <row r="28" spans="1:11" ht="14.1" customHeight="1" x14ac:dyDescent="0.2">
      <c r="A28" s="306">
        <v>28</v>
      </c>
      <c r="B28" s="307" t="s">
        <v>245</v>
      </c>
      <c r="C28" s="308"/>
      <c r="D28" s="113">
        <v>0.21240150736553615</v>
      </c>
      <c r="E28" s="115">
        <v>31</v>
      </c>
      <c r="F28" s="114">
        <v>32</v>
      </c>
      <c r="G28" s="114">
        <v>32</v>
      </c>
      <c r="H28" s="114">
        <v>30</v>
      </c>
      <c r="I28" s="140">
        <v>31</v>
      </c>
      <c r="J28" s="115">
        <v>0</v>
      </c>
      <c r="K28" s="116">
        <v>0</v>
      </c>
    </row>
    <row r="29" spans="1:11" ht="14.1" customHeight="1" x14ac:dyDescent="0.2">
      <c r="A29" s="306">
        <v>29</v>
      </c>
      <c r="B29" s="307" t="s">
        <v>246</v>
      </c>
      <c r="C29" s="308"/>
      <c r="D29" s="113">
        <v>3.8232271325796505</v>
      </c>
      <c r="E29" s="115">
        <v>558</v>
      </c>
      <c r="F29" s="114">
        <v>585</v>
      </c>
      <c r="G29" s="114">
        <v>579</v>
      </c>
      <c r="H29" s="114">
        <v>608</v>
      </c>
      <c r="I29" s="140">
        <v>579</v>
      </c>
      <c r="J29" s="115">
        <v>-21</v>
      </c>
      <c r="K29" s="116">
        <v>-3.6269430051813472</v>
      </c>
    </row>
    <row r="30" spans="1:11" ht="14.1" customHeight="1" x14ac:dyDescent="0.2">
      <c r="A30" s="306" t="s">
        <v>247</v>
      </c>
      <c r="B30" s="307" t="s">
        <v>248</v>
      </c>
      <c r="C30" s="308"/>
      <c r="D30" s="113" t="s">
        <v>513</v>
      </c>
      <c r="E30" s="115" t="s">
        <v>513</v>
      </c>
      <c r="F30" s="114">
        <v>129</v>
      </c>
      <c r="G30" s="114">
        <v>125</v>
      </c>
      <c r="H30" s="114">
        <v>128</v>
      </c>
      <c r="I30" s="140">
        <v>132</v>
      </c>
      <c r="J30" s="115" t="s">
        <v>513</v>
      </c>
      <c r="K30" s="116" t="s">
        <v>513</v>
      </c>
    </row>
    <row r="31" spans="1:11" ht="14.1" customHeight="1" x14ac:dyDescent="0.2">
      <c r="A31" s="306" t="s">
        <v>249</v>
      </c>
      <c r="B31" s="307" t="s">
        <v>250</v>
      </c>
      <c r="C31" s="308"/>
      <c r="D31" s="113">
        <v>2.9599177800616649</v>
      </c>
      <c r="E31" s="115">
        <v>432</v>
      </c>
      <c r="F31" s="114">
        <v>456</v>
      </c>
      <c r="G31" s="114">
        <v>454</v>
      </c>
      <c r="H31" s="114">
        <v>480</v>
      </c>
      <c r="I31" s="140">
        <v>447</v>
      </c>
      <c r="J31" s="115">
        <v>-15</v>
      </c>
      <c r="K31" s="116">
        <v>-3.3557046979865772</v>
      </c>
    </row>
    <row r="32" spans="1:11" ht="14.1" customHeight="1" x14ac:dyDescent="0.2">
      <c r="A32" s="306">
        <v>31</v>
      </c>
      <c r="B32" s="307" t="s">
        <v>251</v>
      </c>
      <c r="C32" s="308"/>
      <c r="D32" s="113">
        <v>0.22610483042137719</v>
      </c>
      <c r="E32" s="115">
        <v>33</v>
      </c>
      <c r="F32" s="114">
        <v>35</v>
      </c>
      <c r="G32" s="114">
        <v>29</v>
      </c>
      <c r="H32" s="114">
        <v>27</v>
      </c>
      <c r="I32" s="140">
        <v>28</v>
      </c>
      <c r="J32" s="115">
        <v>5</v>
      </c>
      <c r="K32" s="116">
        <v>17.857142857142858</v>
      </c>
    </row>
    <row r="33" spans="1:11" ht="14.1" customHeight="1" x14ac:dyDescent="0.2">
      <c r="A33" s="306">
        <v>32</v>
      </c>
      <c r="B33" s="307" t="s">
        <v>252</v>
      </c>
      <c r="C33" s="308"/>
      <c r="D33" s="113">
        <v>1.7129153819801302</v>
      </c>
      <c r="E33" s="115">
        <v>250</v>
      </c>
      <c r="F33" s="114">
        <v>250</v>
      </c>
      <c r="G33" s="114">
        <v>249</v>
      </c>
      <c r="H33" s="114">
        <v>236</v>
      </c>
      <c r="I33" s="140">
        <v>228</v>
      </c>
      <c r="J33" s="115">
        <v>22</v>
      </c>
      <c r="K33" s="116">
        <v>9.6491228070175445</v>
      </c>
    </row>
    <row r="34" spans="1:11" ht="14.1" customHeight="1" x14ac:dyDescent="0.2">
      <c r="A34" s="306">
        <v>33</v>
      </c>
      <c r="B34" s="307" t="s">
        <v>253</v>
      </c>
      <c r="C34" s="308"/>
      <c r="D34" s="113">
        <v>1.0346008907159987</v>
      </c>
      <c r="E34" s="115">
        <v>151</v>
      </c>
      <c r="F34" s="114">
        <v>147</v>
      </c>
      <c r="G34" s="114">
        <v>146</v>
      </c>
      <c r="H34" s="114">
        <v>145</v>
      </c>
      <c r="I34" s="140">
        <v>139</v>
      </c>
      <c r="J34" s="115">
        <v>12</v>
      </c>
      <c r="K34" s="116">
        <v>8.6330935251798557</v>
      </c>
    </row>
    <row r="35" spans="1:11" ht="14.1" customHeight="1" x14ac:dyDescent="0.2">
      <c r="A35" s="306">
        <v>34</v>
      </c>
      <c r="B35" s="307" t="s">
        <v>254</v>
      </c>
      <c r="C35" s="308"/>
      <c r="D35" s="113">
        <v>5.2346694073312774</v>
      </c>
      <c r="E35" s="115">
        <v>764</v>
      </c>
      <c r="F35" s="114">
        <v>770</v>
      </c>
      <c r="G35" s="114">
        <v>779</v>
      </c>
      <c r="H35" s="114">
        <v>770</v>
      </c>
      <c r="I35" s="140">
        <v>756</v>
      </c>
      <c r="J35" s="115">
        <v>8</v>
      </c>
      <c r="K35" s="116">
        <v>1.0582010582010581</v>
      </c>
    </row>
    <row r="36" spans="1:11" ht="14.1" customHeight="1" x14ac:dyDescent="0.2">
      <c r="A36" s="306">
        <v>41</v>
      </c>
      <c r="B36" s="307" t="s">
        <v>255</v>
      </c>
      <c r="C36" s="308"/>
      <c r="D36" s="113">
        <v>9.5923261390887291E-2</v>
      </c>
      <c r="E36" s="115">
        <v>14</v>
      </c>
      <c r="F36" s="114">
        <v>12</v>
      </c>
      <c r="G36" s="114">
        <v>14</v>
      </c>
      <c r="H36" s="114">
        <v>13</v>
      </c>
      <c r="I36" s="140">
        <v>17</v>
      </c>
      <c r="J36" s="115">
        <v>-3</v>
      </c>
      <c r="K36" s="116">
        <v>-17.647058823529413</v>
      </c>
    </row>
    <row r="37" spans="1:11" ht="14.1" customHeight="1" x14ac:dyDescent="0.2">
      <c r="A37" s="306">
        <v>42</v>
      </c>
      <c r="B37" s="307" t="s">
        <v>256</v>
      </c>
      <c r="C37" s="308"/>
      <c r="D37" s="113">
        <v>4.1109969167523124E-2</v>
      </c>
      <c r="E37" s="115">
        <v>6</v>
      </c>
      <c r="F37" s="114">
        <v>6</v>
      </c>
      <c r="G37" s="114">
        <v>6</v>
      </c>
      <c r="H37" s="114">
        <v>5</v>
      </c>
      <c r="I37" s="140">
        <v>5</v>
      </c>
      <c r="J37" s="115">
        <v>1</v>
      </c>
      <c r="K37" s="116">
        <v>20</v>
      </c>
    </row>
    <row r="38" spans="1:11" ht="14.1" customHeight="1" x14ac:dyDescent="0.2">
      <c r="A38" s="306">
        <v>43</v>
      </c>
      <c r="B38" s="307" t="s">
        <v>257</v>
      </c>
      <c r="C38" s="308"/>
      <c r="D38" s="113">
        <v>0.29462144570058241</v>
      </c>
      <c r="E38" s="115">
        <v>43</v>
      </c>
      <c r="F38" s="114">
        <v>38</v>
      </c>
      <c r="G38" s="114">
        <v>41</v>
      </c>
      <c r="H38" s="114">
        <v>39</v>
      </c>
      <c r="I38" s="140">
        <v>41</v>
      </c>
      <c r="J38" s="115">
        <v>2</v>
      </c>
      <c r="K38" s="116">
        <v>4.8780487804878048</v>
      </c>
    </row>
    <row r="39" spans="1:11" ht="14.1" customHeight="1" x14ac:dyDescent="0.2">
      <c r="A39" s="306">
        <v>51</v>
      </c>
      <c r="B39" s="307" t="s">
        <v>258</v>
      </c>
      <c r="C39" s="308"/>
      <c r="D39" s="113">
        <v>7.0983213429256597</v>
      </c>
      <c r="E39" s="115">
        <v>1036</v>
      </c>
      <c r="F39" s="114">
        <v>1063</v>
      </c>
      <c r="G39" s="114">
        <v>1060</v>
      </c>
      <c r="H39" s="114">
        <v>1059</v>
      </c>
      <c r="I39" s="140">
        <v>1043</v>
      </c>
      <c r="J39" s="115">
        <v>-7</v>
      </c>
      <c r="K39" s="116">
        <v>-0.67114093959731547</v>
      </c>
    </row>
    <row r="40" spans="1:11" ht="14.1" customHeight="1" x14ac:dyDescent="0.2">
      <c r="A40" s="306" t="s">
        <v>259</v>
      </c>
      <c r="B40" s="307" t="s">
        <v>260</v>
      </c>
      <c r="C40" s="308"/>
      <c r="D40" s="113">
        <v>6.8516615279205206</v>
      </c>
      <c r="E40" s="115">
        <v>1000</v>
      </c>
      <c r="F40" s="114">
        <v>1027</v>
      </c>
      <c r="G40" s="114">
        <v>1010</v>
      </c>
      <c r="H40" s="114">
        <v>1015</v>
      </c>
      <c r="I40" s="140">
        <v>1009</v>
      </c>
      <c r="J40" s="115">
        <v>-9</v>
      </c>
      <c r="K40" s="116">
        <v>-0.89197224975222988</v>
      </c>
    </row>
    <row r="41" spans="1:11" ht="14.1" customHeight="1" x14ac:dyDescent="0.2">
      <c r="A41" s="306"/>
      <c r="B41" s="307" t="s">
        <v>261</v>
      </c>
      <c r="C41" s="308"/>
      <c r="D41" s="113">
        <v>2.788626241863652</v>
      </c>
      <c r="E41" s="115">
        <v>407</v>
      </c>
      <c r="F41" s="114">
        <v>430</v>
      </c>
      <c r="G41" s="114">
        <v>409</v>
      </c>
      <c r="H41" s="114">
        <v>423</v>
      </c>
      <c r="I41" s="140">
        <v>418</v>
      </c>
      <c r="J41" s="115">
        <v>-11</v>
      </c>
      <c r="K41" s="116">
        <v>-2.6315789473684212</v>
      </c>
    </row>
    <row r="42" spans="1:11" ht="14.1" customHeight="1" x14ac:dyDescent="0.2">
      <c r="A42" s="306">
        <v>52</v>
      </c>
      <c r="B42" s="307" t="s">
        <v>262</v>
      </c>
      <c r="C42" s="308"/>
      <c r="D42" s="113">
        <v>5.597807468311065</v>
      </c>
      <c r="E42" s="115">
        <v>817</v>
      </c>
      <c r="F42" s="114">
        <v>802</v>
      </c>
      <c r="G42" s="114">
        <v>795</v>
      </c>
      <c r="H42" s="114">
        <v>804</v>
      </c>
      <c r="I42" s="140">
        <v>819</v>
      </c>
      <c r="J42" s="115">
        <v>-2</v>
      </c>
      <c r="K42" s="116">
        <v>-0.24420024420024419</v>
      </c>
    </row>
    <row r="43" spans="1:11" ht="14.1" customHeight="1" x14ac:dyDescent="0.2">
      <c r="A43" s="306" t="s">
        <v>263</v>
      </c>
      <c r="B43" s="307" t="s">
        <v>264</v>
      </c>
      <c r="C43" s="308"/>
      <c r="D43" s="113">
        <v>5.2483727303871186</v>
      </c>
      <c r="E43" s="115">
        <v>766</v>
      </c>
      <c r="F43" s="114">
        <v>749</v>
      </c>
      <c r="G43" s="114">
        <v>736</v>
      </c>
      <c r="H43" s="114">
        <v>746</v>
      </c>
      <c r="I43" s="140">
        <v>764</v>
      </c>
      <c r="J43" s="115">
        <v>2</v>
      </c>
      <c r="K43" s="116">
        <v>0.26178010471204188</v>
      </c>
    </row>
    <row r="44" spans="1:11" ht="14.1" customHeight="1" x14ac:dyDescent="0.2">
      <c r="A44" s="306">
        <v>53</v>
      </c>
      <c r="B44" s="307" t="s">
        <v>265</v>
      </c>
      <c r="C44" s="308"/>
      <c r="D44" s="113">
        <v>2.0829051044878382</v>
      </c>
      <c r="E44" s="115">
        <v>304</v>
      </c>
      <c r="F44" s="114">
        <v>251</v>
      </c>
      <c r="G44" s="114">
        <v>239</v>
      </c>
      <c r="H44" s="114">
        <v>210</v>
      </c>
      <c r="I44" s="140">
        <v>203</v>
      </c>
      <c r="J44" s="115">
        <v>101</v>
      </c>
      <c r="K44" s="116">
        <v>49.75369458128079</v>
      </c>
    </row>
    <row r="45" spans="1:11" ht="14.1" customHeight="1" x14ac:dyDescent="0.2">
      <c r="A45" s="306" t="s">
        <v>266</v>
      </c>
      <c r="B45" s="307" t="s">
        <v>267</v>
      </c>
      <c r="C45" s="308"/>
      <c r="D45" s="113">
        <v>2.0280918122644742</v>
      </c>
      <c r="E45" s="115">
        <v>296</v>
      </c>
      <c r="F45" s="114">
        <v>244</v>
      </c>
      <c r="G45" s="114">
        <v>232</v>
      </c>
      <c r="H45" s="114">
        <v>203</v>
      </c>
      <c r="I45" s="140">
        <v>196</v>
      </c>
      <c r="J45" s="115">
        <v>100</v>
      </c>
      <c r="K45" s="116">
        <v>51.020408163265309</v>
      </c>
    </row>
    <row r="46" spans="1:11" ht="14.1" customHeight="1" x14ac:dyDescent="0.2">
      <c r="A46" s="306">
        <v>54</v>
      </c>
      <c r="B46" s="307" t="s">
        <v>268</v>
      </c>
      <c r="C46" s="308"/>
      <c r="D46" s="113">
        <v>12.305584104145256</v>
      </c>
      <c r="E46" s="115">
        <v>1796</v>
      </c>
      <c r="F46" s="114">
        <v>1853</v>
      </c>
      <c r="G46" s="114">
        <v>1838</v>
      </c>
      <c r="H46" s="114">
        <v>1821</v>
      </c>
      <c r="I46" s="140">
        <v>1800</v>
      </c>
      <c r="J46" s="115">
        <v>-4</v>
      </c>
      <c r="K46" s="116">
        <v>-0.22222222222222221</v>
      </c>
    </row>
    <row r="47" spans="1:11" ht="14.1" customHeight="1" x14ac:dyDescent="0.2">
      <c r="A47" s="306">
        <v>61</v>
      </c>
      <c r="B47" s="307" t="s">
        <v>269</v>
      </c>
      <c r="C47" s="308"/>
      <c r="D47" s="113">
        <v>0.52757793764988015</v>
      </c>
      <c r="E47" s="115">
        <v>77</v>
      </c>
      <c r="F47" s="114">
        <v>79</v>
      </c>
      <c r="G47" s="114">
        <v>79</v>
      </c>
      <c r="H47" s="114">
        <v>81</v>
      </c>
      <c r="I47" s="140">
        <v>79</v>
      </c>
      <c r="J47" s="115">
        <v>-2</v>
      </c>
      <c r="K47" s="116">
        <v>-2.5316455696202533</v>
      </c>
    </row>
    <row r="48" spans="1:11" ht="14.1" customHeight="1" x14ac:dyDescent="0.2">
      <c r="A48" s="306">
        <v>62</v>
      </c>
      <c r="B48" s="307" t="s">
        <v>270</v>
      </c>
      <c r="C48" s="308"/>
      <c r="D48" s="113">
        <v>9.8115793079821856</v>
      </c>
      <c r="E48" s="115">
        <v>1432</v>
      </c>
      <c r="F48" s="114">
        <v>1453</v>
      </c>
      <c r="G48" s="114">
        <v>1400</v>
      </c>
      <c r="H48" s="114">
        <v>1435</v>
      </c>
      <c r="I48" s="140">
        <v>1391</v>
      </c>
      <c r="J48" s="115">
        <v>41</v>
      </c>
      <c r="K48" s="116">
        <v>2.9475197699496767</v>
      </c>
    </row>
    <row r="49" spans="1:11" ht="14.1" customHeight="1" x14ac:dyDescent="0.2">
      <c r="A49" s="306">
        <v>63</v>
      </c>
      <c r="B49" s="307" t="s">
        <v>271</v>
      </c>
      <c r="C49" s="308"/>
      <c r="D49" s="113">
        <v>8.6742034943473794</v>
      </c>
      <c r="E49" s="115">
        <v>1266</v>
      </c>
      <c r="F49" s="114">
        <v>1329</v>
      </c>
      <c r="G49" s="114">
        <v>1386</v>
      </c>
      <c r="H49" s="114">
        <v>1397</v>
      </c>
      <c r="I49" s="140">
        <v>1330</v>
      </c>
      <c r="J49" s="115">
        <v>-64</v>
      </c>
      <c r="K49" s="116">
        <v>-4.8120300751879697</v>
      </c>
    </row>
    <row r="50" spans="1:11" ht="14.1" customHeight="1" x14ac:dyDescent="0.2">
      <c r="A50" s="306" t="s">
        <v>272</v>
      </c>
      <c r="B50" s="307" t="s">
        <v>273</v>
      </c>
      <c r="C50" s="308"/>
      <c r="D50" s="113">
        <v>0.64405618362452899</v>
      </c>
      <c r="E50" s="115">
        <v>94</v>
      </c>
      <c r="F50" s="114">
        <v>92</v>
      </c>
      <c r="G50" s="114">
        <v>94</v>
      </c>
      <c r="H50" s="114">
        <v>89</v>
      </c>
      <c r="I50" s="140">
        <v>88</v>
      </c>
      <c r="J50" s="115">
        <v>6</v>
      </c>
      <c r="K50" s="116">
        <v>6.8181818181818183</v>
      </c>
    </row>
    <row r="51" spans="1:11" ht="14.1" customHeight="1" x14ac:dyDescent="0.2">
      <c r="A51" s="306" t="s">
        <v>274</v>
      </c>
      <c r="B51" s="307" t="s">
        <v>275</v>
      </c>
      <c r="C51" s="308"/>
      <c r="D51" s="113">
        <v>7.468311065433368</v>
      </c>
      <c r="E51" s="115">
        <v>1090</v>
      </c>
      <c r="F51" s="114">
        <v>1158</v>
      </c>
      <c r="G51" s="114">
        <v>1201</v>
      </c>
      <c r="H51" s="114">
        <v>1223</v>
      </c>
      <c r="I51" s="140">
        <v>1175</v>
      </c>
      <c r="J51" s="115">
        <v>-85</v>
      </c>
      <c r="K51" s="116">
        <v>-7.2340425531914896</v>
      </c>
    </row>
    <row r="52" spans="1:11" ht="14.1" customHeight="1" x14ac:dyDescent="0.2">
      <c r="A52" s="306">
        <v>71</v>
      </c>
      <c r="B52" s="307" t="s">
        <v>276</v>
      </c>
      <c r="C52" s="308"/>
      <c r="D52" s="113">
        <v>10.715998629667695</v>
      </c>
      <c r="E52" s="115">
        <v>1564</v>
      </c>
      <c r="F52" s="114">
        <v>1580</v>
      </c>
      <c r="G52" s="114">
        <v>1569</v>
      </c>
      <c r="H52" s="114">
        <v>1553</v>
      </c>
      <c r="I52" s="140">
        <v>1525</v>
      </c>
      <c r="J52" s="115">
        <v>39</v>
      </c>
      <c r="K52" s="116">
        <v>2.557377049180328</v>
      </c>
    </row>
    <row r="53" spans="1:11" ht="14.1" customHeight="1" x14ac:dyDescent="0.2">
      <c r="A53" s="306" t="s">
        <v>277</v>
      </c>
      <c r="B53" s="307" t="s">
        <v>278</v>
      </c>
      <c r="C53" s="308"/>
      <c r="D53" s="113">
        <v>1.0208975676601575</v>
      </c>
      <c r="E53" s="115">
        <v>149</v>
      </c>
      <c r="F53" s="114">
        <v>148</v>
      </c>
      <c r="G53" s="114">
        <v>152</v>
      </c>
      <c r="H53" s="114">
        <v>149</v>
      </c>
      <c r="I53" s="140">
        <v>144</v>
      </c>
      <c r="J53" s="115">
        <v>5</v>
      </c>
      <c r="K53" s="116">
        <v>3.4722222222222223</v>
      </c>
    </row>
    <row r="54" spans="1:11" ht="14.1" customHeight="1" x14ac:dyDescent="0.2">
      <c r="A54" s="306" t="s">
        <v>279</v>
      </c>
      <c r="B54" s="307" t="s">
        <v>280</v>
      </c>
      <c r="C54" s="308"/>
      <c r="D54" s="113">
        <v>9.4347379239465567</v>
      </c>
      <c r="E54" s="115">
        <v>1377</v>
      </c>
      <c r="F54" s="114">
        <v>1395</v>
      </c>
      <c r="G54" s="114">
        <v>1377</v>
      </c>
      <c r="H54" s="114">
        <v>1368</v>
      </c>
      <c r="I54" s="140">
        <v>1345</v>
      </c>
      <c r="J54" s="115">
        <v>32</v>
      </c>
      <c r="K54" s="116">
        <v>2.3791821561338291</v>
      </c>
    </row>
    <row r="55" spans="1:11" ht="14.1" customHeight="1" x14ac:dyDescent="0.2">
      <c r="A55" s="306">
        <v>72</v>
      </c>
      <c r="B55" s="307" t="s">
        <v>281</v>
      </c>
      <c r="C55" s="308"/>
      <c r="D55" s="113">
        <v>1.0140459061322371</v>
      </c>
      <c r="E55" s="115">
        <v>148</v>
      </c>
      <c r="F55" s="114">
        <v>151</v>
      </c>
      <c r="G55" s="114">
        <v>149</v>
      </c>
      <c r="H55" s="114">
        <v>136</v>
      </c>
      <c r="I55" s="140">
        <v>143</v>
      </c>
      <c r="J55" s="115">
        <v>5</v>
      </c>
      <c r="K55" s="116">
        <v>3.4965034965034967</v>
      </c>
    </row>
    <row r="56" spans="1:11" ht="14.1" customHeight="1" x14ac:dyDescent="0.2">
      <c r="A56" s="306" t="s">
        <v>282</v>
      </c>
      <c r="B56" s="307" t="s">
        <v>283</v>
      </c>
      <c r="C56" s="308"/>
      <c r="D56" s="113">
        <v>0.19184652278177458</v>
      </c>
      <c r="E56" s="115">
        <v>28</v>
      </c>
      <c r="F56" s="114">
        <v>26</v>
      </c>
      <c r="G56" s="114">
        <v>24</v>
      </c>
      <c r="H56" s="114">
        <v>20</v>
      </c>
      <c r="I56" s="140">
        <v>19</v>
      </c>
      <c r="J56" s="115">
        <v>9</v>
      </c>
      <c r="K56" s="116">
        <v>47.368421052631582</v>
      </c>
    </row>
    <row r="57" spans="1:11" ht="14.1" customHeight="1" x14ac:dyDescent="0.2">
      <c r="A57" s="306" t="s">
        <v>284</v>
      </c>
      <c r="B57" s="307" t="s">
        <v>285</v>
      </c>
      <c r="C57" s="308"/>
      <c r="D57" s="113">
        <v>0.63035286056868789</v>
      </c>
      <c r="E57" s="115">
        <v>92</v>
      </c>
      <c r="F57" s="114">
        <v>98</v>
      </c>
      <c r="G57" s="114">
        <v>98</v>
      </c>
      <c r="H57" s="114">
        <v>92</v>
      </c>
      <c r="I57" s="140">
        <v>98</v>
      </c>
      <c r="J57" s="115">
        <v>-6</v>
      </c>
      <c r="K57" s="116">
        <v>-6.1224489795918364</v>
      </c>
    </row>
    <row r="58" spans="1:11" ht="14.1" customHeight="1" x14ac:dyDescent="0.2">
      <c r="A58" s="306">
        <v>73</v>
      </c>
      <c r="B58" s="307" t="s">
        <v>286</v>
      </c>
      <c r="C58" s="308"/>
      <c r="D58" s="113">
        <v>0.71942446043165464</v>
      </c>
      <c r="E58" s="115">
        <v>105</v>
      </c>
      <c r="F58" s="114">
        <v>107</v>
      </c>
      <c r="G58" s="114">
        <v>105</v>
      </c>
      <c r="H58" s="114">
        <v>113</v>
      </c>
      <c r="I58" s="140">
        <v>108</v>
      </c>
      <c r="J58" s="115">
        <v>-3</v>
      </c>
      <c r="K58" s="116">
        <v>-2.7777777777777777</v>
      </c>
    </row>
    <row r="59" spans="1:11" ht="14.1" customHeight="1" x14ac:dyDescent="0.2">
      <c r="A59" s="306" t="s">
        <v>287</v>
      </c>
      <c r="B59" s="307" t="s">
        <v>288</v>
      </c>
      <c r="C59" s="308"/>
      <c r="D59" s="113">
        <v>0.63035286056868789</v>
      </c>
      <c r="E59" s="115">
        <v>92</v>
      </c>
      <c r="F59" s="114">
        <v>93</v>
      </c>
      <c r="G59" s="114">
        <v>94</v>
      </c>
      <c r="H59" s="114">
        <v>99</v>
      </c>
      <c r="I59" s="140">
        <v>91</v>
      </c>
      <c r="J59" s="115">
        <v>1</v>
      </c>
      <c r="K59" s="116">
        <v>1.098901098901099</v>
      </c>
    </row>
    <row r="60" spans="1:11" ht="14.1" customHeight="1" x14ac:dyDescent="0.2">
      <c r="A60" s="306">
        <v>81</v>
      </c>
      <c r="B60" s="307" t="s">
        <v>289</v>
      </c>
      <c r="C60" s="308"/>
      <c r="D60" s="113">
        <v>3.8506337786913325</v>
      </c>
      <c r="E60" s="115">
        <v>562</v>
      </c>
      <c r="F60" s="114">
        <v>607</v>
      </c>
      <c r="G60" s="114">
        <v>594</v>
      </c>
      <c r="H60" s="114">
        <v>604</v>
      </c>
      <c r="I60" s="140">
        <v>626</v>
      </c>
      <c r="J60" s="115">
        <v>-64</v>
      </c>
      <c r="K60" s="116">
        <v>-10.223642172523961</v>
      </c>
    </row>
    <row r="61" spans="1:11" ht="14.1" customHeight="1" x14ac:dyDescent="0.2">
      <c r="A61" s="306" t="s">
        <v>290</v>
      </c>
      <c r="B61" s="307" t="s">
        <v>291</v>
      </c>
      <c r="C61" s="308"/>
      <c r="D61" s="113">
        <v>1.0551558752997603</v>
      </c>
      <c r="E61" s="115">
        <v>154</v>
      </c>
      <c r="F61" s="114">
        <v>151</v>
      </c>
      <c r="G61" s="114">
        <v>151</v>
      </c>
      <c r="H61" s="114">
        <v>147</v>
      </c>
      <c r="I61" s="140">
        <v>155</v>
      </c>
      <c r="J61" s="115">
        <v>-1</v>
      </c>
      <c r="K61" s="116">
        <v>-0.64516129032258063</v>
      </c>
    </row>
    <row r="62" spans="1:11" ht="14.1" customHeight="1" x14ac:dyDescent="0.2">
      <c r="A62" s="306" t="s">
        <v>292</v>
      </c>
      <c r="B62" s="307" t="s">
        <v>293</v>
      </c>
      <c r="C62" s="308"/>
      <c r="D62" s="113">
        <v>1.8636519355943817</v>
      </c>
      <c r="E62" s="115">
        <v>272</v>
      </c>
      <c r="F62" s="114">
        <v>306</v>
      </c>
      <c r="G62" s="114">
        <v>303</v>
      </c>
      <c r="H62" s="114">
        <v>318</v>
      </c>
      <c r="I62" s="140">
        <v>329</v>
      </c>
      <c r="J62" s="115">
        <v>-57</v>
      </c>
      <c r="K62" s="116">
        <v>-17.325227963525837</v>
      </c>
    </row>
    <row r="63" spans="1:11" ht="14.1" customHeight="1" x14ac:dyDescent="0.2">
      <c r="A63" s="306"/>
      <c r="B63" s="307" t="s">
        <v>294</v>
      </c>
      <c r="C63" s="308"/>
      <c r="D63" s="113">
        <v>1.157930798218568</v>
      </c>
      <c r="E63" s="115">
        <v>169</v>
      </c>
      <c r="F63" s="114">
        <v>180</v>
      </c>
      <c r="G63" s="114">
        <v>190</v>
      </c>
      <c r="H63" s="114">
        <v>203</v>
      </c>
      <c r="I63" s="140">
        <v>214</v>
      </c>
      <c r="J63" s="115">
        <v>-45</v>
      </c>
      <c r="K63" s="116">
        <v>-21.028037383177569</v>
      </c>
    </row>
    <row r="64" spans="1:11" ht="14.1" customHeight="1" x14ac:dyDescent="0.2">
      <c r="A64" s="306" t="s">
        <v>295</v>
      </c>
      <c r="B64" s="307" t="s">
        <v>296</v>
      </c>
      <c r="C64" s="308"/>
      <c r="D64" s="113">
        <v>9.5923261390887291E-2</v>
      </c>
      <c r="E64" s="115">
        <v>14</v>
      </c>
      <c r="F64" s="114">
        <v>16</v>
      </c>
      <c r="G64" s="114">
        <v>15</v>
      </c>
      <c r="H64" s="114">
        <v>13</v>
      </c>
      <c r="I64" s="140">
        <v>14</v>
      </c>
      <c r="J64" s="115">
        <v>0</v>
      </c>
      <c r="K64" s="116">
        <v>0</v>
      </c>
    </row>
    <row r="65" spans="1:11" ht="14.1" customHeight="1" x14ac:dyDescent="0.2">
      <c r="A65" s="306" t="s">
        <v>297</v>
      </c>
      <c r="B65" s="307" t="s">
        <v>298</v>
      </c>
      <c r="C65" s="308"/>
      <c r="D65" s="113">
        <v>0.49331963001027751</v>
      </c>
      <c r="E65" s="115">
        <v>72</v>
      </c>
      <c r="F65" s="114">
        <v>82</v>
      </c>
      <c r="G65" s="114">
        <v>74</v>
      </c>
      <c r="H65" s="114">
        <v>76</v>
      </c>
      <c r="I65" s="140">
        <v>76</v>
      </c>
      <c r="J65" s="115">
        <v>-4</v>
      </c>
      <c r="K65" s="116">
        <v>-5.2631578947368425</v>
      </c>
    </row>
    <row r="66" spans="1:11" ht="14.1" customHeight="1" x14ac:dyDescent="0.2">
      <c r="A66" s="306">
        <v>82</v>
      </c>
      <c r="B66" s="307" t="s">
        <v>299</v>
      </c>
      <c r="C66" s="308"/>
      <c r="D66" s="113">
        <v>1.6169921205892428</v>
      </c>
      <c r="E66" s="115">
        <v>236</v>
      </c>
      <c r="F66" s="114">
        <v>254</v>
      </c>
      <c r="G66" s="114">
        <v>256</v>
      </c>
      <c r="H66" s="114">
        <v>254</v>
      </c>
      <c r="I66" s="140">
        <v>253</v>
      </c>
      <c r="J66" s="115">
        <v>-17</v>
      </c>
      <c r="K66" s="116">
        <v>-6.7193675889328066</v>
      </c>
    </row>
    <row r="67" spans="1:11" ht="14.1" customHeight="1" x14ac:dyDescent="0.2">
      <c r="A67" s="306" t="s">
        <v>300</v>
      </c>
      <c r="B67" s="307" t="s">
        <v>301</v>
      </c>
      <c r="C67" s="308"/>
      <c r="D67" s="113">
        <v>0.91127098321342925</v>
      </c>
      <c r="E67" s="115">
        <v>133</v>
      </c>
      <c r="F67" s="114">
        <v>139</v>
      </c>
      <c r="G67" s="114">
        <v>139</v>
      </c>
      <c r="H67" s="114">
        <v>132</v>
      </c>
      <c r="I67" s="140">
        <v>137</v>
      </c>
      <c r="J67" s="115">
        <v>-4</v>
      </c>
      <c r="K67" s="116">
        <v>-2.9197080291970803</v>
      </c>
    </row>
    <row r="68" spans="1:11" ht="14.1" customHeight="1" x14ac:dyDescent="0.2">
      <c r="A68" s="306" t="s">
        <v>302</v>
      </c>
      <c r="B68" s="307" t="s">
        <v>303</v>
      </c>
      <c r="C68" s="308"/>
      <c r="D68" s="113">
        <v>0.54813292223364163</v>
      </c>
      <c r="E68" s="115">
        <v>80</v>
      </c>
      <c r="F68" s="114">
        <v>88</v>
      </c>
      <c r="G68" s="114">
        <v>91</v>
      </c>
      <c r="H68" s="114">
        <v>96</v>
      </c>
      <c r="I68" s="140">
        <v>93</v>
      </c>
      <c r="J68" s="115">
        <v>-13</v>
      </c>
      <c r="K68" s="116">
        <v>-13.978494623655914</v>
      </c>
    </row>
    <row r="69" spans="1:11" ht="14.1" customHeight="1" x14ac:dyDescent="0.2">
      <c r="A69" s="306">
        <v>83</v>
      </c>
      <c r="B69" s="307" t="s">
        <v>304</v>
      </c>
      <c r="C69" s="308"/>
      <c r="D69" s="113">
        <v>2.9393627954779036</v>
      </c>
      <c r="E69" s="115">
        <v>429</v>
      </c>
      <c r="F69" s="114">
        <v>426</v>
      </c>
      <c r="G69" s="114">
        <v>417</v>
      </c>
      <c r="H69" s="114">
        <v>415</v>
      </c>
      <c r="I69" s="140">
        <v>403</v>
      </c>
      <c r="J69" s="115">
        <v>26</v>
      </c>
      <c r="K69" s="116">
        <v>6.4516129032258061</v>
      </c>
    </row>
    <row r="70" spans="1:11" ht="14.1" customHeight="1" x14ac:dyDescent="0.2">
      <c r="A70" s="306" t="s">
        <v>305</v>
      </c>
      <c r="B70" s="307" t="s">
        <v>306</v>
      </c>
      <c r="C70" s="308"/>
      <c r="D70" s="113">
        <v>1.4594039054470709</v>
      </c>
      <c r="E70" s="115">
        <v>213</v>
      </c>
      <c r="F70" s="114">
        <v>205</v>
      </c>
      <c r="G70" s="114">
        <v>203</v>
      </c>
      <c r="H70" s="114">
        <v>206</v>
      </c>
      <c r="I70" s="140">
        <v>196</v>
      </c>
      <c r="J70" s="115">
        <v>17</v>
      </c>
      <c r="K70" s="116">
        <v>8.6734693877551017</v>
      </c>
    </row>
    <row r="71" spans="1:11" ht="14.1" customHeight="1" x14ac:dyDescent="0.2">
      <c r="A71" s="306"/>
      <c r="B71" s="307" t="s">
        <v>307</v>
      </c>
      <c r="C71" s="308"/>
      <c r="D71" s="113">
        <v>1.0003425830763961</v>
      </c>
      <c r="E71" s="115">
        <v>146</v>
      </c>
      <c r="F71" s="114">
        <v>134</v>
      </c>
      <c r="G71" s="114">
        <v>134</v>
      </c>
      <c r="H71" s="114">
        <v>145</v>
      </c>
      <c r="I71" s="140">
        <v>135</v>
      </c>
      <c r="J71" s="115">
        <v>11</v>
      </c>
      <c r="K71" s="116">
        <v>8.1481481481481488</v>
      </c>
    </row>
    <row r="72" spans="1:11" ht="14.1" customHeight="1" x14ac:dyDescent="0.2">
      <c r="A72" s="306">
        <v>84</v>
      </c>
      <c r="B72" s="307" t="s">
        <v>308</v>
      </c>
      <c r="C72" s="308"/>
      <c r="D72" s="113">
        <v>1.6512504282288456</v>
      </c>
      <c r="E72" s="115">
        <v>241</v>
      </c>
      <c r="F72" s="114">
        <v>308</v>
      </c>
      <c r="G72" s="114">
        <v>243</v>
      </c>
      <c r="H72" s="114">
        <v>300</v>
      </c>
      <c r="I72" s="140">
        <v>261</v>
      </c>
      <c r="J72" s="115">
        <v>-20</v>
      </c>
      <c r="K72" s="116">
        <v>-7.6628352490421454</v>
      </c>
    </row>
    <row r="73" spans="1:11" ht="14.1" customHeight="1" x14ac:dyDescent="0.2">
      <c r="A73" s="306" t="s">
        <v>309</v>
      </c>
      <c r="B73" s="307" t="s">
        <v>310</v>
      </c>
      <c r="C73" s="308"/>
      <c r="D73" s="113">
        <v>8.9071599862966769E-2</v>
      </c>
      <c r="E73" s="115">
        <v>13</v>
      </c>
      <c r="F73" s="114">
        <v>13</v>
      </c>
      <c r="G73" s="114">
        <v>11</v>
      </c>
      <c r="H73" s="114">
        <v>10</v>
      </c>
      <c r="I73" s="140">
        <v>10</v>
      </c>
      <c r="J73" s="115">
        <v>3</v>
      </c>
      <c r="K73" s="116">
        <v>30</v>
      </c>
    </row>
    <row r="74" spans="1:11" ht="14.1" customHeight="1" x14ac:dyDescent="0.2">
      <c r="A74" s="306" t="s">
        <v>311</v>
      </c>
      <c r="B74" s="307" t="s">
        <v>312</v>
      </c>
      <c r="C74" s="308"/>
      <c r="D74" s="113">
        <v>3.4258307639602602E-2</v>
      </c>
      <c r="E74" s="115">
        <v>5</v>
      </c>
      <c r="F74" s="114">
        <v>4</v>
      </c>
      <c r="G74" s="114">
        <v>3</v>
      </c>
      <c r="H74" s="114">
        <v>4</v>
      </c>
      <c r="I74" s="140">
        <v>4</v>
      </c>
      <c r="J74" s="115">
        <v>1</v>
      </c>
      <c r="K74" s="116">
        <v>25</v>
      </c>
    </row>
    <row r="75" spans="1:11" ht="14.1" customHeight="1" x14ac:dyDescent="0.2">
      <c r="A75" s="306" t="s">
        <v>313</v>
      </c>
      <c r="B75" s="307" t="s">
        <v>314</v>
      </c>
      <c r="C75" s="308"/>
      <c r="D75" s="113">
        <v>0.30832476875642345</v>
      </c>
      <c r="E75" s="115">
        <v>45</v>
      </c>
      <c r="F75" s="114">
        <v>104</v>
      </c>
      <c r="G75" s="114">
        <v>41</v>
      </c>
      <c r="H75" s="114">
        <v>108</v>
      </c>
      <c r="I75" s="140">
        <v>76</v>
      </c>
      <c r="J75" s="115">
        <v>-31</v>
      </c>
      <c r="K75" s="116">
        <v>-40.789473684210527</v>
      </c>
    </row>
    <row r="76" spans="1:11" ht="14.1" customHeight="1" x14ac:dyDescent="0.2">
      <c r="A76" s="306">
        <v>91</v>
      </c>
      <c r="B76" s="307" t="s">
        <v>315</v>
      </c>
      <c r="C76" s="308"/>
      <c r="D76" s="113">
        <v>0.11647824597464886</v>
      </c>
      <c r="E76" s="115">
        <v>17</v>
      </c>
      <c r="F76" s="114">
        <v>18</v>
      </c>
      <c r="G76" s="114">
        <v>17</v>
      </c>
      <c r="H76" s="114">
        <v>16</v>
      </c>
      <c r="I76" s="140">
        <v>16</v>
      </c>
      <c r="J76" s="115">
        <v>1</v>
      </c>
      <c r="K76" s="116">
        <v>6.25</v>
      </c>
    </row>
    <row r="77" spans="1:11" ht="14.1" customHeight="1" x14ac:dyDescent="0.2">
      <c r="A77" s="306">
        <v>92</v>
      </c>
      <c r="B77" s="307" t="s">
        <v>316</v>
      </c>
      <c r="C77" s="308"/>
      <c r="D77" s="113">
        <v>0.17129153819801302</v>
      </c>
      <c r="E77" s="115">
        <v>25</v>
      </c>
      <c r="F77" s="114">
        <v>25</v>
      </c>
      <c r="G77" s="114">
        <v>21</v>
      </c>
      <c r="H77" s="114">
        <v>25</v>
      </c>
      <c r="I77" s="140">
        <v>24</v>
      </c>
      <c r="J77" s="115">
        <v>1</v>
      </c>
      <c r="K77" s="116">
        <v>4.166666666666667</v>
      </c>
    </row>
    <row r="78" spans="1:11" ht="14.1" customHeight="1" x14ac:dyDescent="0.2">
      <c r="A78" s="306">
        <v>93</v>
      </c>
      <c r="B78" s="307" t="s">
        <v>317</v>
      </c>
      <c r="C78" s="308"/>
      <c r="D78" s="113">
        <v>6.8516615279205204E-2</v>
      </c>
      <c r="E78" s="115">
        <v>10</v>
      </c>
      <c r="F78" s="114">
        <v>10</v>
      </c>
      <c r="G78" s="114">
        <v>9</v>
      </c>
      <c r="H78" s="114">
        <v>11</v>
      </c>
      <c r="I78" s="140">
        <v>12</v>
      </c>
      <c r="J78" s="115">
        <v>-2</v>
      </c>
      <c r="K78" s="116">
        <v>-16.666666666666668</v>
      </c>
    </row>
    <row r="79" spans="1:11" ht="14.1" customHeight="1" x14ac:dyDescent="0.2">
      <c r="A79" s="306">
        <v>94</v>
      </c>
      <c r="B79" s="307" t="s">
        <v>318</v>
      </c>
      <c r="C79" s="308"/>
      <c r="D79" s="113">
        <v>0.6235011990407674</v>
      </c>
      <c r="E79" s="115">
        <v>91</v>
      </c>
      <c r="F79" s="114">
        <v>89</v>
      </c>
      <c r="G79" s="114">
        <v>87</v>
      </c>
      <c r="H79" s="114">
        <v>84</v>
      </c>
      <c r="I79" s="140">
        <v>91</v>
      </c>
      <c r="J79" s="115">
        <v>0</v>
      </c>
      <c r="K79" s="116">
        <v>0</v>
      </c>
    </row>
    <row r="80" spans="1:11" ht="14.1" customHeight="1" x14ac:dyDescent="0.2">
      <c r="A80" s="306" t="s">
        <v>319</v>
      </c>
      <c r="B80" s="307" t="s">
        <v>320</v>
      </c>
      <c r="C80" s="308"/>
      <c r="D80" s="113">
        <v>6.1664953751284689E-2</v>
      </c>
      <c r="E80" s="115">
        <v>9</v>
      </c>
      <c r="F80" s="114">
        <v>10</v>
      </c>
      <c r="G80" s="114">
        <v>10</v>
      </c>
      <c r="H80" s="114">
        <v>10</v>
      </c>
      <c r="I80" s="140">
        <v>10</v>
      </c>
      <c r="J80" s="115">
        <v>-1</v>
      </c>
      <c r="K80" s="116">
        <v>-10</v>
      </c>
    </row>
    <row r="81" spans="1:11" ht="14.1" customHeight="1" x14ac:dyDescent="0.2">
      <c r="A81" s="310" t="s">
        <v>321</v>
      </c>
      <c r="B81" s="311" t="s">
        <v>333</v>
      </c>
      <c r="C81" s="312"/>
      <c r="D81" s="125">
        <v>2.5967797190818773</v>
      </c>
      <c r="E81" s="143">
        <v>379</v>
      </c>
      <c r="F81" s="144">
        <v>419</v>
      </c>
      <c r="G81" s="144">
        <v>410</v>
      </c>
      <c r="H81" s="144">
        <v>445</v>
      </c>
      <c r="I81" s="145">
        <v>419</v>
      </c>
      <c r="J81" s="143">
        <v>-40</v>
      </c>
      <c r="K81" s="146">
        <v>-9.5465393794749396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3090</v>
      </c>
      <c r="G12" s="536">
        <v>2666</v>
      </c>
      <c r="H12" s="536">
        <v>4671</v>
      </c>
      <c r="I12" s="536">
        <v>2507</v>
      </c>
      <c r="J12" s="537">
        <v>3212</v>
      </c>
      <c r="K12" s="538">
        <v>-122</v>
      </c>
      <c r="L12" s="349">
        <v>-3.7982565379825655</v>
      </c>
    </row>
    <row r="13" spans="1:17" s="110" customFormat="1" ht="15" customHeight="1" x14ac:dyDescent="0.2">
      <c r="A13" s="350" t="s">
        <v>344</v>
      </c>
      <c r="B13" s="351" t="s">
        <v>345</v>
      </c>
      <c r="C13" s="347"/>
      <c r="D13" s="347"/>
      <c r="E13" s="348"/>
      <c r="F13" s="536">
        <v>1709</v>
      </c>
      <c r="G13" s="536">
        <v>1401</v>
      </c>
      <c r="H13" s="536">
        <v>2625</v>
      </c>
      <c r="I13" s="536">
        <v>1356</v>
      </c>
      <c r="J13" s="537">
        <v>1857</v>
      </c>
      <c r="K13" s="538">
        <v>-148</v>
      </c>
      <c r="L13" s="349">
        <v>-7.9698438341410878</v>
      </c>
    </row>
    <row r="14" spans="1:17" s="110" customFormat="1" ht="22.5" customHeight="1" x14ac:dyDescent="0.2">
      <c r="A14" s="350"/>
      <c r="B14" s="351" t="s">
        <v>346</v>
      </c>
      <c r="C14" s="347"/>
      <c r="D14" s="347"/>
      <c r="E14" s="348"/>
      <c r="F14" s="536">
        <v>1381</v>
      </c>
      <c r="G14" s="536">
        <v>1265</v>
      </c>
      <c r="H14" s="536">
        <v>2046</v>
      </c>
      <c r="I14" s="536">
        <v>1151</v>
      </c>
      <c r="J14" s="537">
        <v>1355</v>
      </c>
      <c r="K14" s="538">
        <v>26</v>
      </c>
      <c r="L14" s="349">
        <v>1.9188191881918819</v>
      </c>
    </row>
    <row r="15" spans="1:17" s="110" customFormat="1" ht="15" customHeight="1" x14ac:dyDescent="0.2">
      <c r="A15" s="350" t="s">
        <v>347</v>
      </c>
      <c r="B15" s="351" t="s">
        <v>108</v>
      </c>
      <c r="C15" s="347"/>
      <c r="D15" s="347"/>
      <c r="E15" s="348"/>
      <c r="F15" s="536">
        <v>847</v>
      </c>
      <c r="G15" s="536">
        <v>727</v>
      </c>
      <c r="H15" s="536">
        <v>2147</v>
      </c>
      <c r="I15" s="536">
        <v>592</v>
      </c>
      <c r="J15" s="537">
        <v>890</v>
      </c>
      <c r="K15" s="538">
        <v>-43</v>
      </c>
      <c r="L15" s="349">
        <v>-4.8314606741573032</v>
      </c>
    </row>
    <row r="16" spans="1:17" s="110" customFormat="1" ht="15" customHeight="1" x14ac:dyDescent="0.2">
      <c r="A16" s="350"/>
      <c r="B16" s="351" t="s">
        <v>109</v>
      </c>
      <c r="C16" s="347"/>
      <c r="D16" s="347"/>
      <c r="E16" s="348"/>
      <c r="F16" s="536">
        <v>1918</v>
      </c>
      <c r="G16" s="536">
        <v>1605</v>
      </c>
      <c r="H16" s="536">
        <v>2143</v>
      </c>
      <c r="I16" s="536">
        <v>1674</v>
      </c>
      <c r="J16" s="537">
        <v>2000</v>
      </c>
      <c r="K16" s="538">
        <v>-82</v>
      </c>
      <c r="L16" s="349">
        <v>-4.0999999999999996</v>
      </c>
    </row>
    <row r="17" spans="1:12" s="110" customFormat="1" ht="15" customHeight="1" x14ac:dyDescent="0.2">
      <c r="A17" s="350"/>
      <c r="B17" s="351" t="s">
        <v>110</v>
      </c>
      <c r="C17" s="347"/>
      <c r="D17" s="347"/>
      <c r="E17" s="348"/>
      <c r="F17" s="536">
        <v>290</v>
      </c>
      <c r="G17" s="536">
        <v>309</v>
      </c>
      <c r="H17" s="536">
        <v>333</v>
      </c>
      <c r="I17" s="536">
        <v>213</v>
      </c>
      <c r="J17" s="537">
        <v>284</v>
      </c>
      <c r="K17" s="538">
        <v>6</v>
      </c>
      <c r="L17" s="349">
        <v>2.112676056338028</v>
      </c>
    </row>
    <row r="18" spans="1:12" s="110" customFormat="1" ht="15" customHeight="1" x14ac:dyDescent="0.2">
      <c r="A18" s="350"/>
      <c r="B18" s="351" t="s">
        <v>111</v>
      </c>
      <c r="C18" s="347"/>
      <c r="D18" s="347"/>
      <c r="E18" s="348"/>
      <c r="F18" s="536">
        <v>35</v>
      </c>
      <c r="G18" s="536">
        <v>25</v>
      </c>
      <c r="H18" s="536">
        <v>48</v>
      </c>
      <c r="I18" s="536">
        <v>28</v>
      </c>
      <c r="J18" s="537">
        <v>38</v>
      </c>
      <c r="K18" s="538">
        <v>-3</v>
      </c>
      <c r="L18" s="349">
        <v>-7.8947368421052628</v>
      </c>
    </row>
    <row r="19" spans="1:12" s="110" customFormat="1" ht="15" customHeight="1" x14ac:dyDescent="0.2">
      <c r="A19" s="118" t="s">
        <v>113</v>
      </c>
      <c r="B19" s="119" t="s">
        <v>181</v>
      </c>
      <c r="C19" s="347"/>
      <c r="D19" s="347"/>
      <c r="E19" s="348"/>
      <c r="F19" s="536">
        <v>2104</v>
      </c>
      <c r="G19" s="536">
        <v>1826</v>
      </c>
      <c r="H19" s="536">
        <v>3607</v>
      </c>
      <c r="I19" s="536">
        <v>1657</v>
      </c>
      <c r="J19" s="537">
        <v>2310</v>
      </c>
      <c r="K19" s="538">
        <v>-206</v>
      </c>
      <c r="L19" s="349">
        <v>-8.9177489177489182</v>
      </c>
    </row>
    <row r="20" spans="1:12" s="110" customFormat="1" ht="15" customHeight="1" x14ac:dyDescent="0.2">
      <c r="A20" s="118"/>
      <c r="B20" s="119" t="s">
        <v>182</v>
      </c>
      <c r="C20" s="347"/>
      <c r="D20" s="347"/>
      <c r="E20" s="348"/>
      <c r="F20" s="536">
        <v>986</v>
      </c>
      <c r="G20" s="536">
        <v>840</v>
      </c>
      <c r="H20" s="536">
        <v>1064</v>
      </c>
      <c r="I20" s="536">
        <v>850</v>
      </c>
      <c r="J20" s="537">
        <v>902</v>
      </c>
      <c r="K20" s="538">
        <v>84</v>
      </c>
      <c r="L20" s="349">
        <v>9.3126385809312637</v>
      </c>
    </row>
    <row r="21" spans="1:12" s="110" customFormat="1" ht="15" customHeight="1" x14ac:dyDescent="0.2">
      <c r="A21" s="118" t="s">
        <v>113</v>
      </c>
      <c r="B21" s="119" t="s">
        <v>116</v>
      </c>
      <c r="C21" s="347"/>
      <c r="D21" s="347"/>
      <c r="E21" s="348"/>
      <c r="F21" s="536">
        <v>2322</v>
      </c>
      <c r="G21" s="536">
        <v>2033</v>
      </c>
      <c r="H21" s="536">
        <v>3714</v>
      </c>
      <c r="I21" s="536">
        <v>1816</v>
      </c>
      <c r="J21" s="537">
        <v>2446</v>
      </c>
      <c r="K21" s="538">
        <v>-124</v>
      </c>
      <c r="L21" s="349">
        <v>-5.0695012264922319</v>
      </c>
    </row>
    <row r="22" spans="1:12" s="110" customFormat="1" ht="15" customHeight="1" x14ac:dyDescent="0.2">
      <c r="A22" s="118"/>
      <c r="B22" s="119" t="s">
        <v>117</v>
      </c>
      <c r="C22" s="347"/>
      <c r="D22" s="347"/>
      <c r="E22" s="348"/>
      <c r="F22" s="536">
        <v>768</v>
      </c>
      <c r="G22" s="536">
        <v>631</v>
      </c>
      <c r="H22" s="536">
        <v>956</v>
      </c>
      <c r="I22" s="536">
        <v>689</v>
      </c>
      <c r="J22" s="537">
        <v>766</v>
      </c>
      <c r="K22" s="538">
        <v>2</v>
      </c>
      <c r="L22" s="349">
        <v>0.26109660574412535</v>
      </c>
    </row>
    <row r="23" spans="1:12" s="110" customFormat="1" ht="15" customHeight="1" x14ac:dyDescent="0.2">
      <c r="A23" s="352" t="s">
        <v>347</v>
      </c>
      <c r="B23" s="353" t="s">
        <v>193</v>
      </c>
      <c r="C23" s="354"/>
      <c r="D23" s="354"/>
      <c r="E23" s="355"/>
      <c r="F23" s="539">
        <v>70</v>
      </c>
      <c r="G23" s="539">
        <v>195</v>
      </c>
      <c r="H23" s="539">
        <v>981</v>
      </c>
      <c r="I23" s="539">
        <v>37</v>
      </c>
      <c r="J23" s="540">
        <v>66</v>
      </c>
      <c r="K23" s="541">
        <v>4</v>
      </c>
      <c r="L23" s="356">
        <v>6.0606060606060606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32.799999999999997</v>
      </c>
      <c r="G25" s="542">
        <v>33.9</v>
      </c>
      <c r="H25" s="542">
        <v>36.4</v>
      </c>
      <c r="I25" s="542">
        <v>36.6</v>
      </c>
      <c r="J25" s="542">
        <v>33.6</v>
      </c>
      <c r="K25" s="543" t="s">
        <v>349</v>
      </c>
      <c r="L25" s="364">
        <v>-0.80000000000000426</v>
      </c>
    </row>
    <row r="26" spans="1:12" s="110" customFormat="1" ht="15" customHeight="1" x14ac:dyDescent="0.2">
      <c r="A26" s="365" t="s">
        <v>105</v>
      </c>
      <c r="B26" s="366" t="s">
        <v>345</v>
      </c>
      <c r="C26" s="362"/>
      <c r="D26" s="362"/>
      <c r="E26" s="363"/>
      <c r="F26" s="542">
        <v>29.3</v>
      </c>
      <c r="G26" s="542">
        <v>29.7</v>
      </c>
      <c r="H26" s="542">
        <v>30.6</v>
      </c>
      <c r="I26" s="542">
        <v>31.8</v>
      </c>
      <c r="J26" s="544">
        <v>31.5</v>
      </c>
      <c r="K26" s="543" t="s">
        <v>349</v>
      </c>
      <c r="L26" s="364">
        <v>-2.1999999999999993</v>
      </c>
    </row>
    <row r="27" spans="1:12" s="110" customFormat="1" ht="15" customHeight="1" x14ac:dyDescent="0.2">
      <c r="A27" s="365"/>
      <c r="B27" s="366" t="s">
        <v>346</v>
      </c>
      <c r="C27" s="362"/>
      <c r="D27" s="362"/>
      <c r="E27" s="363"/>
      <c r="F27" s="542">
        <v>37.200000000000003</v>
      </c>
      <c r="G27" s="542">
        <v>38.6</v>
      </c>
      <c r="H27" s="542">
        <v>43.7</v>
      </c>
      <c r="I27" s="542">
        <v>42.2</v>
      </c>
      <c r="J27" s="542">
        <v>36.5</v>
      </c>
      <c r="K27" s="543" t="s">
        <v>349</v>
      </c>
      <c r="L27" s="364">
        <v>0.70000000000000284</v>
      </c>
    </row>
    <row r="28" spans="1:12" s="110" customFormat="1" ht="15" customHeight="1" x14ac:dyDescent="0.2">
      <c r="A28" s="365" t="s">
        <v>113</v>
      </c>
      <c r="B28" s="366" t="s">
        <v>108</v>
      </c>
      <c r="C28" s="362"/>
      <c r="D28" s="362"/>
      <c r="E28" s="363"/>
      <c r="F28" s="542">
        <v>44.3</v>
      </c>
      <c r="G28" s="542">
        <v>47.9</v>
      </c>
      <c r="H28" s="542">
        <v>52</v>
      </c>
      <c r="I28" s="542">
        <v>55.8</v>
      </c>
      <c r="J28" s="542">
        <v>45.2</v>
      </c>
      <c r="K28" s="543" t="s">
        <v>349</v>
      </c>
      <c r="L28" s="364">
        <v>-0.90000000000000568</v>
      </c>
    </row>
    <row r="29" spans="1:12" s="110" customFormat="1" ht="11.25" x14ac:dyDescent="0.2">
      <c r="A29" s="365"/>
      <c r="B29" s="366" t="s">
        <v>109</v>
      </c>
      <c r="C29" s="362"/>
      <c r="D29" s="362"/>
      <c r="E29" s="363"/>
      <c r="F29" s="542">
        <v>30</v>
      </c>
      <c r="G29" s="542">
        <v>33.200000000000003</v>
      </c>
      <c r="H29" s="542">
        <v>30.3</v>
      </c>
      <c r="I29" s="542">
        <v>31.9</v>
      </c>
      <c r="J29" s="544">
        <v>30.9</v>
      </c>
      <c r="K29" s="543" t="s">
        <v>349</v>
      </c>
      <c r="L29" s="364">
        <v>-0.89999999999999858</v>
      </c>
    </row>
    <row r="30" spans="1:12" s="110" customFormat="1" ht="15" customHeight="1" x14ac:dyDescent="0.2">
      <c r="A30" s="365"/>
      <c r="B30" s="366" t="s">
        <v>110</v>
      </c>
      <c r="C30" s="362"/>
      <c r="D30" s="362"/>
      <c r="E30" s="363"/>
      <c r="F30" s="542">
        <v>19.3</v>
      </c>
      <c r="G30" s="542">
        <v>13.9</v>
      </c>
      <c r="H30" s="542">
        <v>21.4</v>
      </c>
      <c r="I30" s="542">
        <v>25</v>
      </c>
      <c r="J30" s="542">
        <v>20.8</v>
      </c>
      <c r="K30" s="543" t="s">
        <v>349</v>
      </c>
      <c r="L30" s="364">
        <v>-1.5</v>
      </c>
    </row>
    <row r="31" spans="1:12" s="110" customFormat="1" ht="15" customHeight="1" x14ac:dyDescent="0.2">
      <c r="A31" s="365"/>
      <c r="B31" s="366" t="s">
        <v>111</v>
      </c>
      <c r="C31" s="362"/>
      <c r="D31" s="362"/>
      <c r="E31" s="363"/>
      <c r="F31" s="542">
        <v>42.9</v>
      </c>
      <c r="G31" s="542">
        <v>20</v>
      </c>
      <c r="H31" s="542">
        <v>47.9</v>
      </c>
      <c r="I31" s="542">
        <v>21.4</v>
      </c>
      <c r="J31" s="542">
        <v>23.7</v>
      </c>
      <c r="K31" s="543" t="s">
        <v>349</v>
      </c>
      <c r="L31" s="364">
        <v>19.2</v>
      </c>
    </row>
    <row r="32" spans="1:12" s="110" customFormat="1" ht="15" customHeight="1" x14ac:dyDescent="0.2">
      <c r="A32" s="367" t="s">
        <v>113</v>
      </c>
      <c r="B32" s="368" t="s">
        <v>181</v>
      </c>
      <c r="C32" s="362"/>
      <c r="D32" s="362"/>
      <c r="E32" s="363"/>
      <c r="F32" s="542">
        <v>32.4</v>
      </c>
      <c r="G32" s="542">
        <v>30.8</v>
      </c>
      <c r="H32" s="542">
        <v>34.200000000000003</v>
      </c>
      <c r="I32" s="542">
        <v>35.5</v>
      </c>
      <c r="J32" s="544">
        <v>33.5</v>
      </c>
      <c r="K32" s="543" t="s">
        <v>349</v>
      </c>
      <c r="L32" s="364">
        <v>-1.1000000000000014</v>
      </c>
    </row>
    <row r="33" spans="1:12" s="110" customFormat="1" ht="15" customHeight="1" x14ac:dyDescent="0.2">
      <c r="A33" s="367"/>
      <c r="B33" s="368" t="s">
        <v>182</v>
      </c>
      <c r="C33" s="362"/>
      <c r="D33" s="362"/>
      <c r="E33" s="363"/>
      <c r="F33" s="542">
        <v>33.6</v>
      </c>
      <c r="G33" s="542">
        <v>39.799999999999997</v>
      </c>
      <c r="H33" s="542">
        <v>41.8</v>
      </c>
      <c r="I33" s="542">
        <v>38.700000000000003</v>
      </c>
      <c r="J33" s="542">
        <v>34</v>
      </c>
      <c r="K33" s="543" t="s">
        <v>349</v>
      </c>
      <c r="L33" s="364">
        <v>-0.39999999999999858</v>
      </c>
    </row>
    <row r="34" spans="1:12" s="369" customFormat="1" ht="15" customHeight="1" x14ac:dyDescent="0.2">
      <c r="A34" s="367" t="s">
        <v>113</v>
      </c>
      <c r="B34" s="368" t="s">
        <v>116</v>
      </c>
      <c r="C34" s="362"/>
      <c r="D34" s="362"/>
      <c r="E34" s="363"/>
      <c r="F34" s="542">
        <v>31</v>
      </c>
      <c r="G34" s="542">
        <v>31.8</v>
      </c>
      <c r="H34" s="542">
        <v>36</v>
      </c>
      <c r="I34" s="542">
        <v>35.5</v>
      </c>
      <c r="J34" s="542">
        <v>32.1</v>
      </c>
      <c r="K34" s="543" t="s">
        <v>349</v>
      </c>
      <c r="L34" s="364">
        <v>-1.1000000000000014</v>
      </c>
    </row>
    <row r="35" spans="1:12" s="369" customFormat="1" ht="11.25" x14ac:dyDescent="0.2">
      <c r="A35" s="370"/>
      <c r="B35" s="371" t="s">
        <v>117</v>
      </c>
      <c r="C35" s="372"/>
      <c r="D35" s="372"/>
      <c r="E35" s="373"/>
      <c r="F35" s="545">
        <v>38</v>
      </c>
      <c r="G35" s="545">
        <v>40.1</v>
      </c>
      <c r="H35" s="545">
        <v>37.700000000000003</v>
      </c>
      <c r="I35" s="545">
        <v>39.200000000000003</v>
      </c>
      <c r="J35" s="546">
        <v>38.299999999999997</v>
      </c>
      <c r="K35" s="547" t="s">
        <v>349</v>
      </c>
      <c r="L35" s="374">
        <v>-0.29999999999999716</v>
      </c>
    </row>
    <row r="36" spans="1:12" s="369" customFormat="1" ht="15.95" customHeight="1" x14ac:dyDescent="0.2">
      <c r="A36" s="375" t="s">
        <v>350</v>
      </c>
      <c r="B36" s="376"/>
      <c r="C36" s="377"/>
      <c r="D36" s="376"/>
      <c r="E36" s="378"/>
      <c r="F36" s="548">
        <v>2998</v>
      </c>
      <c r="G36" s="548">
        <v>2447</v>
      </c>
      <c r="H36" s="548">
        <v>3516</v>
      </c>
      <c r="I36" s="548">
        <v>2454</v>
      </c>
      <c r="J36" s="548">
        <v>3118</v>
      </c>
      <c r="K36" s="549">
        <v>-120</v>
      </c>
      <c r="L36" s="380">
        <v>-3.8486209108402822</v>
      </c>
    </row>
    <row r="37" spans="1:12" s="369" customFormat="1" ht="15.95" customHeight="1" x14ac:dyDescent="0.2">
      <c r="A37" s="381"/>
      <c r="B37" s="382" t="s">
        <v>113</v>
      </c>
      <c r="C37" s="382" t="s">
        <v>351</v>
      </c>
      <c r="D37" s="382"/>
      <c r="E37" s="383"/>
      <c r="F37" s="548">
        <v>983</v>
      </c>
      <c r="G37" s="548">
        <v>829</v>
      </c>
      <c r="H37" s="548">
        <v>1280</v>
      </c>
      <c r="I37" s="548">
        <v>898</v>
      </c>
      <c r="J37" s="548">
        <v>1048</v>
      </c>
      <c r="K37" s="549">
        <v>-65</v>
      </c>
      <c r="L37" s="380">
        <v>-6.2022900763358777</v>
      </c>
    </row>
    <row r="38" spans="1:12" s="369" customFormat="1" ht="15.95" customHeight="1" x14ac:dyDescent="0.2">
      <c r="A38" s="381"/>
      <c r="B38" s="384" t="s">
        <v>105</v>
      </c>
      <c r="C38" s="384" t="s">
        <v>106</v>
      </c>
      <c r="D38" s="385"/>
      <c r="E38" s="383"/>
      <c r="F38" s="548">
        <v>1663</v>
      </c>
      <c r="G38" s="548">
        <v>1301</v>
      </c>
      <c r="H38" s="548">
        <v>1959</v>
      </c>
      <c r="I38" s="548">
        <v>1326</v>
      </c>
      <c r="J38" s="550">
        <v>1800</v>
      </c>
      <c r="K38" s="549">
        <v>-137</v>
      </c>
      <c r="L38" s="380">
        <v>-7.6111111111111107</v>
      </c>
    </row>
    <row r="39" spans="1:12" s="369" customFormat="1" ht="15.95" customHeight="1" x14ac:dyDescent="0.2">
      <c r="A39" s="381"/>
      <c r="B39" s="385"/>
      <c r="C39" s="382" t="s">
        <v>352</v>
      </c>
      <c r="D39" s="385"/>
      <c r="E39" s="383"/>
      <c r="F39" s="548">
        <v>487</v>
      </c>
      <c r="G39" s="548">
        <v>387</v>
      </c>
      <c r="H39" s="548">
        <v>600</v>
      </c>
      <c r="I39" s="548">
        <v>422</v>
      </c>
      <c r="J39" s="548">
        <v>567</v>
      </c>
      <c r="K39" s="549">
        <v>-80</v>
      </c>
      <c r="L39" s="380">
        <v>-14.109347442680775</v>
      </c>
    </row>
    <row r="40" spans="1:12" s="369" customFormat="1" ht="15.95" customHeight="1" x14ac:dyDescent="0.2">
      <c r="A40" s="381"/>
      <c r="B40" s="384"/>
      <c r="C40" s="384" t="s">
        <v>107</v>
      </c>
      <c r="D40" s="385"/>
      <c r="E40" s="383"/>
      <c r="F40" s="548">
        <v>1335</v>
      </c>
      <c r="G40" s="548">
        <v>1146</v>
      </c>
      <c r="H40" s="548">
        <v>1557</v>
      </c>
      <c r="I40" s="548">
        <v>1128</v>
      </c>
      <c r="J40" s="548">
        <v>1318</v>
      </c>
      <c r="K40" s="549">
        <v>17</v>
      </c>
      <c r="L40" s="380">
        <v>1.2898330804248861</v>
      </c>
    </row>
    <row r="41" spans="1:12" s="369" customFormat="1" ht="24" customHeight="1" x14ac:dyDescent="0.2">
      <c r="A41" s="381"/>
      <c r="B41" s="385"/>
      <c r="C41" s="382" t="s">
        <v>352</v>
      </c>
      <c r="D41" s="385"/>
      <c r="E41" s="383"/>
      <c r="F41" s="548">
        <v>496</v>
      </c>
      <c r="G41" s="548">
        <v>442</v>
      </c>
      <c r="H41" s="548">
        <v>680</v>
      </c>
      <c r="I41" s="548">
        <v>476</v>
      </c>
      <c r="J41" s="550">
        <v>481</v>
      </c>
      <c r="K41" s="549">
        <v>15</v>
      </c>
      <c r="L41" s="380">
        <v>3.1185031185031185</v>
      </c>
    </row>
    <row r="42" spans="1:12" s="110" customFormat="1" ht="15" customHeight="1" x14ac:dyDescent="0.2">
      <c r="A42" s="381"/>
      <c r="B42" s="384" t="s">
        <v>113</v>
      </c>
      <c r="C42" s="384" t="s">
        <v>353</v>
      </c>
      <c r="D42" s="385"/>
      <c r="E42" s="383"/>
      <c r="F42" s="548">
        <v>769</v>
      </c>
      <c r="G42" s="548">
        <v>545</v>
      </c>
      <c r="H42" s="548">
        <v>1089</v>
      </c>
      <c r="I42" s="548">
        <v>552</v>
      </c>
      <c r="J42" s="548">
        <v>812</v>
      </c>
      <c r="K42" s="549">
        <v>-43</v>
      </c>
      <c r="L42" s="380">
        <v>-5.2955665024630543</v>
      </c>
    </row>
    <row r="43" spans="1:12" s="110" customFormat="1" ht="15" customHeight="1" x14ac:dyDescent="0.2">
      <c r="A43" s="381"/>
      <c r="B43" s="385"/>
      <c r="C43" s="382" t="s">
        <v>352</v>
      </c>
      <c r="D43" s="385"/>
      <c r="E43" s="383"/>
      <c r="F43" s="548">
        <v>341</v>
      </c>
      <c r="G43" s="548">
        <v>261</v>
      </c>
      <c r="H43" s="548">
        <v>566</v>
      </c>
      <c r="I43" s="548">
        <v>308</v>
      </c>
      <c r="J43" s="548">
        <v>367</v>
      </c>
      <c r="K43" s="549">
        <v>-26</v>
      </c>
      <c r="L43" s="380">
        <v>-7.084468664850136</v>
      </c>
    </row>
    <row r="44" spans="1:12" s="110" customFormat="1" ht="15" customHeight="1" x14ac:dyDescent="0.2">
      <c r="A44" s="381"/>
      <c r="B44" s="384"/>
      <c r="C44" s="366" t="s">
        <v>109</v>
      </c>
      <c r="D44" s="385"/>
      <c r="E44" s="383"/>
      <c r="F44" s="548">
        <v>1904</v>
      </c>
      <c r="G44" s="548">
        <v>1568</v>
      </c>
      <c r="H44" s="548">
        <v>2047</v>
      </c>
      <c r="I44" s="548">
        <v>1662</v>
      </c>
      <c r="J44" s="550">
        <v>1984</v>
      </c>
      <c r="K44" s="549">
        <v>-80</v>
      </c>
      <c r="L44" s="380">
        <v>-4.032258064516129</v>
      </c>
    </row>
    <row r="45" spans="1:12" s="110" customFormat="1" ht="15" customHeight="1" x14ac:dyDescent="0.2">
      <c r="A45" s="381"/>
      <c r="B45" s="385"/>
      <c r="C45" s="382" t="s">
        <v>352</v>
      </c>
      <c r="D45" s="385"/>
      <c r="E45" s="383"/>
      <c r="F45" s="548">
        <v>571</v>
      </c>
      <c r="G45" s="548">
        <v>520</v>
      </c>
      <c r="H45" s="548">
        <v>620</v>
      </c>
      <c r="I45" s="548">
        <v>531</v>
      </c>
      <c r="J45" s="548">
        <v>613</v>
      </c>
      <c r="K45" s="549">
        <v>-42</v>
      </c>
      <c r="L45" s="380">
        <v>-6.8515497553017948</v>
      </c>
    </row>
    <row r="46" spans="1:12" s="110" customFormat="1" ht="15" customHeight="1" x14ac:dyDescent="0.2">
      <c r="A46" s="381"/>
      <c r="B46" s="384"/>
      <c r="C46" s="366" t="s">
        <v>110</v>
      </c>
      <c r="D46" s="385"/>
      <c r="E46" s="383"/>
      <c r="F46" s="548">
        <v>290</v>
      </c>
      <c r="G46" s="548">
        <v>309</v>
      </c>
      <c r="H46" s="548">
        <v>332</v>
      </c>
      <c r="I46" s="548">
        <v>212</v>
      </c>
      <c r="J46" s="548">
        <v>284</v>
      </c>
      <c r="K46" s="549">
        <v>6</v>
      </c>
      <c r="L46" s="380">
        <v>2.112676056338028</v>
      </c>
    </row>
    <row r="47" spans="1:12" s="110" customFormat="1" ht="15" customHeight="1" x14ac:dyDescent="0.2">
      <c r="A47" s="381"/>
      <c r="B47" s="385"/>
      <c r="C47" s="382" t="s">
        <v>352</v>
      </c>
      <c r="D47" s="385"/>
      <c r="E47" s="383"/>
      <c r="F47" s="548">
        <v>56</v>
      </c>
      <c r="G47" s="548">
        <v>43</v>
      </c>
      <c r="H47" s="548">
        <v>71</v>
      </c>
      <c r="I47" s="548">
        <v>53</v>
      </c>
      <c r="J47" s="550">
        <v>59</v>
      </c>
      <c r="K47" s="549">
        <v>-3</v>
      </c>
      <c r="L47" s="380">
        <v>-5.0847457627118642</v>
      </c>
    </row>
    <row r="48" spans="1:12" s="110" customFormat="1" ht="15" customHeight="1" x14ac:dyDescent="0.2">
      <c r="A48" s="381"/>
      <c r="B48" s="385"/>
      <c r="C48" s="366" t="s">
        <v>111</v>
      </c>
      <c r="D48" s="386"/>
      <c r="E48" s="387"/>
      <c r="F48" s="548">
        <v>35</v>
      </c>
      <c r="G48" s="548">
        <v>25</v>
      </c>
      <c r="H48" s="548">
        <v>48</v>
      </c>
      <c r="I48" s="548">
        <v>28</v>
      </c>
      <c r="J48" s="548">
        <v>38</v>
      </c>
      <c r="K48" s="549">
        <v>-3</v>
      </c>
      <c r="L48" s="380">
        <v>-7.8947368421052628</v>
      </c>
    </row>
    <row r="49" spans="1:12" s="110" customFormat="1" ht="15" customHeight="1" x14ac:dyDescent="0.2">
      <c r="A49" s="381"/>
      <c r="B49" s="385"/>
      <c r="C49" s="382" t="s">
        <v>352</v>
      </c>
      <c r="D49" s="385"/>
      <c r="E49" s="383"/>
      <c r="F49" s="548">
        <v>15</v>
      </c>
      <c r="G49" s="548">
        <v>5</v>
      </c>
      <c r="H49" s="548">
        <v>23</v>
      </c>
      <c r="I49" s="548">
        <v>6</v>
      </c>
      <c r="J49" s="548">
        <v>9</v>
      </c>
      <c r="K49" s="549">
        <v>6</v>
      </c>
      <c r="L49" s="380">
        <v>66.666666666666671</v>
      </c>
    </row>
    <row r="50" spans="1:12" s="110" customFormat="1" ht="15" customHeight="1" x14ac:dyDescent="0.2">
      <c r="A50" s="381"/>
      <c r="B50" s="384" t="s">
        <v>113</v>
      </c>
      <c r="C50" s="382" t="s">
        <v>181</v>
      </c>
      <c r="D50" s="385"/>
      <c r="E50" s="383"/>
      <c r="F50" s="548">
        <v>2023</v>
      </c>
      <c r="G50" s="548">
        <v>1610</v>
      </c>
      <c r="H50" s="548">
        <v>2487</v>
      </c>
      <c r="I50" s="548">
        <v>1608</v>
      </c>
      <c r="J50" s="550">
        <v>2218</v>
      </c>
      <c r="K50" s="549">
        <v>-195</v>
      </c>
      <c r="L50" s="380">
        <v>-8.7917042380522989</v>
      </c>
    </row>
    <row r="51" spans="1:12" s="110" customFormat="1" ht="15" customHeight="1" x14ac:dyDescent="0.2">
      <c r="A51" s="381"/>
      <c r="B51" s="385"/>
      <c r="C51" s="382" t="s">
        <v>352</v>
      </c>
      <c r="D51" s="385"/>
      <c r="E51" s="383"/>
      <c r="F51" s="548">
        <v>655</v>
      </c>
      <c r="G51" s="548">
        <v>496</v>
      </c>
      <c r="H51" s="548">
        <v>850</v>
      </c>
      <c r="I51" s="548">
        <v>571</v>
      </c>
      <c r="J51" s="548">
        <v>742</v>
      </c>
      <c r="K51" s="549">
        <v>-87</v>
      </c>
      <c r="L51" s="380">
        <v>-11.725067385444744</v>
      </c>
    </row>
    <row r="52" spans="1:12" s="110" customFormat="1" ht="15" customHeight="1" x14ac:dyDescent="0.2">
      <c r="A52" s="381"/>
      <c r="B52" s="384"/>
      <c r="C52" s="382" t="s">
        <v>182</v>
      </c>
      <c r="D52" s="385"/>
      <c r="E52" s="383"/>
      <c r="F52" s="548">
        <v>975</v>
      </c>
      <c r="G52" s="548">
        <v>837</v>
      </c>
      <c r="H52" s="548">
        <v>1029</v>
      </c>
      <c r="I52" s="548">
        <v>846</v>
      </c>
      <c r="J52" s="548">
        <v>900</v>
      </c>
      <c r="K52" s="549">
        <v>75</v>
      </c>
      <c r="L52" s="380">
        <v>8.3333333333333339</v>
      </c>
    </row>
    <row r="53" spans="1:12" s="269" customFormat="1" ht="11.25" customHeight="1" x14ac:dyDescent="0.2">
      <c r="A53" s="381"/>
      <c r="B53" s="385"/>
      <c r="C53" s="382" t="s">
        <v>352</v>
      </c>
      <c r="D53" s="385"/>
      <c r="E53" s="383"/>
      <c r="F53" s="548">
        <v>328</v>
      </c>
      <c r="G53" s="548">
        <v>333</v>
      </c>
      <c r="H53" s="548">
        <v>430</v>
      </c>
      <c r="I53" s="548">
        <v>327</v>
      </c>
      <c r="J53" s="550">
        <v>306</v>
      </c>
      <c r="K53" s="549">
        <v>22</v>
      </c>
      <c r="L53" s="380">
        <v>7.1895424836601309</v>
      </c>
    </row>
    <row r="54" spans="1:12" s="151" customFormat="1" ht="12.75" customHeight="1" x14ac:dyDescent="0.2">
      <c r="A54" s="381"/>
      <c r="B54" s="384" t="s">
        <v>113</v>
      </c>
      <c r="C54" s="384" t="s">
        <v>116</v>
      </c>
      <c r="D54" s="385"/>
      <c r="E54" s="383"/>
      <c r="F54" s="548">
        <v>2242</v>
      </c>
      <c r="G54" s="548">
        <v>1845</v>
      </c>
      <c r="H54" s="548">
        <v>2674</v>
      </c>
      <c r="I54" s="548">
        <v>1765</v>
      </c>
      <c r="J54" s="548">
        <v>2358</v>
      </c>
      <c r="K54" s="549">
        <v>-116</v>
      </c>
      <c r="L54" s="380">
        <v>-4.9194232400339271</v>
      </c>
    </row>
    <row r="55" spans="1:12" ht="11.25" x14ac:dyDescent="0.2">
      <c r="A55" s="381"/>
      <c r="B55" s="385"/>
      <c r="C55" s="382" t="s">
        <v>352</v>
      </c>
      <c r="D55" s="385"/>
      <c r="E55" s="383"/>
      <c r="F55" s="548">
        <v>696</v>
      </c>
      <c r="G55" s="548">
        <v>587</v>
      </c>
      <c r="H55" s="548">
        <v>962</v>
      </c>
      <c r="I55" s="548">
        <v>627</v>
      </c>
      <c r="J55" s="548">
        <v>757</v>
      </c>
      <c r="K55" s="549">
        <v>-61</v>
      </c>
      <c r="L55" s="380">
        <v>-8.0581241743725229</v>
      </c>
    </row>
    <row r="56" spans="1:12" ht="14.25" customHeight="1" x14ac:dyDescent="0.2">
      <c r="A56" s="381"/>
      <c r="B56" s="385"/>
      <c r="C56" s="384" t="s">
        <v>117</v>
      </c>
      <c r="D56" s="385"/>
      <c r="E56" s="383"/>
      <c r="F56" s="548">
        <v>756</v>
      </c>
      <c r="G56" s="548">
        <v>601</v>
      </c>
      <c r="H56" s="548">
        <v>841</v>
      </c>
      <c r="I56" s="548">
        <v>687</v>
      </c>
      <c r="J56" s="548">
        <v>760</v>
      </c>
      <c r="K56" s="549">
        <v>-4</v>
      </c>
      <c r="L56" s="380">
        <v>-0.52631578947368418</v>
      </c>
    </row>
    <row r="57" spans="1:12" ht="18.75" customHeight="1" x14ac:dyDescent="0.2">
      <c r="A57" s="388"/>
      <c r="B57" s="389"/>
      <c r="C57" s="390" t="s">
        <v>352</v>
      </c>
      <c r="D57" s="389"/>
      <c r="E57" s="391"/>
      <c r="F57" s="551">
        <v>287</v>
      </c>
      <c r="G57" s="552">
        <v>241</v>
      </c>
      <c r="H57" s="552">
        <v>317</v>
      </c>
      <c r="I57" s="552">
        <v>269</v>
      </c>
      <c r="J57" s="552">
        <v>291</v>
      </c>
      <c r="K57" s="553">
        <f t="shared" ref="K57" si="0">IF(OR(F57=".",J57=".")=TRUE,".",IF(OR(F57="*",J57="*")=TRUE,"*",IF(AND(F57="-",J57="-")=TRUE,"-",IF(AND(ISNUMBER(J57),ISNUMBER(F57))=TRUE,IF(F57-J57=0,0,F57-J57),IF(ISNUMBER(F57)=TRUE,F57,-J57)))))</f>
        <v>-4</v>
      </c>
      <c r="L57" s="392">
        <f t="shared" ref="L57" si="1">IF(K57 =".",".",IF(K57 ="*","*",IF(K57="-","-",IF(K57=0,0,IF(OR(J57="-",J57=".",F57="-",F57=".")=TRUE,"X",IF(J57=0,"0,0",IF(ABS(K57*100/J57)&gt;250,".X",(K57*100/J57))))))))</f>
        <v>-1.3745704467353952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3090</v>
      </c>
      <c r="E11" s="114">
        <v>2666</v>
      </c>
      <c r="F11" s="114">
        <v>4671</v>
      </c>
      <c r="G11" s="114">
        <v>2507</v>
      </c>
      <c r="H11" s="140">
        <v>3212</v>
      </c>
      <c r="I11" s="115">
        <v>-122</v>
      </c>
      <c r="J11" s="116">
        <v>-3.7982565379825655</v>
      </c>
    </row>
    <row r="12" spans="1:15" s="110" customFormat="1" ht="24.95" customHeight="1" x14ac:dyDescent="0.2">
      <c r="A12" s="193" t="s">
        <v>132</v>
      </c>
      <c r="B12" s="194" t="s">
        <v>133</v>
      </c>
      <c r="C12" s="113">
        <v>1.7799352750809061</v>
      </c>
      <c r="D12" s="115">
        <v>55</v>
      </c>
      <c r="E12" s="114">
        <v>51</v>
      </c>
      <c r="F12" s="114">
        <v>68</v>
      </c>
      <c r="G12" s="114">
        <v>46</v>
      </c>
      <c r="H12" s="140">
        <v>55</v>
      </c>
      <c r="I12" s="115">
        <v>0</v>
      </c>
      <c r="J12" s="116">
        <v>0</v>
      </c>
    </row>
    <row r="13" spans="1:15" s="110" customFormat="1" ht="24.95" customHeight="1" x14ac:dyDescent="0.2">
      <c r="A13" s="193" t="s">
        <v>134</v>
      </c>
      <c r="B13" s="199" t="s">
        <v>214</v>
      </c>
      <c r="C13" s="113">
        <v>1.1974110032362459</v>
      </c>
      <c r="D13" s="115">
        <v>37</v>
      </c>
      <c r="E13" s="114">
        <v>11</v>
      </c>
      <c r="F13" s="114">
        <v>55</v>
      </c>
      <c r="G13" s="114">
        <v>35</v>
      </c>
      <c r="H13" s="140">
        <v>39</v>
      </c>
      <c r="I13" s="115">
        <v>-2</v>
      </c>
      <c r="J13" s="116">
        <v>-5.1282051282051286</v>
      </c>
    </row>
    <row r="14" spans="1:15" s="287" customFormat="1" ht="24.95" customHeight="1" x14ac:dyDescent="0.2">
      <c r="A14" s="193" t="s">
        <v>215</v>
      </c>
      <c r="B14" s="199" t="s">
        <v>137</v>
      </c>
      <c r="C14" s="113">
        <v>25.372168284789645</v>
      </c>
      <c r="D14" s="115">
        <v>784</v>
      </c>
      <c r="E14" s="114">
        <v>771</v>
      </c>
      <c r="F14" s="114">
        <v>1096</v>
      </c>
      <c r="G14" s="114">
        <v>545</v>
      </c>
      <c r="H14" s="140">
        <v>931</v>
      </c>
      <c r="I14" s="115">
        <v>-147</v>
      </c>
      <c r="J14" s="116">
        <v>-15.789473684210526</v>
      </c>
      <c r="K14" s="110"/>
      <c r="L14" s="110"/>
      <c r="M14" s="110"/>
      <c r="N14" s="110"/>
      <c r="O14" s="110"/>
    </row>
    <row r="15" spans="1:15" s="110" customFormat="1" ht="24.95" customHeight="1" x14ac:dyDescent="0.2">
      <c r="A15" s="193" t="s">
        <v>216</v>
      </c>
      <c r="B15" s="199" t="s">
        <v>217</v>
      </c>
      <c r="C15" s="113">
        <v>3.4951456310679609</v>
      </c>
      <c r="D15" s="115">
        <v>108</v>
      </c>
      <c r="E15" s="114">
        <v>374</v>
      </c>
      <c r="F15" s="114">
        <v>154</v>
      </c>
      <c r="G15" s="114">
        <v>89</v>
      </c>
      <c r="H15" s="140">
        <v>90</v>
      </c>
      <c r="I15" s="115">
        <v>18</v>
      </c>
      <c r="J15" s="116">
        <v>20</v>
      </c>
    </row>
    <row r="16" spans="1:15" s="287" customFormat="1" ht="24.95" customHeight="1" x14ac:dyDescent="0.2">
      <c r="A16" s="193" t="s">
        <v>218</v>
      </c>
      <c r="B16" s="199" t="s">
        <v>141</v>
      </c>
      <c r="C16" s="113">
        <v>17.119741100323626</v>
      </c>
      <c r="D16" s="115">
        <v>529</v>
      </c>
      <c r="E16" s="114">
        <v>258</v>
      </c>
      <c r="F16" s="114">
        <v>775</v>
      </c>
      <c r="G16" s="114">
        <v>358</v>
      </c>
      <c r="H16" s="140">
        <v>700</v>
      </c>
      <c r="I16" s="115">
        <v>-171</v>
      </c>
      <c r="J16" s="116">
        <v>-24.428571428571427</v>
      </c>
      <c r="K16" s="110"/>
      <c r="L16" s="110"/>
      <c r="M16" s="110"/>
      <c r="N16" s="110"/>
      <c r="O16" s="110"/>
    </row>
    <row r="17" spans="1:15" s="110" customFormat="1" ht="24.95" customHeight="1" x14ac:dyDescent="0.2">
      <c r="A17" s="193" t="s">
        <v>142</v>
      </c>
      <c r="B17" s="199" t="s">
        <v>220</v>
      </c>
      <c r="C17" s="113">
        <v>4.7572815533980579</v>
      </c>
      <c r="D17" s="115">
        <v>147</v>
      </c>
      <c r="E17" s="114">
        <v>139</v>
      </c>
      <c r="F17" s="114">
        <v>167</v>
      </c>
      <c r="G17" s="114">
        <v>98</v>
      </c>
      <c r="H17" s="140">
        <v>141</v>
      </c>
      <c r="I17" s="115">
        <v>6</v>
      </c>
      <c r="J17" s="116">
        <v>4.2553191489361701</v>
      </c>
    </row>
    <row r="18" spans="1:15" s="287" customFormat="1" ht="24.95" customHeight="1" x14ac:dyDescent="0.2">
      <c r="A18" s="201" t="s">
        <v>144</v>
      </c>
      <c r="B18" s="202" t="s">
        <v>145</v>
      </c>
      <c r="C18" s="113">
        <v>10.226537216828479</v>
      </c>
      <c r="D18" s="115">
        <v>316</v>
      </c>
      <c r="E18" s="114">
        <v>180</v>
      </c>
      <c r="F18" s="114">
        <v>679</v>
      </c>
      <c r="G18" s="114">
        <v>300</v>
      </c>
      <c r="H18" s="140">
        <v>338</v>
      </c>
      <c r="I18" s="115">
        <v>-22</v>
      </c>
      <c r="J18" s="116">
        <v>-6.5088757396449708</v>
      </c>
      <c r="K18" s="110"/>
      <c r="L18" s="110"/>
      <c r="M18" s="110"/>
      <c r="N18" s="110"/>
      <c r="O18" s="110"/>
    </row>
    <row r="19" spans="1:15" s="110" customFormat="1" ht="24.95" customHeight="1" x14ac:dyDescent="0.2">
      <c r="A19" s="193" t="s">
        <v>146</v>
      </c>
      <c r="B19" s="199" t="s">
        <v>147</v>
      </c>
      <c r="C19" s="113">
        <v>16.860841423948219</v>
      </c>
      <c r="D19" s="115">
        <v>521</v>
      </c>
      <c r="E19" s="114">
        <v>380</v>
      </c>
      <c r="F19" s="114">
        <v>675</v>
      </c>
      <c r="G19" s="114">
        <v>350</v>
      </c>
      <c r="H19" s="140">
        <v>397</v>
      </c>
      <c r="I19" s="115">
        <v>124</v>
      </c>
      <c r="J19" s="116">
        <v>31.234256926952142</v>
      </c>
    </row>
    <row r="20" spans="1:15" s="287" customFormat="1" ht="24.95" customHeight="1" x14ac:dyDescent="0.2">
      <c r="A20" s="193" t="s">
        <v>148</v>
      </c>
      <c r="B20" s="199" t="s">
        <v>149</v>
      </c>
      <c r="C20" s="113">
        <v>5.275080906148867</v>
      </c>
      <c r="D20" s="115">
        <v>163</v>
      </c>
      <c r="E20" s="114">
        <v>145</v>
      </c>
      <c r="F20" s="114">
        <v>201</v>
      </c>
      <c r="G20" s="114">
        <v>201</v>
      </c>
      <c r="H20" s="140">
        <v>195</v>
      </c>
      <c r="I20" s="115">
        <v>-32</v>
      </c>
      <c r="J20" s="116">
        <v>-16.410256410256409</v>
      </c>
      <c r="K20" s="110"/>
      <c r="L20" s="110"/>
      <c r="M20" s="110"/>
      <c r="N20" s="110"/>
      <c r="O20" s="110"/>
    </row>
    <row r="21" spans="1:15" s="110" customFormat="1" ht="24.95" customHeight="1" x14ac:dyDescent="0.2">
      <c r="A21" s="201" t="s">
        <v>150</v>
      </c>
      <c r="B21" s="202" t="s">
        <v>151</v>
      </c>
      <c r="C21" s="113">
        <v>5.8899676375404528</v>
      </c>
      <c r="D21" s="115">
        <v>182</v>
      </c>
      <c r="E21" s="114">
        <v>154</v>
      </c>
      <c r="F21" s="114">
        <v>248</v>
      </c>
      <c r="G21" s="114">
        <v>193</v>
      </c>
      <c r="H21" s="140">
        <v>174</v>
      </c>
      <c r="I21" s="115">
        <v>8</v>
      </c>
      <c r="J21" s="116">
        <v>4.5977011494252871</v>
      </c>
    </row>
    <row r="22" spans="1:15" s="110" customFormat="1" ht="24.95" customHeight="1" x14ac:dyDescent="0.2">
      <c r="A22" s="201" t="s">
        <v>152</v>
      </c>
      <c r="B22" s="199" t="s">
        <v>153</v>
      </c>
      <c r="C22" s="113">
        <v>1.035598705501618</v>
      </c>
      <c r="D22" s="115">
        <v>32</v>
      </c>
      <c r="E22" s="114">
        <v>20</v>
      </c>
      <c r="F22" s="114">
        <v>33</v>
      </c>
      <c r="G22" s="114">
        <v>18</v>
      </c>
      <c r="H22" s="140">
        <v>38</v>
      </c>
      <c r="I22" s="115">
        <v>-6</v>
      </c>
      <c r="J22" s="116">
        <v>-15.789473684210526</v>
      </c>
    </row>
    <row r="23" spans="1:15" s="110" customFormat="1" ht="24.95" customHeight="1" x14ac:dyDescent="0.2">
      <c r="A23" s="193" t="s">
        <v>154</v>
      </c>
      <c r="B23" s="199" t="s">
        <v>155</v>
      </c>
      <c r="C23" s="113">
        <v>1.5210355987055015</v>
      </c>
      <c r="D23" s="115">
        <v>47</v>
      </c>
      <c r="E23" s="114">
        <v>19</v>
      </c>
      <c r="F23" s="114">
        <v>69</v>
      </c>
      <c r="G23" s="114">
        <v>25</v>
      </c>
      <c r="H23" s="140">
        <v>39</v>
      </c>
      <c r="I23" s="115">
        <v>8</v>
      </c>
      <c r="J23" s="116">
        <v>20.512820512820515</v>
      </c>
    </row>
    <row r="24" spans="1:15" s="110" customFormat="1" ht="24.95" customHeight="1" x14ac:dyDescent="0.2">
      <c r="A24" s="193" t="s">
        <v>156</v>
      </c>
      <c r="B24" s="199" t="s">
        <v>221</v>
      </c>
      <c r="C24" s="113">
        <v>3.4304207119741101</v>
      </c>
      <c r="D24" s="115">
        <v>106</v>
      </c>
      <c r="E24" s="114">
        <v>112</v>
      </c>
      <c r="F24" s="114">
        <v>139</v>
      </c>
      <c r="G24" s="114">
        <v>90</v>
      </c>
      <c r="H24" s="140">
        <v>133</v>
      </c>
      <c r="I24" s="115">
        <v>-27</v>
      </c>
      <c r="J24" s="116">
        <v>-20.300751879699249</v>
      </c>
    </row>
    <row r="25" spans="1:15" s="110" customFormat="1" ht="24.95" customHeight="1" x14ac:dyDescent="0.2">
      <c r="A25" s="193" t="s">
        <v>222</v>
      </c>
      <c r="B25" s="204" t="s">
        <v>159</v>
      </c>
      <c r="C25" s="113">
        <v>3.0420711974110031</v>
      </c>
      <c r="D25" s="115">
        <v>94</v>
      </c>
      <c r="E25" s="114">
        <v>89</v>
      </c>
      <c r="F25" s="114">
        <v>104</v>
      </c>
      <c r="G25" s="114">
        <v>109</v>
      </c>
      <c r="H25" s="140">
        <v>79</v>
      </c>
      <c r="I25" s="115">
        <v>15</v>
      </c>
      <c r="J25" s="116">
        <v>18.9873417721519</v>
      </c>
    </row>
    <row r="26" spans="1:15" s="110" customFormat="1" ht="24.95" customHeight="1" x14ac:dyDescent="0.2">
      <c r="A26" s="201">
        <v>782.78300000000002</v>
      </c>
      <c r="B26" s="203" t="s">
        <v>160</v>
      </c>
      <c r="C26" s="113">
        <v>2.5889967637540452</v>
      </c>
      <c r="D26" s="115">
        <v>80</v>
      </c>
      <c r="E26" s="114">
        <v>60</v>
      </c>
      <c r="F26" s="114">
        <v>84</v>
      </c>
      <c r="G26" s="114">
        <v>65</v>
      </c>
      <c r="H26" s="140">
        <v>49</v>
      </c>
      <c r="I26" s="115">
        <v>31</v>
      </c>
      <c r="J26" s="116">
        <v>63.265306122448976</v>
      </c>
    </row>
    <row r="27" spans="1:15" s="110" customFormat="1" ht="24.95" customHeight="1" x14ac:dyDescent="0.2">
      <c r="A27" s="193" t="s">
        <v>161</v>
      </c>
      <c r="B27" s="199" t="s">
        <v>162</v>
      </c>
      <c r="C27" s="113">
        <v>3.9805825242718447</v>
      </c>
      <c r="D27" s="115">
        <v>123</v>
      </c>
      <c r="E27" s="114">
        <v>78</v>
      </c>
      <c r="F27" s="114">
        <v>193</v>
      </c>
      <c r="G27" s="114">
        <v>60</v>
      </c>
      <c r="H27" s="140">
        <v>101</v>
      </c>
      <c r="I27" s="115">
        <v>22</v>
      </c>
      <c r="J27" s="116">
        <v>21.782178217821784</v>
      </c>
    </row>
    <row r="28" spans="1:15" s="110" customFormat="1" ht="24.95" customHeight="1" x14ac:dyDescent="0.2">
      <c r="A28" s="193" t="s">
        <v>163</v>
      </c>
      <c r="B28" s="199" t="s">
        <v>164</v>
      </c>
      <c r="C28" s="113">
        <v>2.2977346278317152</v>
      </c>
      <c r="D28" s="115">
        <v>71</v>
      </c>
      <c r="E28" s="114">
        <v>71</v>
      </c>
      <c r="F28" s="114">
        <v>178</v>
      </c>
      <c r="G28" s="114">
        <v>42</v>
      </c>
      <c r="H28" s="140">
        <v>78</v>
      </c>
      <c r="I28" s="115">
        <v>-7</v>
      </c>
      <c r="J28" s="116">
        <v>-8.9743589743589745</v>
      </c>
    </row>
    <row r="29" spans="1:15" s="110" customFormat="1" ht="24.95" customHeight="1" x14ac:dyDescent="0.2">
      <c r="A29" s="193">
        <v>86</v>
      </c>
      <c r="B29" s="199" t="s">
        <v>165</v>
      </c>
      <c r="C29" s="113">
        <v>5.4692556634304204</v>
      </c>
      <c r="D29" s="115">
        <v>169</v>
      </c>
      <c r="E29" s="114">
        <v>210</v>
      </c>
      <c r="F29" s="114">
        <v>259</v>
      </c>
      <c r="G29" s="114">
        <v>150</v>
      </c>
      <c r="H29" s="140">
        <v>201</v>
      </c>
      <c r="I29" s="115">
        <v>-32</v>
      </c>
      <c r="J29" s="116">
        <v>-15.920398009950249</v>
      </c>
    </row>
    <row r="30" spans="1:15" s="110" customFormat="1" ht="24.95" customHeight="1" x14ac:dyDescent="0.2">
      <c r="A30" s="193">
        <v>87.88</v>
      </c>
      <c r="B30" s="204" t="s">
        <v>166</v>
      </c>
      <c r="C30" s="113">
        <v>5.825242718446602</v>
      </c>
      <c r="D30" s="115">
        <v>180</v>
      </c>
      <c r="E30" s="114">
        <v>228</v>
      </c>
      <c r="F30" s="114">
        <v>409</v>
      </c>
      <c r="G30" s="114">
        <v>173</v>
      </c>
      <c r="H30" s="140">
        <v>233</v>
      </c>
      <c r="I30" s="115">
        <v>-53</v>
      </c>
      <c r="J30" s="116">
        <v>-22.746781115879827</v>
      </c>
    </row>
    <row r="31" spans="1:15" s="110" customFormat="1" ht="24.95" customHeight="1" x14ac:dyDescent="0.2">
      <c r="A31" s="193" t="s">
        <v>167</v>
      </c>
      <c r="B31" s="199" t="s">
        <v>168</v>
      </c>
      <c r="C31" s="113">
        <v>4.2071197411003238</v>
      </c>
      <c r="D31" s="115">
        <v>130</v>
      </c>
      <c r="E31" s="114">
        <v>87</v>
      </c>
      <c r="F31" s="114">
        <v>181</v>
      </c>
      <c r="G31" s="114">
        <v>105</v>
      </c>
      <c r="H31" s="140">
        <v>132</v>
      </c>
      <c r="I31" s="115">
        <v>-2</v>
      </c>
      <c r="J31" s="116">
        <v>-1.5151515151515151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1.7799352750809061</v>
      </c>
      <c r="D34" s="115">
        <v>55</v>
      </c>
      <c r="E34" s="114">
        <v>51</v>
      </c>
      <c r="F34" s="114">
        <v>68</v>
      </c>
      <c r="G34" s="114">
        <v>46</v>
      </c>
      <c r="H34" s="140">
        <v>55</v>
      </c>
      <c r="I34" s="115">
        <v>0</v>
      </c>
      <c r="J34" s="116">
        <v>0</v>
      </c>
    </row>
    <row r="35" spans="1:10" s="110" customFormat="1" ht="24.95" customHeight="1" x14ac:dyDescent="0.2">
      <c r="A35" s="292" t="s">
        <v>171</v>
      </c>
      <c r="B35" s="293" t="s">
        <v>172</v>
      </c>
      <c r="C35" s="113">
        <v>36.796116504854368</v>
      </c>
      <c r="D35" s="115">
        <v>1137</v>
      </c>
      <c r="E35" s="114">
        <v>962</v>
      </c>
      <c r="F35" s="114">
        <v>1830</v>
      </c>
      <c r="G35" s="114">
        <v>880</v>
      </c>
      <c r="H35" s="140">
        <v>1308</v>
      </c>
      <c r="I35" s="115">
        <v>-171</v>
      </c>
      <c r="J35" s="116">
        <v>-13.073394495412844</v>
      </c>
    </row>
    <row r="36" spans="1:10" s="110" customFormat="1" ht="24.95" customHeight="1" x14ac:dyDescent="0.2">
      <c r="A36" s="294" t="s">
        <v>173</v>
      </c>
      <c r="B36" s="295" t="s">
        <v>174</v>
      </c>
      <c r="C36" s="125">
        <v>61.423948220064723</v>
      </c>
      <c r="D36" s="143">
        <v>1898</v>
      </c>
      <c r="E36" s="144">
        <v>1653</v>
      </c>
      <c r="F36" s="144">
        <v>2773</v>
      </c>
      <c r="G36" s="144">
        <v>1581</v>
      </c>
      <c r="H36" s="145">
        <v>1849</v>
      </c>
      <c r="I36" s="143">
        <v>49</v>
      </c>
      <c r="J36" s="146">
        <v>2.6500811249323957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3090</v>
      </c>
      <c r="F11" s="264">
        <v>2666</v>
      </c>
      <c r="G11" s="264">
        <v>4671</v>
      </c>
      <c r="H11" s="264">
        <v>2507</v>
      </c>
      <c r="I11" s="265">
        <v>3212</v>
      </c>
      <c r="J11" s="263">
        <v>-122</v>
      </c>
      <c r="K11" s="266">
        <v>-3.7982565379825655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27.961165048543688</v>
      </c>
      <c r="E13" s="115">
        <v>864</v>
      </c>
      <c r="F13" s="114">
        <v>755</v>
      </c>
      <c r="G13" s="114">
        <v>1146</v>
      </c>
      <c r="H13" s="114">
        <v>793</v>
      </c>
      <c r="I13" s="140">
        <v>876</v>
      </c>
      <c r="J13" s="115">
        <v>-12</v>
      </c>
      <c r="K13" s="116">
        <v>-1.3698630136986301</v>
      </c>
    </row>
    <row r="14" spans="1:15" ht="15.95" customHeight="1" x14ac:dyDescent="0.2">
      <c r="A14" s="306" t="s">
        <v>230</v>
      </c>
      <c r="B14" s="307"/>
      <c r="C14" s="308"/>
      <c r="D14" s="113">
        <v>57.961165048543691</v>
      </c>
      <c r="E14" s="115">
        <v>1791</v>
      </c>
      <c r="F14" s="114">
        <v>1425</v>
      </c>
      <c r="G14" s="114">
        <v>2893</v>
      </c>
      <c r="H14" s="114">
        <v>1362</v>
      </c>
      <c r="I14" s="140">
        <v>1813</v>
      </c>
      <c r="J14" s="115">
        <v>-22</v>
      </c>
      <c r="K14" s="116">
        <v>-1.2134583563154993</v>
      </c>
    </row>
    <row r="15" spans="1:15" ht="15.95" customHeight="1" x14ac:dyDescent="0.2">
      <c r="A15" s="306" t="s">
        <v>231</v>
      </c>
      <c r="B15" s="307"/>
      <c r="C15" s="308"/>
      <c r="D15" s="113">
        <v>7.4110032362459544</v>
      </c>
      <c r="E15" s="115">
        <v>229</v>
      </c>
      <c r="F15" s="114">
        <v>281</v>
      </c>
      <c r="G15" s="114">
        <v>330</v>
      </c>
      <c r="H15" s="114">
        <v>176</v>
      </c>
      <c r="I15" s="140">
        <v>283</v>
      </c>
      <c r="J15" s="115">
        <v>-54</v>
      </c>
      <c r="K15" s="116">
        <v>-19.081272084805654</v>
      </c>
    </row>
    <row r="16" spans="1:15" ht="15.95" customHeight="1" x14ac:dyDescent="0.2">
      <c r="A16" s="306" t="s">
        <v>232</v>
      </c>
      <c r="B16" s="307"/>
      <c r="C16" s="308"/>
      <c r="D16" s="113">
        <v>6.3430420711974111</v>
      </c>
      <c r="E16" s="115">
        <v>196</v>
      </c>
      <c r="F16" s="114">
        <v>199</v>
      </c>
      <c r="G16" s="114">
        <v>286</v>
      </c>
      <c r="H16" s="114">
        <v>167</v>
      </c>
      <c r="I16" s="140">
        <v>234</v>
      </c>
      <c r="J16" s="115">
        <v>-38</v>
      </c>
      <c r="K16" s="116">
        <v>-16.239316239316238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1.7799352750809061</v>
      </c>
      <c r="E18" s="115">
        <v>55</v>
      </c>
      <c r="F18" s="114">
        <v>53</v>
      </c>
      <c r="G18" s="114">
        <v>73</v>
      </c>
      <c r="H18" s="114">
        <v>46</v>
      </c>
      <c r="I18" s="140">
        <v>54</v>
      </c>
      <c r="J18" s="115">
        <v>1</v>
      </c>
      <c r="K18" s="116">
        <v>1.8518518518518519</v>
      </c>
    </row>
    <row r="19" spans="1:11" ht="14.1" customHeight="1" x14ac:dyDescent="0.2">
      <c r="A19" s="306" t="s">
        <v>235</v>
      </c>
      <c r="B19" s="307" t="s">
        <v>236</v>
      </c>
      <c r="C19" s="308"/>
      <c r="D19" s="113">
        <v>1.0679611650485437</v>
      </c>
      <c r="E19" s="115">
        <v>33</v>
      </c>
      <c r="F19" s="114">
        <v>38</v>
      </c>
      <c r="G19" s="114">
        <v>52</v>
      </c>
      <c r="H19" s="114">
        <v>31</v>
      </c>
      <c r="I19" s="140">
        <v>25</v>
      </c>
      <c r="J19" s="115">
        <v>8</v>
      </c>
      <c r="K19" s="116">
        <v>32</v>
      </c>
    </row>
    <row r="20" spans="1:11" ht="14.1" customHeight="1" x14ac:dyDescent="0.2">
      <c r="A20" s="306">
        <v>12</v>
      </c>
      <c r="B20" s="307" t="s">
        <v>237</v>
      </c>
      <c r="C20" s="308"/>
      <c r="D20" s="113">
        <v>1.0032362459546926</v>
      </c>
      <c r="E20" s="115">
        <v>31</v>
      </c>
      <c r="F20" s="114">
        <v>11</v>
      </c>
      <c r="G20" s="114">
        <v>30</v>
      </c>
      <c r="H20" s="114">
        <v>35</v>
      </c>
      <c r="I20" s="140">
        <v>31</v>
      </c>
      <c r="J20" s="115">
        <v>0</v>
      </c>
      <c r="K20" s="116">
        <v>0</v>
      </c>
    </row>
    <row r="21" spans="1:11" ht="14.1" customHeight="1" x14ac:dyDescent="0.2">
      <c r="A21" s="306">
        <v>21</v>
      </c>
      <c r="B21" s="307" t="s">
        <v>238</v>
      </c>
      <c r="C21" s="308"/>
      <c r="D21" s="113">
        <v>0.42071197411003236</v>
      </c>
      <c r="E21" s="115">
        <v>13</v>
      </c>
      <c r="F21" s="114">
        <v>8</v>
      </c>
      <c r="G21" s="114">
        <v>20</v>
      </c>
      <c r="H21" s="114">
        <v>7</v>
      </c>
      <c r="I21" s="140">
        <v>6</v>
      </c>
      <c r="J21" s="115">
        <v>7</v>
      </c>
      <c r="K21" s="116">
        <v>116.66666666666667</v>
      </c>
    </row>
    <row r="22" spans="1:11" ht="14.1" customHeight="1" x14ac:dyDescent="0.2">
      <c r="A22" s="306">
        <v>22</v>
      </c>
      <c r="B22" s="307" t="s">
        <v>239</v>
      </c>
      <c r="C22" s="308"/>
      <c r="D22" s="113">
        <v>3.9482200647249193</v>
      </c>
      <c r="E22" s="115">
        <v>122</v>
      </c>
      <c r="F22" s="114">
        <v>215</v>
      </c>
      <c r="G22" s="114">
        <v>166</v>
      </c>
      <c r="H22" s="114">
        <v>106</v>
      </c>
      <c r="I22" s="140">
        <v>127</v>
      </c>
      <c r="J22" s="115">
        <v>-5</v>
      </c>
      <c r="K22" s="116">
        <v>-3.9370078740157481</v>
      </c>
    </row>
    <row r="23" spans="1:11" ht="14.1" customHeight="1" x14ac:dyDescent="0.2">
      <c r="A23" s="306">
        <v>23</v>
      </c>
      <c r="B23" s="307" t="s">
        <v>240</v>
      </c>
      <c r="C23" s="308"/>
      <c r="D23" s="113">
        <v>0.4854368932038835</v>
      </c>
      <c r="E23" s="115">
        <v>15</v>
      </c>
      <c r="F23" s="114">
        <v>7</v>
      </c>
      <c r="G23" s="114">
        <v>18</v>
      </c>
      <c r="H23" s="114">
        <v>7</v>
      </c>
      <c r="I23" s="140">
        <v>19</v>
      </c>
      <c r="J23" s="115">
        <v>-4</v>
      </c>
      <c r="K23" s="116">
        <v>-21.05263157894737</v>
      </c>
    </row>
    <row r="24" spans="1:11" ht="14.1" customHeight="1" x14ac:dyDescent="0.2">
      <c r="A24" s="306">
        <v>24</v>
      </c>
      <c r="B24" s="307" t="s">
        <v>241</v>
      </c>
      <c r="C24" s="308"/>
      <c r="D24" s="113">
        <v>9.6440129449838192</v>
      </c>
      <c r="E24" s="115">
        <v>298</v>
      </c>
      <c r="F24" s="114">
        <v>123</v>
      </c>
      <c r="G24" s="114">
        <v>307</v>
      </c>
      <c r="H24" s="114">
        <v>181</v>
      </c>
      <c r="I24" s="140">
        <v>342</v>
      </c>
      <c r="J24" s="115">
        <v>-44</v>
      </c>
      <c r="K24" s="116">
        <v>-12.865497076023392</v>
      </c>
    </row>
    <row r="25" spans="1:11" ht="14.1" customHeight="1" x14ac:dyDescent="0.2">
      <c r="A25" s="306">
        <v>25</v>
      </c>
      <c r="B25" s="307" t="s">
        <v>242</v>
      </c>
      <c r="C25" s="308"/>
      <c r="D25" s="113">
        <v>7.6375404530744335</v>
      </c>
      <c r="E25" s="115">
        <v>236</v>
      </c>
      <c r="F25" s="114">
        <v>138</v>
      </c>
      <c r="G25" s="114">
        <v>393</v>
      </c>
      <c r="H25" s="114">
        <v>146</v>
      </c>
      <c r="I25" s="140">
        <v>257</v>
      </c>
      <c r="J25" s="115">
        <v>-21</v>
      </c>
      <c r="K25" s="116">
        <v>-8.1712062256809332</v>
      </c>
    </row>
    <row r="26" spans="1:11" ht="14.1" customHeight="1" x14ac:dyDescent="0.2">
      <c r="A26" s="306">
        <v>26</v>
      </c>
      <c r="B26" s="307" t="s">
        <v>243</v>
      </c>
      <c r="C26" s="308"/>
      <c r="D26" s="113">
        <v>2.233009708737864</v>
      </c>
      <c r="E26" s="115">
        <v>69</v>
      </c>
      <c r="F26" s="114">
        <v>36</v>
      </c>
      <c r="G26" s="114">
        <v>93</v>
      </c>
      <c r="H26" s="114">
        <v>49</v>
      </c>
      <c r="I26" s="140">
        <v>84</v>
      </c>
      <c r="J26" s="115">
        <v>-15</v>
      </c>
      <c r="K26" s="116">
        <v>-17.857142857142858</v>
      </c>
    </row>
    <row r="27" spans="1:11" ht="14.1" customHeight="1" x14ac:dyDescent="0.2">
      <c r="A27" s="306">
        <v>27</v>
      </c>
      <c r="B27" s="307" t="s">
        <v>244</v>
      </c>
      <c r="C27" s="308"/>
      <c r="D27" s="113">
        <v>1.9093851132686084</v>
      </c>
      <c r="E27" s="115">
        <v>59</v>
      </c>
      <c r="F27" s="114">
        <v>94</v>
      </c>
      <c r="G27" s="114">
        <v>103</v>
      </c>
      <c r="H27" s="114">
        <v>51</v>
      </c>
      <c r="I27" s="140">
        <v>94</v>
      </c>
      <c r="J27" s="115">
        <v>-35</v>
      </c>
      <c r="K27" s="116">
        <v>-37.234042553191486</v>
      </c>
    </row>
    <row r="28" spans="1:11" ht="14.1" customHeight="1" x14ac:dyDescent="0.2">
      <c r="A28" s="306">
        <v>28</v>
      </c>
      <c r="B28" s="307" t="s">
        <v>245</v>
      </c>
      <c r="C28" s="308"/>
      <c r="D28" s="113" t="s">
        <v>513</v>
      </c>
      <c r="E28" s="115" t="s">
        <v>513</v>
      </c>
      <c r="F28" s="114">
        <v>5</v>
      </c>
      <c r="G28" s="114">
        <v>4</v>
      </c>
      <c r="H28" s="114">
        <v>5</v>
      </c>
      <c r="I28" s="140" t="s">
        <v>513</v>
      </c>
      <c r="J28" s="115" t="s">
        <v>513</v>
      </c>
      <c r="K28" s="116" t="s">
        <v>513</v>
      </c>
    </row>
    <row r="29" spans="1:11" ht="14.1" customHeight="1" x14ac:dyDescent="0.2">
      <c r="A29" s="306">
        <v>29</v>
      </c>
      <c r="B29" s="307" t="s">
        <v>246</v>
      </c>
      <c r="C29" s="308"/>
      <c r="D29" s="113">
        <v>3.9805825242718447</v>
      </c>
      <c r="E29" s="115">
        <v>123</v>
      </c>
      <c r="F29" s="114">
        <v>117</v>
      </c>
      <c r="G29" s="114">
        <v>152</v>
      </c>
      <c r="H29" s="114">
        <v>117</v>
      </c>
      <c r="I29" s="140">
        <v>118</v>
      </c>
      <c r="J29" s="115">
        <v>5</v>
      </c>
      <c r="K29" s="116">
        <v>4.2372881355932206</v>
      </c>
    </row>
    <row r="30" spans="1:11" ht="14.1" customHeight="1" x14ac:dyDescent="0.2">
      <c r="A30" s="306" t="s">
        <v>247</v>
      </c>
      <c r="B30" s="307" t="s">
        <v>248</v>
      </c>
      <c r="C30" s="308"/>
      <c r="D30" s="113">
        <v>1.3592233009708738</v>
      </c>
      <c r="E30" s="115">
        <v>42</v>
      </c>
      <c r="F30" s="114">
        <v>24</v>
      </c>
      <c r="G30" s="114">
        <v>41</v>
      </c>
      <c r="H30" s="114">
        <v>33</v>
      </c>
      <c r="I30" s="140">
        <v>34</v>
      </c>
      <c r="J30" s="115">
        <v>8</v>
      </c>
      <c r="K30" s="116">
        <v>23.529411764705884</v>
      </c>
    </row>
    <row r="31" spans="1:11" ht="14.1" customHeight="1" x14ac:dyDescent="0.2">
      <c r="A31" s="306" t="s">
        <v>249</v>
      </c>
      <c r="B31" s="307" t="s">
        <v>250</v>
      </c>
      <c r="C31" s="308"/>
      <c r="D31" s="113">
        <v>2.621359223300971</v>
      </c>
      <c r="E31" s="115">
        <v>81</v>
      </c>
      <c r="F31" s="114">
        <v>93</v>
      </c>
      <c r="G31" s="114">
        <v>108</v>
      </c>
      <c r="H31" s="114">
        <v>84</v>
      </c>
      <c r="I31" s="140">
        <v>84</v>
      </c>
      <c r="J31" s="115">
        <v>-3</v>
      </c>
      <c r="K31" s="116">
        <v>-3.5714285714285716</v>
      </c>
    </row>
    <row r="32" spans="1:11" ht="14.1" customHeight="1" x14ac:dyDescent="0.2">
      <c r="A32" s="306">
        <v>31</v>
      </c>
      <c r="B32" s="307" t="s">
        <v>251</v>
      </c>
      <c r="C32" s="308"/>
      <c r="D32" s="113">
        <v>0.77669902912621358</v>
      </c>
      <c r="E32" s="115">
        <v>24</v>
      </c>
      <c r="F32" s="114">
        <v>19</v>
      </c>
      <c r="G32" s="114">
        <v>66</v>
      </c>
      <c r="H32" s="114">
        <v>17</v>
      </c>
      <c r="I32" s="140">
        <v>22</v>
      </c>
      <c r="J32" s="115">
        <v>2</v>
      </c>
      <c r="K32" s="116">
        <v>9.0909090909090917</v>
      </c>
    </row>
    <row r="33" spans="1:11" ht="14.1" customHeight="1" x14ac:dyDescent="0.2">
      <c r="A33" s="306">
        <v>32</v>
      </c>
      <c r="B33" s="307" t="s">
        <v>252</v>
      </c>
      <c r="C33" s="308"/>
      <c r="D33" s="113">
        <v>4.1423948220064721</v>
      </c>
      <c r="E33" s="115">
        <v>128</v>
      </c>
      <c r="F33" s="114">
        <v>87</v>
      </c>
      <c r="G33" s="114">
        <v>306</v>
      </c>
      <c r="H33" s="114">
        <v>154</v>
      </c>
      <c r="I33" s="140">
        <v>163</v>
      </c>
      <c r="J33" s="115">
        <v>-35</v>
      </c>
      <c r="K33" s="116">
        <v>-21.472392638036808</v>
      </c>
    </row>
    <row r="34" spans="1:11" ht="14.1" customHeight="1" x14ac:dyDescent="0.2">
      <c r="A34" s="306">
        <v>33</v>
      </c>
      <c r="B34" s="307" t="s">
        <v>253</v>
      </c>
      <c r="C34" s="308"/>
      <c r="D34" s="113">
        <v>2.5242718446601944</v>
      </c>
      <c r="E34" s="115">
        <v>78</v>
      </c>
      <c r="F34" s="114">
        <v>29</v>
      </c>
      <c r="G34" s="114">
        <v>96</v>
      </c>
      <c r="H34" s="114">
        <v>57</v>
      </c>
      <c r="I34" s="140">
        <v>74</v>
      </c>
      <c r="J34" s="115">
        <v>4</v>
      </c>
      <c r="K34" s="116">
        <v>5.4054054054054053</v>
      </c>
    </row>
    <row r="35" spans="1:11" ht="14.1" customHeight="1" x14ac:dyDescent="0.2">
      <c r="A35" s="306">
        <v>34</v>
      </c>
      <c r="B35" s="307" t="s">
        <v>254</v>
      </c>
      <c r="C35" s="308"/>
      <c r="D35" s="113">
        <v>1.7475728155339805</v>
      </c>
      <c r="E35" s="115">
        <v>54</v>
      </c>
      <c r="F35" s="114">
        <v>38</v>
      </c>
      <c r="G35" s="114">
        <v>74</v>
      </c>
      <c r="H35" s="114">
        <v>44</v>
      </c>
      <c r="I35" s="140">
        <v>64</v>
      </c>
      <c r="J35" s="115">
        <v>-10</v>
      </c>
      <c r="K35" s="116">
        <v>-15.625</v>
      </c>
    </row>
    <row r="36" spans="1:11" ht="14.1" customHeight="1" x14ac:dyDescent="0.2">
      <c r="A36" s="306">
        <v>41</v>
      </c>
      <c r="B36" s="307" t="s">
        <v>255</v>
      </c>
      <c r="C36" s="308"/>
      <c r="D36" s="113">
        <v>0.25889967637540451</v>
      </c>
      <c r="E36" s="115">
        <v>8</v>
      </c>
      <c r="F36" s="114">
        <v>6</v>
      </c>
      <c r="G36" s="114">
        <v>21</v>
      </c>
      <c r="H36" s="114">
        <v>11</v>
      </c>
      <c r="I36" s="140">
        <v>8</v>
      </c>
      <c r="J36" s="115">
        <v>0</v>
      </c>
      <c r="K36" s="116">
        <v>0</v>
      </c>
    </row>
    <row r="37" spans="1:11" ht="14.1" customHeight="1" x14ac:dyDescent="0.2">
      <c r="A37" s="306">
        <v>42</v>
      </c>
      <c r="B37" s="307" t="s">
        <v>256</v>
      </c>
      <c r="C37" s="308"/>
      <c r="D37" s="113">
        <v>9.7087378640776698E-2</v>
      </c>
      <c r="E37" s="115">
        <v>3</v>
      </c>
      <c r="F37" s="114" t="s">
        <v>513</v>
      </c>
      <c r="G37" s="114">
        <v>3</v>
      </c>
      <c r="H37" s="114">
        <v>0</v>
      </c>
      <c r="I37" s="140">
        <v>3</v>
      </c>
      <c r="J37" s="115">
        <v>0</v>
      </c>
      <c r="K37" s="116">
        <v>0</v>
      </c>
    </row>
    <row r="38" spans="1:11" ht="14.1" customHeight="1" x14ac:dyDescent="0.2">
      <c r="A38" s="306">
        <v>43</v>
      </c>
      <c r="B38" s="307" t="s">
        <v>257</v>
      </c>
      <c r="C38" s="308"/>
      <c r="D38" s="113">
        <v>0.4854368932038835</v>
      </c>
      <c r="E38" s="115">
        <v>15</v>
      </c>
      <c r="F38" s="114">
        <v>43</v>
      </c>
      <c r="G38" s="114">
        <v>47</v>
      </c>
      <c r="H38" s="114">
        <v>17</v>
      </c>
      <c r="I38" s="140">
        <v>24</v>
      </c>
      <c r="J38" s="115">
        <v>-9</v>
      </c>
      <c r="K38" s="116">
        <v>-37.5</v>
      </c>
    </row>
    <row r="39" spans="1:11" ht="14.1" customHeight="1" x14ac:dyDescent="0.2">
      <c r="A39" s="306">
        <v>51</v>
      </c>
      <c r="B39" s="307" t="s">
        <v>258</v>
      </c>
      <c r="C39" s="308"/>
      <c r="D39" s="113">
        <v>5.825242718446602</v>
      </c>
      <c r="E39" s="115">
        <v>180</v>
      </c>
      <c r="F39" s="114">
        <v>251</v>
      </c>
      <c r="G39" s="114">
        <v>339</v>
      </c>
      <c r="H39" s="114">
        <v>199</v>
      </c>
      <c r="I39" s="140">
        <v>205</v>
      </c>
      <c r="J39" s="115">
        <v>-25</v>
      </c>
      <c r="K39" s="116">
        <v>-12.195121951219512</v>
      </c>
    </row>
    <row r="40" spans="1:11" ht="14.1" customHeight="1" x14ac:dyDescent="0.2">
      <c r="A40" s="306" t="s">
        <v>259</v>
      </c>
      <c r="B40" s="307" t="s">
        <v>260</v>
      </c>
      <c r="C40" s="308"/>
      <c r="D40" s="113">
        <v>5.3721682847896437</v>
      </c>
      <c r="E40" s="115">
        <v>166</v>
      </c>
      <c r="F40" s="114">
        <v>235</v>
      </c>
      <c r="G40" s="114">
        <v>313</v>
      </c>
      <c r="H40" s="114">
        <v>186</v>
      </c>
      <c r="I40" s="140">
        <v>193</v>
      </c>
      <c r="J40" s="115">
        <v>-27</v>
      </c>
      <c r="K40" s="116">
        <v>-13.989637305699482</v>
      </c>
    </row>
    <row r="41" spans="1:11" ht="14.1" customHeight="1" x14ac:dyDescent="0.2">
      <c r="A41" s="306"/>
      <c r="B41" s="307" t="s">
        <v>261</v>
      </c>
      <c r="C41" s="308"/>
      <c r="D41" s="113">
        <v>4.1423948220064721</v>
      </c>
      <c r="E41" s="115">
        <v>128</v>
      </c>
      <c r="F41" s="114">
        <v>167</v>
      </c>
      <c r="G41" s="114">
        <v>232</v>
      </c>
      <c r="H41" s="114">
        <v>116</v>
      </c>
      <c r="I41" s="140">
        <v>122</v>
      </c>
      <c r="J41" s="115">
        <v>6</v>
      </c>
      <c r="K41" s="116">
        <v>4.918032786885246</v>
      </c>
    </row>
    <row r="42" spans="1:11" ht="14.1" customHeight="1" x14ac:dyDescent="0.2">
      <c r="A42" s="306">
        <v>52</v>
      </c>
      <c r="B42" s="307" t="s">
        <v>262</v>
      </c>
      <c r="C42" s="308"/>
      <c r="D42" s="113">
        <v>5.2427184466019421</v>
      </c>
      <c r="E42" s="115">
        <v>162</v>
      </c>
      <c r="F42" s="114">
        <v>78</v>
      </c>
      <c r="G42" s="114">
        <v>211</v>
      </c>
      <c r="H42" s="114">
        <v>117</v>
      </c>
      <c r="I42" s="140">
        <v>148</v>
      </c>
      <c r="J42" s="115">
        <v>14</v>
      </c>
      <c r="K42" s="116">
        <v>9.4594594594594597</v>
      </c>
    </row>
    <row r="43" spans="1:11" ht="14.1" customHeight="1" x14ac:dyDescent="0.2">
      <c r="A43" s="306" t="s">
        <v>263</v>
      </c>
      <c r="B43" s="307" t="s">
        <v>264</v>
      </c>
      <c r="C43" s="308"/>
      <c r="D43" s="113">
        <v>4.4660194174757279</v>
      </c>
      <c r="E43" s="115">
        <v>138</v>
      </c>
      <c r="F43" s="114">
        <v>69</v>
      </c>
      <c r="G43" s="114">
        <v>127</v>
      </c>
      <c r="H43" s="114">
        <v>96</v>
      </c>
      <c r="I43" s="140">
        <v>122</v>
      </c>
      <c r="J43" s="115">
        <v>16</v>
      </c>
      <c r="K43" s="116">
        <v>13.114754098360656</v>
      </c>
    </row>
    <row r="44" spans="1:11" ht="14.1" customHeight="1" x14ac:dyDescent="0.2">
      <c r="A44" s="306">
        <v>53</v>
      </c>
      <c r="B44" s="307" t="s">
        <v>265</v>
      </c>
      <c r="C44" s="308"/>
      <c r="D44" s="113">
        <v>0.61488673139158578</v>
      </c>
      <c r="E44" s="115">
        <v>19</v>
      </c>
      <c r="F44" s="114">
        <v>15</v>
      </c>
      <c r="G44" s="114">
        <v>23</v>
      </c>
      <c r="H44" s="114">
        <v>16</v>
      </c>
      <c r="I44" s="140">
        <v>19</v>
      </c>
      <c r="J44" s="115">
        <v>0</v>
      </c>
      <c r="K44" s="116">
        <v>0</v>
      </c>
    </row>
    <row r="45" spans="1:11" ht="14.1" customHeight="1" x14ac:dyDescent="0.2">
      <c r="A45" s="306" t="s">
        <v>266</v>
      </c>
      <c r="B45" s="307" t="s">
        <v>267</v>
      </c>
      <c r="C45" s="308"/>
      <c r="D45" s="113">
        <v>0.58252427184466016</v>
      </c>
      <c r="E45" s="115">
        <v>18</v>
      </c>
      <c r="F45" s="114">
        <v>15</v>
      </c>
      <c r="G45" s="114">
        <v>23</v>
      </c>
      <c r="H45" s="114">
        <v>16</v>
      </c>
      <c r="I45" s="140">
        <v>17</v>
      </c>
      <c r="J45" s="115">
        <v>1</v>
      </c>
      <c r="K45" s="116">
        <v>5.882352941176471</v>
      </c>
    </row>
    <row r="46" spans="1:11" ht="14.1" customHeight="1" x14ac:dyDescent="0.2">
      <c r="A46" s="306">
        <v>54</v>
      </c>
      <c r="B46" s="307" t="s">
        <v>268</v>
      </c>
      <c r="C46" s="308"/>
      <c r="D46" s="113">
        <v>2.7184466019417477</v>
      </c>
      <c r="E46" s="115">
        <v>84</v>
      </c>
      <c r="F46" s="114">
        <v>61</v>
      </c>
      <c r="G46" s="114">
        <v>90</v>
      </c>
      <c r="H46" s="114">
        <v>77</v>
      </c>
      <c r="I46" s="140">
        <v>81</v>
      </c>
      <c r="J46" s="115">
        <v>3</v>
      </c>
      <c r="K46" s="116">
        <v>3.7037037037037037</v>
      </c>
    </row>
    <row r="47" spans="1:11" ht="14.1" customHeight="1" x14ac:dyDescent="0.2">
      <c r="A47" s="306">
        <v>61</v>
      </c>
      <c r="B47" s="307" t="s">
        <v>269</v>
      </c>
      <c r="C47" s="308"/>
      <c r="D47" s="113">
        <v>2.3300970873786406</v>
      </c>
      <c r="E47" s="115">
        <v>72</v>
      </c>
      <c r="F47" s="114">
        <v>55</v>
      </c>
      <c r="G47" s="114">
        <v>94</v>
      </c>
      <c r="H47" s="114">
        <v>51</v>
      </c>
      <c r="I47" s="140">
        <v>77</v>
      </c>
      <c r="J47" s="115">
        <v>-5</v>
      </c>
      <c r="K47" s="116">
        <v>-6.4935064935064934</v>
      </c>
    </row>
    <row r="48" spans="1:11" ht="14.1" customHeight="1" x14ac:dyDescent="0.2">
      <c r="A48" s="306">
        <v>62</v>
      </c>
      <c r="B48" s="307" t="s">
        <v>270</v>
      </c>
      <c r="C48" s="308"/>
      <c r="D48" s="113">
        <v>9.3851132686084142</v>
      </c>
      <c r="E48" s="115">
        <v>290</v>
      </c>
      <c r="F48" s="114">
        <v>238</v>
      </c>
      <c r="G48" s="114">
        <v>356</v>
      </c>
      <c r="H48" s="114">
        <v>248</v>
      </c>
      <c r="I48" s="140">
        <v>209</v>
      </c>
      <c r="J48" s="115">
        <v>81</v>
      </c>
      <c r="K48" s="116">
        <v>38.755980861244019</v>
      </c>
    </row>
    <row r="49" spans="1:11" ht="14.1" customHeight="1" x14ac:dyDescent="0.2">
      <c r="A49" s="306">
        <v>63</v>
      </c>
      <c r="B49" s="307" t="s">
        <v>271</v>
      </c>
      <c r="C49" s="308"/>
      <c r="D49" s="113">
        <v>3.0744336569579289</v>
      </c>
      <c r="E49" s="115">
        <v>95</v>
      </c>
      <c r="F49" s="114">
        <v>80</v>
      </c>
      <c r="G49" s="114">
        <v>149</v>
      </c>
      <c r="H49" s="114">
        <v>107</v>
      </c>
      <c r="I49" s="140">
        <v>77</v>
      </c>
      <c r="J49" s="115">
        <v>18</v>
      </c>
      <c r="K49" s="116">
        <v>23.376623376623378</v>
      </c>
    </row>
    <row r="50" spans="1:11" ht="14.1" customHeight="1" x14ac:dyDescent="0.2">
      <c r="A50" s="306" t="s">
        <v>272</v>
      </c>
      <c r="B50" s="307" t="s">
        <v>273</v>
      </c>
      <c r="C50" s="308"/>
      <c r="D50" s="113">
        <v>0.29126213592233008</v>
      </c>
      <c r="E50" s="115">
        <v>9</v>
      </c>
      <c r="F50" s="114">
        <v>12</v>
      </c>
      <c r="G50" s="114">
        <v>32</v>
      </c>
      <c r="H50" s="114">
        <v>11</v>
      </c>
      <c r="I50" s="140">
        <v>15</v>
      </c>
      <c r="J50" s="115">
        <v>-6</v>
      </c>
      <c r="K50" s="116">
        <v>-40</v>
      </c>
    </row>
    <row r="51" spans="1:11" ht="14.1" customHeight="1" x14ac:dyDescent="0.2">
      <c r="A51" s="306" t="s">
        <v>274</v>
      </c>
      <c r="B51" s="307" t="s">
        <v>275</v>
      </c>
      <c r="C51" s="308"/>
      <c r="D51" s="113">
        <v>2.3948220064724919</v>
      </c>
      <c r="E51" s="115">
        <v>74</v>
      </c>
      <c r="F51" s="114">
        <v>60</v>
      </c>
      <c r="G51" s="114">
        <v>108</v>
      </c>
      <c r="H51" s="114">
        <v>90</v>
      </c>
      <c r="I51" s="140">
        <v>59</v>
      </c>
      <c r="J51" s="115">
        <v>15</v>
      </c>
      <c r="K51" s="116">
        <v>25.423728813559322</v>
      </c>
    </row>
    <row r="52" spans="1:11" ht="14.1" customHeight="1" x14ac:dyDescent="0.2">
      <c r="A52" s="306">
        <v>71</v>
      </c>
      <c r="B52" s="307" t="s">
        <v>276</v>
      </c>
      <c r="C52" s="308"/>
      <c r="D52" s="113">
        <v>6.2135922330097086</v>
      </c>
      <c r="E52" s="115">
        <v>192</v>
      </c>
      <c r="F52" s="114">
        <v>199</v>
      </c>
      <c r="G52" s="114">
        <v>291</v>
      </c>
      <c r="H52" s="114">
        <v>155</v>
      </c>
      <c r="I52" s="140">
        <v>214</v>
      </c>
      <c r="J52" s="115">
        <v>-22</v>
      </c>
      <c r="K52" s="116">
        <v>-10.280373831775702</v>
      </c>
    </row>
    <row r="53" spans="1:11" ht="14.1" customHeight="1" x14ac:dyDescent="0.2">
      <c r="A53" s="306" t="s">
        <v>277</v>
      </c>
      <c r="B53" s="307" t="s">
        <v>278</v>
      </c>
      <c r="C53" s="308"/>
      <c r="D53" s="113">
        <v>2.5566343042071198</v>
      </c>
      <c r="E53" s="115">
        <v>79</v>
      </c>
      <c r="F53" s="114">
        <v>110</v>
      </c>
      <c r="G53" s="114">
        <v>132</v>
      </c>
      <c r="H53" s="114">
        <v>49</v>
      </c>
      <c r="I53" s="140">
        <v>83</v>
      </c>
      <c r="J53" s="115">
        <v>-4</v>
      </c>
      <c r="K53" s="116">
        <v>-4.8192771084337354</v>
      </c>
    </row>
    <row r="54" spans="1:11" ht="14.1" customHeight="1" x14ac:dyDescent="0.2">
      <c r="A54" s="306" t="s">
        <v>279</v>
      </c>
      <c r="B54" s="307" t="s">
        <v>280</v>
      </c>
      <c r="C54" s="308"/>
      <c r="D54" s="113">
        <v>3.3333333333333335</v>
      </c>
      <c r="E54" s="115">
        <v>103</v>
      </c>
      <c r="F54" s="114">
        <v>74</v>
      </c>
      <c r="G54" s="114">
        <v>135</v>
      </c>
      <c r="H54" s="114">
        <v>89</v>
      </c>
      <c r="I54" s="140">
        <v>114</v>
      </c>
      <c r="J54" s="115">
        <v>-11</v>
      </c>
      <c r="K54" s="116">
        <v>-9.6491228070175445</v>
      </c>
    </row>
    <row r="55" spans="1:11" ht="14.1" customHeight="1" x14ac:dyDescent="0.2">
      <c r="A55" s="306">
        <v>72</v>
      </c>
      <c r="B55" s="307" t="s">
        <v>281</v>
      </c>
      <c r="C55" s="308"/>
      <c r="D55" s="113">
        <v>2.0711974110032361</v>
      </c>
      <c r="E55" s="115">
        <v>64</v>
      </c>
      <c r="F55" s="114">
        <v>48</v>
      </c>
      <c r="G55" s="114">
        <v>96</v>
      </c>
      <c r="H55" s="114">
        <v>51</v>
      </c>
      <c r="I55" s="140">
        <v>80</v>
      </c>
      <c r="J55" s="115">
        <v>-16</v>
      </c>
      <c r="K55" s="116">
        <v>-20</v>
      </c>
    </row>
    <row r="56" spans="1:11" ht="14.1" customHeight="1" x14ac:dyDescent="0.2">
      <c r="A56" s="306" t="s">
        <v>282</v>
      </c>
      <c r="B56" s="307" t="s">
        <v>283</v>
      </c>
      <c r="C56" s="308"/>
      <c r="D56" s="113">
        <v>1.2297734627831716</v>
      </c>
      <c r="E56" s="115">
        <v>38</v>
      </c>
      <c r="F56" s="114">
        <v>14</v>
      </c>
      <c r="G56" s="114">
        <v>43</v>
      </c>
      <c r="H56" s="114">
        <v>20</v>
      </c>
      <c r="I56" s="140">
        <v>33</v>
      </c>
      <c r="J56" s="115">
        <v>5</v>
      </c>
      <c r="K56" s="116">
        <v>15.151515151515152</v>
      </c>
    </row>
    <row r="57" spans="1:11" ht="14.1" customHeight="1" x14ac:dyDescent="0.2">
      <c r="A57" s="306" t="s">
        <v>284</v>
      </c>
      <c r="B57" s="307" t="s">
        <v>285</v>
      </c>
      <c r="C57" s="308"/>
      <c r="D57" s="113">
        <v>0.6472491909385113</v>
      </c>
      <c r="E57" s="115">
        <v>20</v>
      </c>
      <c r="F57" s="114">
        <v>30</v>
      </c>
      <c r="G57" s="114">
        <v>37</v>
      </c>
      <c r="H57" s="114">
        <v>27</v>
      </c>
      <c r="I57" s="140">
        <v>24</v>
      </c>
      <c r="J57" s="115">
        <v>-4</v>
      </c>
      <c r="K57" s="116">
        <v>-16.666666666666668</v>
      </c>
    </row>
    <row r="58" spans="1:11" ht="14.1" customHeight="1" x14ac:dyDescent="0.2">
      <c r="A58" s="306">
        <v>73</v>
      </c>
      <c r="B58" s="307" t="s">
        <v>286</v>
      </c>
      <c r="C58" s="308"/>
      <c r="D58" s="113">
        <v>1.7152103559870551</v>
      </c>
      <c r="E58" s="115">
        <v>53</v>
      </c>
      <c r="F58" s="114">
        <v>27</v>
      </c>
      <c r="G58" s="114">
        <v>69</v>
      </c>
      <c r="H58" s="114">
        <v>23</v>
      </c>
      <c r="I58" s="140">
        <v>56</v>
      </c>
      <c r="J58" s="115">
        <v>-3</v>
      </c>
      <c r="K58" s="116">
        <v>-5.3571428571428568</v>
      </c>
    </row>
    <row r="59" spans="1:11" ht="14.1" customHeight="1" x14ac:dyDescent="0.2">
      <c r="A59" s="306" t="s">
        <v>287</v>
      </c>
      <c r="B59" s="307" t="s">
        <v>288</v>
      </c>
      <c r="C59" s="308"/>
      <c r="D59" s="113">
        <v>1.4563106796116505</v>
      </c>
      <c r="E59" s="115">
        <v>45</v>
      </c>
      <c r="F59" s="114">
        <v>25</v>
      </c>
      <c r="G59" s="114">
        <v>61</v>
      </c>
      <c r="H59" s="114">
        <v>18</v>
      </c>
      <c r="I59" s="140">
        <v>44</v>
      </c>
      <c r="J59" s="115">
        <v>1</v>
      </c>
      <c r="K59" s="116">
        <v>2.2727272727272729</v>
      </c>
    </row>
    <row r="60" spans="1:11" ht="14.1" customHeight="1" x14ac:dyDescent="0.2">
      <c r="A60" s="306">
        <v>81</v>
      </c>
      <c r="B60" s="307" t="s">
        <v>289</v>
      </c>
      <c r="C60" s="308"/>
      <c r="D60" s="113">
        <v>6.2135922330097086</v>
      </c>
      <c r="E60" s="115">
        <v>192</v>
      </c>
      <c r="F60" s="114">
        <v>232</v>
      </c>
      <c r="G60" s="114">
        <v>272</v>
      </c>
      <c r="H60" s="114">
        <v>166</v>
      </c>
      <c r="I60" s="140">
        <v>231</v>
      </c>
      <c r="J60" s="115">
        <v>-39</v>
      </c>
      <c r="K60" s="116">
        <v>-16.883116883116884</v>
      </c>
    </row>
    <row r="61" spans="1:11" ht="14.1" customHeight="1" x14ac:dyDescent="0.2">
      <c r="A61" s="306" t="s">
        <v>290</v>
      </c>
      <c r="B61" s="307" t="s">
        <v>291</v>
      </c>
      <c r="C61" s="308"/>
      <c r="D61" s="113">
        <v>1.2944983818770226</v>
      </c>
      <c r="E61" s="115">
        <v>40</v>
      </c>
      <c r="F61" s="114">
        <v>44</v>
      </c>
      <c r="G61" s="114">
        <v>121</v>
      </c>
      <c r="H61" s="114">
        <v>64</v>
      </c>
      <c r="I61" s="140">
        <v>77</v>
      </c>
      <c r="J61" s="115">
        <v>-37</v>
      </c>
      <c r="K61" s="116">
        <v>-48.051948051948052</v>
      </c>
    </row>
    <row r="62" spans="1:11" ht="14.1" customHeight="1" x14ac:dyDescent="0.2">
      <c r="A62" s="306" t="s">
        <v>292</v>
      </c>
      <c r="B62" s="307" t="s">
        <v>293</v>
      </c>
      <c r="C62" s="308"/>
      <c r="D62" s="113">
        <v>1.7799352750809061</v>
      </c>
      <c r="E62" s="115">
        <v>55</v>
      </c>
      <c r="F62" s="114">
        <v>128</v>
      </c>
      <c r="G62" s="114">
        <v>103</v>
      </c>
      <c r="H62" s="114">
        <v>53</v>
      </c>
      <c r="I62" s="140">
        <v>75</v>
      </c>
      <c r="J62" s="115">
        <v>-20</v>
      </c>
      <c r="K62" s="116">
        <v>-26.666666666666668</v>
      </c>
    </row>
    <row r="63" spans="1:11" ht="14.1" customHeight="1" x14ac:dyDescent="0.2">
      <c r="A63" s="306"/>
      <c r="B63" s="307" t="s">
        <v>294</v>
      </c>
      <c r="C63" s="308"/>
      <c r="D63" s="113">
        <v>1.4563106796116505</v>
      </c>
      <c r="E63" s="115">
        <v>45</v>
      </c>
      <c r="F63" s="114">
        <v>92</v>
      </c>
      <c r="G63" s="114">
        <v>71</v>
      </c>
      <c r="H63" s="114">
        <v>40</v>
      </c>
      <c r="I63" s="140">
        <v>27</v>
      </c>
      <c r="J63" s="115">
        <v>18</v>
      </c>
      <c r="K63" s="116">
        <v>66.666666666666671</v>
      </c>
    </row>
    <row r="64" spans="1:11" ht="14.1" customHeight="1" x14ac:dyDescent="0.2">
      <c r="A64" s="306" t="s">
        <v>295</v>
      </c>
      <c r="B64" s="307" t="s">
        <v>296</v>
      </c>
      <c r="C64" s="308"/>
      <c r="D64" s="113">
        <v>1.035598705501618</v>
      </c>
      <c r="E64" s="115">
        <v>32</v>
      </c>
      <c r="F64" s="114">
        <v>14</v>
      </c>
      <c r="G64" s="114">
        <v>25</v>
      </c>
      <c r="H64" s="114">
        <v>22</v>
      </c>
      <c r="I64" s="140">
        <v>29</v>
      </c>
      <c r="J64" s="115">
        <v>3</v>
      </c>
      <c r="K64" s="116">
        <v>10.344827586206897</v>
      </c>
    </row>
    <row r="65" spans="1:11" ht="14.1" customHeight="1" x14ac:dyDescent="0.2">
      <c r="A65" s="306" t="s">
        <v>297</v>
      </c>
      <c r="B65" s="307" t="s">
        <v>298</v>
      </c>
      <c r="C65" s="308"/>
      <c r="D65" s="113">
        <v>0.80906148867313921</v>
      </c>
      <c r="E65" s="115">
        <v>25</v>
      </c>
      <c r="F65" s="114">
        <v>20</v>
      </c>
      <c r="G65" s="114">
        <v>8</v>
      </c>
      <c r="H65" s="114">
        <v>10</v>
      </c>
      <c r="I65" s="140">
        <v>14</v>
      </c>
      <c r="J65" s="115">
        <v>11</v>
      </c>
      <c r="K65" s="116">
        <v>78.571428571428569</v>
      </c>
    </row>
    <row r="66" spans="1:11" ht="14.1" customHeight="1" x14ac:dyDescent="0.2">
      <c r="A66" s="306">
        <v>82</v>
      </c>
      <c r="B66" s="307" t="s">
        <v>299</v>
      </c>
      <c r="C66" s="308"/>
      <c r="D66" s="113">
        <v>3.4627831715210355</v>
      </c>
      <c r="E66" s="115">
        <v>107</v>
      </c>
      <c r="F66" s="114">
        <v>107</v>
      </c>
      <c r="G66" s="114">
        <v>178</v>
      </c>
      <c r="H66" s="114">
        <v>84</v>
      </c>
      <c r="I66" s="140">
        <v>91</v>
      </c>
      <c r="J66" s="115">
        <v>16</v>
      </c>
      <c r="K66" s="116">
        <v>17.582417582417584</v>
      </c>
    </row>
    <row r="67" spans="1:11" ht="14.1" customHeight="1" x14ac:dyDescent="0.2">
      <c r="A67" s="306" t="s">
        <v>300</v>
      </c>
      <c r="B67" s="307" t="s">
        <v>301</v>
      </c>
      <c r="C67" s="308"/>
      <c r="D67" s="113">
        <v>2.1035598705501619</v>
      </c>
      <c r="E67" s="115">
        <v>65</v>
      </c>
      <c r="F67" s="114">
        <v>86</v>
      </c>
      <c r="G67" s="114">
        <v>124</v>
      </c>
      <c r="H67" s="114">
        <v>56</v>
      </c>
      <c r="I67" s="140">
        <v>62</v>
      </c>
      <c r="J67" s="115">
        <v>3</v>
      </c>
      <c r="K67" s="116">
        <v>4.838709677419355</v>
      </c>
    </row>
    <row r="68" spans="1:11" ht="14.1" customHeight="1" x14ac:dyDescent="0.2">
      <c r="A68" s="306" t="s">
        <v>302</v>
      </c>
      <c r="B68" s="307" t="s">
        <v>303</v>
      </c>
      <c r="C68" s="308"/>
      <c r="D68" s="113">
        <v>0.93851132686084138</v>
      </c>
      <c r="E68" s="115">
        <v>29</v>
      </c>
      <c r="F68" s="114">
        <v>15</v>
      </c>
      <c r="G68" s="114">
        <v>33</v>
      </c>
      <c r="H68" s="114">
        <v>17</v>
      </c>
      <c r="I68" s="140">
        <v>19</v>
      </c>
      <c r="J68" s="115">
        <v>10</v>
      </c>
      <c r="K68" s="116">
        <v>52.631578947368418</v>
      </c>
    </row>
    <row r="69" spans="1:11" ht="14.1" customHeight="1" x14ac:dyDescent="0.2">
      <c r="A69" s="306">
        <v>83</v>
      </c>
      <c r="B69" s="307" t="s">
        <v>304</v>
      </c>
      <c r="C69" s="308"/>
      <c r="D69" s="113">
        <v>5.3074433656957929</v>
      </c>
      <c r="E69" s="115">
        <v>164</v>
      </c>
      <c r="F69" s="114">
        <v>172</v>
      </c>
      <c r="G69" s="114">
        <v>382</v>
      </c>
      <c r="H69" s="114">
        <v>110</v>
      </c>
      <c r="I69" s="140">
        <v>171</v>
      </c>
      <c r="J69" s="115">
        <v>-7</v>
      </c>
      <c r="K69" s="116">
        <v>-4.0935672514619883</v>
      </c>
    </row>
    <row r="70" spans="1:11" ht="14.1" customHeight="1" x14ac:dyDescent="0.2">
      <c r="A70" s="306" t="s">
        <v>305</v>
      </c>
      <c r="B70" s="307" t="s">
        <v>306</v>
      </c>
      <c r="C70" s="308"/>
      <c r="D70" s="113">
        <v>4.174757281553398</v>
      </c>
      <c r="E70" s="115">
        <v>129</v>
      </c>
      <c r="F70" s="114">
        <v>134</v>
      </c>
      <c r="G70" s="114">
        <v>304</v>
      </c>
      <c r="H70" s="114">
        <v>85</v>
      </c>
      <c r="I70" s="140">
        <v>127</v>
      </c>
      <c r="J70" s="115">
        <v>2</v>
      </c>
      <c r="K70" s="116">
        <v>1.5748031496062993</v>
      </c>
    </row>
    <row r="71" spans="1:11" ht="14.1" customHeight="1" x14ac:dyDescent="0.2">
      <c r="A71" s="306"/>
      <c r="B71" s="307" t="s">
        <v>307</v>
      </c>
      <c r="C71" s="308"/>
      <c r="D71" s="113">
        <v>2.3624595469255665</v>
      </c>
      <c r="E71" s="115">
        <v>73</v>
      </c>
      <c r="F71" s="114">
        <v>83</v>
      </c>
      <c r="G71" s="114">
        <v>191</v>
      </c>
      <c r="H71" s="114">
        <v>47</v>
      </c>
      <c r="I71" s="140">
        <v>82</v>
      </c>
      <c r="J71" s="115">
        <v>-9</v>
      </c>
      <c r="K71" s="116">
        <v>-10.975609756097562</v>
      </c>
    </row>
    <row r="72" spans="1:11" ht="14.1" customHeight="1" x14ac:dyDescent="0.2">
      <c r="A72" s="306">
        <v>84</v>
      </c>
      <c r="B72" s="307" t="s">
        <v>308</v>
      </c>
      <c r="C72" s="308"/>
      <c r="D72" s="113">
        <v>1.4886731391585761</v>
      </c>
      <c r="E72" s="115">
        <v>46</v>
      </c>
      <c r="F72" s="114">
        <v>38</v>
      </c>
      <c r="G72" s="114">
        <v>99</v>
      </c>
      <c r="H72" s="114">
        <v>23</v>
      </c>
      <c r="I72" s="140">
        <v>40</v>
      </c>
      <c r="J72" s="115">
        <v>6</v>
      </c>
      <c r="K72" s="116">
        <v>15</v>
      </c>
    </row>
    <row r="73" spans="1:11" ht="14.1" customHeight="1" x14ac:dyDescent="0.2">
      <c r="A73" s="306" t="s">
        <v>309</v>
      </c>
      <c r="B73" s="307" t="s">
        <v>310</v>
      </c>
      <c r="C73" s="308"/>
      <c r="D73" s="113">
        <v>0.4854368932038835</v>
      </c>
      <c r="E73" s="115">
        <v>15</v>
      </c>
      <c r="F73" s="114">
        <v>6</v>
      </c>
      <c r="G73" s="114">
        <v>39</v>
      </c>
      <c r="H73" s="114">
        <v>9</v>
      </c>
      <c r="I73" s="140">
        <v>13</v>
      </c>
      <c r="J73" s="115">
        <v>2</v>
      </c>
      <c r="K73" s="116">
        <v>15.384615384615385</v>
      </c>
    </row>
    <row r="74" spans="1:11" ht="14.1" customHeight="1" x14ac:dyDescent="0.2">
      <c r="A74" s="306" t="s">
        <v>311</v>
      </c>
      <c r="B74" s="307" t="s">
        <v>312</v>
      </c>
      <c r="C74" s="308"/>
      <c r="D74" s="113">
        <v>9.7087378640776698E-2</v>
      </c>
      <c r="E74" s="115">
        <v>3</v>
      </c>
      <c r="F74" s="114" t="s">
        <v>513</v>
      </c>
      <c r="G74" s="114">
        <v>20</v>
      </c>
      <c r="H74" s="114">
        <v>0</v>
      </c>
      <c r="I74" s="140">
        <v>3</v>
      </c>
      <c r="J74" s="115">
        <v>0</v>
      </c>
      <c r="K74" s="116">
        <v>0</v>
      </c>
    </row>
    <row r="75" spans="1:11" ht="14.1" customHeight="1" x14ac:dyDescent="0.2">
      <c r="A75" s="306" t="s">
        <v>313</v>
      </c>
      <c r="B75" s="307" t="s">
        <v>314</v>
      </c>
      <c r="C75" s="308"/>
      <c r="D75" s="113">
        <v>0.12944983818770225</v>
      </c>
      <c r="E75" s="115">
        <v>4</v>
      </c>
      <c r="F75" s="114">
        <v>16</v>
      </c>
      <c r="G75" s="114">
        <v>12</v>
      </c>
      <c r="H75" s="114">
        <v>10</v>
      </c>
      <c r="I75" s="140">
        <v>11</v>
      </c>
      <c r="J75" s="115">
        <v>-7</v>
      </c>
      <c r="K75" s="116">
        <v>-63.636363636363633</v>
      </c>
    </row>
    <row r="76" spans="1:11" ht="14.1" customHeight="1" x14ac:dyDescent="0.2">
      <c r="A76" s="306">
        <v>91</v>
      </c>
      <c r="B76" s="307" t="s">
        <v>315</v>
      </c>
      <c r="C76" s="308"/>
      <c r="D76" s="113" t="s">
        <v>513</v>
      </c>
      <c r="E76" s="115" t="s">
        <v>513</v>
      </c>
      <c r="F76" s="114" t="s">
        <v>513</v>
      </c>
      <c r="G76" s="114">
        <v>3</v>
      </c>
      <c r="H76" s="114" t="s">
        <v>513</v>
      </c>
      <c r="I76" s="140">
        <v>4</v>
      </c>
      <c r="J76" s="115" t="s">
        <v>513</v>
      </c>
      <c r="K76" s="116" t="s">
        <v>513</v>
      </c>
    </row>
    <row r="77" spans="1:11" ht="14.1" customHeight="1" x14ac:dyDescent="0.2">
      <c r="A77" s="306">
        <v>92</v>
      </c>
      <c r="B77" s="307" t="s">
        <v>316</v>
      </c>
      <c r="C77" s="308"/>
      <c r="D77" s="113">
        <v>0.58252427184466016</v>
      </c>
      <c r="E77" s="115">
        <v>18</v>
      </c>
      <c r="F77" s="114">
        <v>16</v>
      </c>
      <c r="G77" s="114">
        <v>17</v>
      </c>
      <c r="H77" s="114">
        <v>12</v>
      </c>
      <c r="I77" s="140">
        <v>6</v>
      </c>
      <c r="J77" s="115">
        <v>12</v>
      </c>
      <c r="K77" s="116">
        <v>200</v>
      </c>
    </row>
    <row r="78" spans="1:11" ht="14.1" customHeight="1" x14ac:dyDescent="0.2">
      <c r="A78" s="306">
        <v>93</v>
      </c>
      <c r="B78" s="307" t="s">
        <v>317</v>
      </c>
      <c r="C78" s="308"/>
      <c r="D78" s="113">
        <v>0.1941747572815534</v>
      </c>
      <c r="E78" s="115">
        <v>6</v>
      </c>
      <c r="F78" s="114">
        <v>8</v>
      </c>
      <c r="G78" s="114">
        <v>7</v>
      </c>
      <c r="H78" s="114" t="s">
        <v>513</v>
      </c>
      <c r="I78" s="140">
        <v>3</v>
      </c>
      <c r="J78" s="115">
        <v>3</v>
      </c>
      <c r="K78" s="116">
        <v>100</v>
      </c>
    </row>
    <row r="79" spans="1:11" ht="14.1" customHeight="1" x14ac:dyDescent="0.2">
      <c r="A79" s="306">
        <v>94</v>
      </c>
      <c r="B79" s="307" t="s">
        <v>318</v>
      </c>
      <c r="C79" s="308"/>
      <c r="D79" s="113" t="s">
        <v>513</v>
      </c>
      <c r="E79" s="115" t="s">
        <v>513</v>
      </c>
      <c r="F79" s="114" t="s">
        <v>513</v>
      </c>
      <c r="G79" s="114">
        <v>7</v>
      </c>
      <c r="H79" s="114">
        <v>4</v>
      </c>
      <c r="I79" s="140" t="s">
        <v>513</v>
      </c>
      <c r="J79" s="115" t="s">
        <v>513</v>
      </c>
      <c r="K79" s="116" t="s">
        <v>513</v>
      </c>
    </row>
    <row r="80" spans="1:11" ht="14.1" customHeight="1" x14ac:dyDescent="0.2">
      <c r="A80" s="306" t="s">
        <v>319</v>
      </c>
      <c r="B80" s="307" t="s">
        <v>320</v>
      </c>
      <c r="C80" s="308"/>
      <c r="D80" s="113">
        <v>0</v>
      </c>
      <c r="E80" s="115">
        <v>0</v>
      </c>
      <c r="F80" s="114" t="s">
        <v>513</v>
      </c>
      <c r="G80" s="114">
        <v>0</v>
      </c>
      <c r="H80" s="114" t="s">
        <v>513</v>
      </c>
      <c r="I80" s="140">
        <v>0</v>
      </c>
      <c r="J80" s="115">
        <v>0</v>
      </c>
      <c r="K80" s="116">
        <v>0</v>
      </c>
    </row>
    <row r="81" spans="1:11" ht="14.1" customHeight="1" x14ac:dyDescent="0.2">
      <c r="A81" s="310" t="s">
        <v>321</v>
      </c>
      <c r="B81" s="311" t="s">
        <v>333</v>
      </c>
      <c r="C81" s="312"/>
      <c r="D81" s="125">
        <v>0.32362459546925565</v>
      </c>
      <c r="E81" s="143">
        <v>10</v>
      </c>
      <c r="F81" s="144">
        <v>6</v>
      </c>
      <c r="G81" s="144">
        <v>16</v>
      </c>
      <c r="H81" s="144">
        <v>9</v>
      </c>
      <c r="I81" s="145">
        <v>6</v>
      </c>
      <c r="J81" s="143">
        <v>4</v>
      </c>
      <c r="K81" s="146">
        <v>66.666666666666671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3321</v>
      </c>
      <c r="E11" s="114">
        <v>3136</v>
      </c>
      <c r="F11" s="114">
        <v>3928</v>
      </c>
      <c r="G11" s="114">
        <v>2527</v>
      </c>
      <c r="H11" s="140">
        <v>3275</v>
      </c>
      <c r="I11" s="115">
        <v>46</v>
      </c>
      <c r="J11" s="116">
        <v>1.4045801526717556</v>
      </c>
    </row>
    <row r="12" spans="1:15" s="110" customFormat="1" ht="24.95" customHeight="1" x14ac:dyDescent="0.2">
      <c r="A12" s="193" t="s">
        <v>132</v>
      </c>
      <c r="B12" s="194" t="s">
        <v>133</v>
      </c>
      <c r="C12" s="113">
        <v>1.1743450767841013</v>
      </c>
      <c r="D12" s="115">
        <v>39</v>
      </c>
      <c r="E12" s="114">
        <v>66</v>
      </c>
      <c r="F12" s="114">
        <v>68</v>
      </c>
      <c r="G12" s="114">
        <v>34</v>
      </c>
      <c r="H12" s="140">
        <v>42</v>
      </c>
      <c r="I12" s="115">
        <v>-3</v>
      </c>
      <c r="J12" s="116">
        <v>-7.1428571428571432</v>
      </c>
    </row>
    <row r="13" spans="1:15" s="110" customFormat="1" ht="24.95" customHeight="1" x14ac:dyDescent="0.2">
      <c r="A13" s="193" t="s">
        <v>134</v>
      </c>
      <c r="B13" s="199" t="s">
        <v>214</v>
      </c>
      <c r="C13" s="113">
        <v>1.0538994278831677</v>
      </c>
      <c r="D13" s="115">
        <v>35</v>
      </c>
      <c r="E13" s="114">
        <v>21</v>
      </c>
      <c r="F13" s="114">
        <v>39</v>
      </c>
      <c r="G13" s="114">
        <v>25</v>
      </c>
      <c r="H13" s="140">
        <v>29</v>
      </c>
      <c r="I13" s="115">
        <v>6</v>
      </c>
      <c r="J13" s="116">
        <v>20.689655172413794</v>
      </c>
    </row>
    <row r="14" spans="1:15" s="287" customFormat="1" ht="24.95" customHeight="1" x14ac:dyDescent="0.2">
      <c r="A14" s="193" t="s">
        <v>215</v>
      </c>
      <c r="B14" s="199" t="s">
        <v>137</v>
      </c>
      <c r="C14" s="113">
        <v>28.124059018367962</v>
      </c>
      <c r="D14" s="115">
        <v>934</v>
      </c>
      <c r="E14" s="114">
        <v>964</v>
      </c>
      <c r="F14" s="114">
        <v>958</v>
      </c>
      <c r="G14" s="114">
        <v>661</v>
      </c>
      <c r="H14" s="140">
        <v>831</v>
      </c>
      <c r="I14" s="115">
        <v>103</v>
      </c>
      <c r="J14" s="116">
        <v>12.394705174488568</v>
      </c>
      <c r="K14" s="110"/>
      <c r="L14" s="110"/>
      <c r="M14" s="110"/>
      <c r="N14" s="110"/>
      <c r="O14" s="110"/>
    </row>
    <row r="15" spans="1:15" s="110" customFormat="1" ht="24.95" customHeight="1" x14ac:dyDescent="0.2">
      <c r="A15" s="193" t="s">
        <v>216</v>
      </c>
      <c r="B15" s="199" t="s">
        <v>217</v>
      </c>
      <c r="C15" s="113">
        <v>3.3122553447756702</v>
      </c>
      <c r="D15" s="115">
        <v>110</v>
      </c>
      <c r="E15" s="114">
        <v>433</v>
      </c>
      <c r="F15" s="114">
        <v>146</v>
      </c>
      <c r="G15" s="114">
        <v>97</v>
      </c>
      <c r="H15" s="140">
        <v>137</v>
      </c>
      <c r="I15" s="115">
        <v>-27</v>
      </c>
      <c r="J15" s="116">
        <v>-19.708029197080293</v>
      </c>
    </row>
    <row r="16" spans="1:15" s="287" customFormat="1" ht="24.95" customHeight="1" x14ac:dyDescent="0.2">
      <c r="A16" s="193" t="s">
        <v>218</v>
      </c>
      <c r="B16" s="199" t="s">
        <v>141</v>
      </c>
      <c r="C16" s="113">
        <v>21.047877145438122</v>
      </c>
      <c r="D16" s="115">
        <v>699</v>
      </c>
      <c r="E16" s="114">
        <v>430</v>
      </c>
      <c r="F16" s="114">
        <v>632</v>
      </c>
      <c r="G16" s="114">
        <v>469</v>
      </c>
      <c r="H16" s="140">
        <v>548</v>
      </c>
      <c r="I16" s="115">
        <v>151</v>
      </c>
      <c r="J16" s="116">
        <v>27.554744525547445</v>
      </c>
      <c r="K16" s="110"/>
      <c r="L16" s="110"/>
      <c r="M16" s="110"/>
      <c r="N16" s="110"/>
      <c r="O16" s="110"/>
    </row>
    <row r="17" spans="1:15" s="110" customFormat="1" ht="24.95" customHeight="1" x14ac:dyDescent="0.2">
      <c r="A17" s="193" t="s">
        <v>142</v>
      </c>
      <c r="B17" s="199" t="s">
        <v>220</v>
      </c>
      <c r="C17" s="113">
        <v>3.7639265281541703</v>
      </c>
      <c r="D17" s="115">
        <v>125</v>
      </c>
      <c r="E17" s="114">
        <v>101</v>
      </c>
      <c r="F17" s="114">
        <v>180</v>
      </c>
      <c r="G17" s="114">
        <v>95</v>
      </c>
      <c r="H17" s="140">
        <v>146</v>
      </c>
      <c r="I17" s="115">
        <v>-21</v>
      </c>
      <c r="J17" s="116">
        <v>-14.383561643835616</v>
      </c>
    </row>
    <row r="18" spans="1:15" s="287" customFormat="1" ht="24.95" customHeight="1" x14ac:dyDescent="0.2">
      <c r="A18" s="201" t="s">
        <v>144</v>
      </c>
      <c r="B18" s="202" t="s">
        <v>145</v>
      </c>
      <c r="C18" s="113">
        <v>8.7021981330924412</v>
      </c>
      <c r="D18" s="115">
        <v>289</v>
      </c>
      <c r="E18" s="114">
        <v>238</v>
      </c>
      <c r="F18" s="114">
        <v>329</v>
      </c>
      <c r="G18" s="114">
        <v>225</v>
      </c>
      <c r="H18" s="140">
        <v>320</v>
      </c>
      <c r="I18" s="115">
        <v>-31</v>
      </c>
      <c r="J18" s="116">
        <v>-9.6875</v>
      </c>
      <c r="K18" s="110"/>
      <c r="L18" s="110"/>
      <c r="M18" s="110"/>
      <c r="N18" s="110"/>
      <c r="O18" s="110"/>
    </row>
    <row r="19" spans="1:15" s="110" customFormat="1" ht="24.95" customHeight="1" x14ac:dyDescent="0.2">
      <c r="A19" s="193" t="s">
        <v>146</v>
      </c>
      <c r="B19" s="199" t="s">
        <v>147</v>
      </c>
      <c r="C19" s="113">
        <v>15.92893706714845</v>
      </c>
      <c r="D19" s="115">
        <v>529</v>
      </c>
      <c r="E19" s="114">
        <v>426</v>
      </c>
      <c r="F19" s="114">
        <v>527</v>
      </c>
      <c r="G19" s="114">
        <v>375</v>
      </c>
      <c r="H19" s="140">
        <v>436</v>
      </c>
      <c r="I19" s="115">
        <v>93</v>
      </c>
      <c r="J19" s="116">
        <v>21.330275229357799</v>
      </c>
    </row>
    <row r="20" spans="1:15" s="287" customFormat="1" ht="24.95" customHeight="1" x14ac:dyDescent="0.2">
      <c r="A20" s="193" t="s">
        <v>148</v>
      </c>
      <c r="B20" s="199" t="s">
        <v>149</v>
      </c>
      <c r="C20" s="113">
        <v>6.5642878651008729</v>
      </c>
      <c r="D20" s="115">
        <v>218</v>
      </c>
      <c r="E20" s="114">
        <v>136</v>
      </c>
      <c r="F20" s="114">
        <v>194</v>
      </c>
      <c r="G20" s="114">
        <v>165</v>
      </c>
      <c r="H20" s="140">
        <v>185</v>
      </c>
      <c r="I20" s="115">
        <v>33</v>
      </c>
      <c r="J20" s="116">
        <v>17.837837837837839</v>
      </c>
      <c r="K20" s="110"/>
      <c r="L20" s="110"/>
      <c r="M20" s="110"/>
      <c r="N20" s="110"/>
      <c r="O20" s="110"/>
    </row>
    <row r="21" spans="1:15" s="110" customFormat="1" ht="24.95" customHeight="1" x14ac:dyDescent="0.2">
      <c r="A21" s="201" t="s">
        <v>150</v>
      </c>
      <c r="B21" s="202" t="s">
        <v>151</v>
      </c>
      <c r="C21" s="113">
        <v>5.8115025594700391</v>
      </c>
      <c r="D21" s="115">
        <v>193</v>
      </c>
      <c r="E21" s="114">
        <v>220</v>
      </c>
      <c r="F21" s="114">
        <v>237</v>
      </c>
      <c r="G21" s="114">
        <v>153</v>
      </c>
      <c r="H21" s="140">
        <v>174</v>
      </c>
      <c r="I21" s="115">
        <v>19</v>
      </c>
      <c r="J21" s="116">
        <v>10.919540229885058</v>
      </c>
    </row>
    <row r="22" spans="1:15" s="110" customFormat="1" ht="24.95" customHeight="1" x14ac:dyDescent="0.2">
      <c r="A22" s="201" t="s">
        <v>152</v>
      </c>
      <c r="B22" s="199" t="s">
        <v>153</v>
      </c>
      <c r="C22" s="113">
        <v>1.2044564890093346</v>
      </c>
      <c r="D22" s="115">
        <v>40</v>
      </c>
      <c r="E22" s="114">
        <v>13</v>
      </c>
      <c r="F22" s="114">
        <v>35</v>
      </c>
      <c r="G22" s="114">
        <v>15</v>
      </c>
      <c r="H22" s="140">
        <v>81</v>
      </c>
      <c r="I22" s="115">
        <v>-41</v>
      </c>
      <c r="J22" s="116">
        <v>-50.617283950617285</v>
      </c>
    </row>
    <row r="23" spans="1:15" s="110" customFormat="1" ht="24.95" customHeight="1" x14ac:dyDescent="0.2">
      <c r="A23" s="193" t="s">
        <v>154</v>
      </c>
      <c r="B23" s="199" t="s">
        <v>155</v>
      </c>
      <c r="C23" s="113">
        <v>1.9271303824149353</v>
      </c>
      <c r="D23" s="115">
        <v>64</v>
      </c>
      <c r="E23" s="114">
        <v>20</v>
      </c>
      <c r="F23" s="114">
        <v>45</v>
      </c>
      <c r="G23" s="114">
        <v>44</v>
      </c>
      <c r="H23" s="140">
        <v>64</v>
      </c>
      <c r="I23" s="115">
        <v>0</v>
      </c>
      <c r="J23" s="116">
        <v>0</v>
      </c>
    </row>
    <row r="24" spans="1:15" s="110" customFormat="1" ht="24.95" customHeight="1" x14ac:dyDescent="0.2">
      <c r="A24" s="193" t="s">
        <v>156</v>
      </c>
      <c r="B24" s="199" t="s">
        <v>221</v>
      </c>
      <c r="C24" s="113">
        <v>3.0111412225233365</v>
      </c>
      <c r="D24" s="115">
        <v>100</v>
      </c>
      <c r="E24" s="114">
        <v>137</v>
      </c>
      <c r="F24" s="114">
        <v>147</v>
      </c>
      <c r="G24" s="114">
        <v>110</v>
      </c>
      <c r="H24" s="140">
        <v>135</v>
      </c>
      <c r="I24" s="115">
        <v>-35</v>
      </c>
      <c r="J24" s="116">
        <v>-25.925925925925927</v>
      </c>
    </row>
    <row r="25" spans="1:15" s="110" customFormat="1" ht="24.95" customHeight="1" x14ac:dyDescent="0.2">
      <c r="A25" s="193" t="s">
        <v>222</v>
      </c>
      <c r="B25" s="204" t="s">
        <v>159</v>
      </c>
      <c r="C25" s="113">
        <v>3.1014754591990363</v>
      </c>
      <c r="D25" s="115">
        <v>103</v>
      </c>
      <c r="E25" s="114">
        <v>104</v>
      </c>
      <c r="F25" s="114">
        <v>100</v>
      </c>
      <c r="G25" s="114">
        <v>65</v>
      </c>
      <c r="H25" s="140">
        <v>85</v>
      </c>
      <c r="I25" s="115">
        <v>18</v>
      </c>
      <c r="J25" s="116">
        <v>21.176470588235293</v>
      </c>
    </row>
    <row r="26" spans="1:15" s="110" customFormat="1" ht="24.95" customHeight="1" x14ac:dyDescent="0.2">
      <c r="A26" s="201">
        <v>782.78300000000002</v>
      </c>
      <c r="B26" s="203" t="s">
        <v>160</v>
      </c>
      <c r="C26" s="113">
        <v>2.8605841613971696</v>
      </c>
      <c r="D26" s="115">
        <v>95</v>
      </c>
      <c r="E26" s="114">
        <v>108</v>
      </c>
      <c r="F26" s="114">
        <v>92</v>
      </c>
      <c r="G26" s="114">
        <v>89</v>
      </c>
      <c r="H26" s="140">
        <v>65</v>
      </c>
      <c r="I26" s="115">
        <v>30</v>
      </c>
      <c r="J26" s="116">
        <v>46.153846153846153</v>
      </c>
    </row>
    <row r="27" spans="1:15" s="110" customFormat="1" ht="24.95" customHeight="1" x14ac:dyDescent="0.2">
      <c r="A27" s="193" t="s">
        <v>161</v>
      </c>
      <c r="B27" s="199" t="s">
        <v>162</v>
      </c>
      <c r="C27" s="113">
        <v>3.7639265281541703</v>
      </c>
      <c r="D27" s="115">
        <v>125</v>
      </c>
      <c r="E27" s="114">
        <v>96</v>
      </c>
      <c r="F27" s="114">
        <v>130</v>
      </c>
      <c r="G27" s="114">
        <v>64</v>
      </c>
      <c r="H27" s="140">
        <v>133</v>
      </c>
      <c r="I27" s="115">
        <v>-8</v>
      </c>
      <c r="J27" s="116">
        <v>-6.0150375939849621</v>
      </c>
    </row>
    <row r="28" spans="1:15" s="110" customFormat="1" ht="24.95" customHeight="1" x14ac:dyDescent="0.2">
      <c r="A28" s="193" t="s">
        <v>163</v>
      </c>
      <c r="B28" s="199" t="s">
        <v>164</v>
      </c>
      <c r="C28" s="113">
        <v>2.2583559168925023</v>
      </c>
      <c r="D28" s="115">
        <v>75</v>
      </c>
      <c r="E28" s="114">
        <v>50</v>
      </c>
      <c r="F28" s="114">
        <v>209</v>
      </c>
      <c r="G28" s="114">
        <v>54</v>
      </c>
      <c r="H28" s="140">
        <v>63</v>
      </c>
      <c r="I28" s="115">
        <v>12</v>
      </c>
      <c r="J28" s="116">
        <v>19.047619047619047</v>
      </c>
    </row>
    <row r="29" spans="1:15" s="110" customFormat="1" ht="24.95" customHeight="1" x14ac:dyDescent="0.2">
      <c r="A29" s="193">
        <v>86</v>
      </c>
      <c r="B29" s="199" t="s">
        <v>165</v>
      </c>
      <c r="C29" s="113">
        <v>5.3297199638663058</v>
      </c>
      <c r="D29" s="115">
        <v>177</v>
      </c>
      <c r="E29" s="114">
        <v>190</v>
      </c>
      <c r="F29" s="114">
        <v>250</v>
      </c>
      <c r="G29" s="114">
        <v>168</v>
      </c>
      <c r="H29" s="140">
        <v>188</v>
      </c>
      <c r="I29" s="115">
        <v>-11</v>
      </c>
      <c r="J29" s="116">
        <v>-5.8510638297872344</v>
      </c>
    </row>
    <row r="30" spans="1:15" s="110" customFormat="1" ht="24.95" customHeight="1" x14ac:dyDescent="0.2">
      <c r="A30" s="193">
        <v>87.88</v>
      </c>
      <c r="B30" s="204" t="s">
        <v>166</v>
      </c>
      <c r="C30" s="113">
        <v>5.2092743149653717</v>
      </c>
      <c r="D30" s="115">
        <v>173</v>
      </c>
      <c r="E30" s="114">
        <v>223</v>
      </c>
      <c r="F30" s="114">
        <v>390</v>
      </c>
      <c r="G30" s="114">
        <v>170</v>
      </c>
      <c r="H30" s="140">
        <v>259</v>
      </c>
      <c r="I30" s="115">
        <v>-86</v>
      </c>
      <c r="J30" s="116">
        <v>-33.204633204633204</v>
      </c>
    </row>
    <row r="31" spans="1:15" s="110" customFormat="1" ht="24.95" customHeight="1" x14ac:dyDescent="0.2">
      <c r="A31" s="193" t="s">
        <v>167</v>
      </c>
      <c r="B31" s="199" t="s">
        <v>168</v>
      </c>
      <c r="C31" s="113">
        <v>3.9747064137308041</v>
      </c>
      <c r="D31" s="115">
        <v>132</v>
      </c>
      <c r="E31" s="114">
        <v>124</v>
      </c>
      <c r="F31" s="114">
        <v>178</v>
      </c>
      <c r="G31" s="114">
        <v>110</v>
      </c>
      <c r="H31" s="140">
        <v>185</v>
      </c>
      <c r="I31" s="115">
        <v>-53</v>
      </c>
      <c r="J31" s="116">
        <v>-28.648648648648649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1.1743450767841013</v>
      </c>
      <c r="D34" s="115">
        <v>39</v>
      </c>
      <c r="E34" s="114">
        <v>66</v>
      </c>
      <c r="F34" s="114">
        <v>68</v>
      </c>
      <c r="G34" s="114">
        <v>34</v>
      </c>
      <c r="H34" s="140">
        <v>42</v>
      </c>
      <c r="I34" s="115">
        <v>-3</v>
      </c>
      <c r="J34" s="116">
        <v>-7.1428571428571432</v>
      </c>
    </row>
    <row r="35" spans="1:10" s="110" customFormat="1" ht="24.95" customHeight="1" x14ac:dyDescent="0.2">
      <c r="A35" s="292" t="s">
        <v>171</v>
      </c>
      <c r="B35" s="293" t="s">
        <v>172</v>
      </c>
      <c r="C35" s="113">
        <v>37.88015657934357</v>
      </c>
      <c r="D35" s="115">
        <v>1258</v>
      </c>
      <c r="E35" s="114">
        <v>1223</v>
      </c>
      <c r="F35" s="114">
        <v>1326</v>
      </c>
      <c r="G35" s="114">
        <v>911</v>
      </c>
      <c r="H35" s="140">
        <v>1180</v>
      </c>
      <c r="I35" s="115">
        <v>78</v>
      </c>
      <c r="J35" s="116">
        <v>6.6101694915254239</v>
      </c>
    </row>
    <row r="36" spans="1:10" s="110" customFormat="1" ht="24.95" customHeight="1" x14ac:dyDescent="0.2">
      <c r="A36" s="294" t="s">
        <v>173</v>
      </c>
      <c r="B36" s="295" t="s">
        <v>174</v>
      </c>
      <c r="C36" s="125">
        <v>60.94549834387233</v>
      </c>
      <c r="D36" s="143">
        <v>2024</v>
      </c>
      <c r="E36" s="144">
        <v>1847</v>
      </c>
      <c r="F36" s="144">
        <v>2534</v>
      </c>
      <c r="G36" s="144">
        <v>1582</v>
      </c>
      <c r="H36" s="145">
        <v>2053</v>
      </c>
      <c r="I36" s="143">
        <v>-29</v>
      </c>
      <c r="J36" s="146">
        <v>-1.412566975158305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3321</v>
      </c>
      <c r="F11" s="264">
        <v>3136</v>
      </c>
      <c r="G11" s="264">
        <v>3928</v>
      </c>
      <c r="H11" s="264">
        <v>2527</v>
      </c>
      <c r="I11" s="265">
        <v>3275</v>
      </c>
      <c r="J11" s="263">
        <v>46</v>
      </c>
      <c r="K11" s="266">
        <v>1.4045801526717556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25.143029208069859</v>
      </c>
      <c r="E13" s="115">
        <v>835</v>
      </c>
      <c r="F13" s="114">
        <v>978</v>
      </c>
      <c r="G13" s="114">
        <v>1093</v>
      </c>
      <c r="H13" s="114">
        <v>683</v>
      </c>
      <c r="I13" s="140">
        <v>757</v>
      </c>
      <c r="J13" s="115">
        <v>78</v>
      </c>
      <c r="K13" s="116">
        <v>10.303830911492735</v>
      </c>
    </row>
    <row r="14" spans="1:17" ht="15.95" customHeight="1" x14ac:dyDescent="0.2">
      <c r="A14" s="306" t="s">
        <v>230</v>
      </c>
      <c r="B14" s="307"/>
      <c r="C14" s="308"/>
      <c r="D14" s="113">
        <v>61.367058115025593</v>
      </c>
      <c r="E14" s="115">
        <v>2038</v>
      </c>
      <c r="F14" s="114">
        <v>1661</v>
      </c>
      <c r="G14" s="114">
        <v>2275</v>
      </c>
      <c r="H14" s="114">
        <v>1487</v>
      </c>
      <c r="I14" s="140">
        <v>2017</v>
      </c>
      <c r="J14" s="115">
        <v>21</v>
      </c>
      <c r="K14" s="116">
        <v>1.0411502231036192</v>
      </c>
    </row>
    <row r="15" spans="1:17" ht="15.95" customHeight="1" x14ac:dyDescent="0.2">
      <c r="A15" s="306" t="s">
        <v>231</v>
      </c>
      <c r="B15" s="307"/>
      <c r="C15" s="308"/>
      <c r="D15" s="113">
        <v>7.4375188196326407</v>
      </c>
      <c r="E15" s="115">
        <v>247</v>
      </c>
      <c r="F15" s="114">
        <v>280</v>
      </c>
      <c r="G15" s="114">
        <v>238</v>
      </c>
      <c r="H15" s="114">
        <v>188</v>
      </c>
      <c r="I15" s="140">
        <v>265</v>
      </c>
      <c r="J15" s="115">
        <v>-18</v>
      </c>
      <c r="K15" s="116">
        <v>-6.7924528301886795</v>
      </c>
    </row>
    <row r="16" spans="1:17" ht="15.95" customHeight="1" x14ac:dyDescent="0.2">
      <c r="A16" s="306" t="s">
        <v>232</v>
      </c>
      <c r="B16" s="307"/>
      <c r="C16" s="308"/>
      <c r="D16" s="113">
        <v>5.6609454983438727</v>
      </c>
      <c r="E16" s="115">
        <v>188</v>
      </c>
      <c r="F16" s="114">
        <v>205</v>
      </c>
      <c r="G16" s="114">
        <v>309</v>
      </c>
      <c r="H16" s="114">
        <v>162</v>
      </c>
      <c r="I16" s="140">
        <v>225</v>
      </c>
      <c r="J16" s="115">
        <v>-37</v>
      </c>
      <c r="K16" s="116">
        <v>-16.444444444444443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1.2044564890093346</v>
      </c>
      <c r="E18" s="115">
        <v>40</v>
      </c>
      <c r="F18" s="114">
        <v>69</v>
      </c>
      <c r="G18" s="114">
        <v>71</v>
      </c>
      <c r="H18" s="114">
        <v>32</v>
      </c>
      <c r="I18" s="140">
        <v>39</v>
      </c>
      <c r="J18" s="115">
        <v>1</v>
      </c>
      <c r="K18" s="116">
        <v>2.5641025641025643</v>
      </c>
    </row>
    <row r="19" spans="1:11" ht="14.1" customHeight="1" x14ac:dyDescent="0.2">
      <c r="A19" s="306" t="s">
        <v>235</v>
      </c>
      <c r="B19" s="307" t="s">
        <v>236</v>
      </c>
      <c r="C19" s="308"/>
      <c r="D19" s="113">
        <v>0.63233965672990067</v>
      </c>
      <c r="E19" s="115">
        <v>21</v>
      </c>
      <c r="F19" s="114">
        <v>46</v>
      </c>
      <c r="G19" s="114">
        <v>53</v>
      </c>
      <c r="H19" s="114">
        <v>14</v>
      </c>
      <c r="I19" s="140">
        <v>14</v>
      </c>
      <c r="J19" s="115">
        <v>7</v>
      </c>
      <c r="K19" s="116">
        <v>50</v>
      </c>
    </row>
    <row r="20" spans="1:11" ht="14.1" customHeight="1" x14ac:dyDescent="0.2">
      <c r="A20" s="306">
        <v>12</v>
      </c>
      <c r="B20" s="307" t="s">
        <v>237</v>
      </c>
      <c r="C20" s="308"/>
      <c r="D20" s="113">
        <v>0.60222824450466728</v>
      </c>
      <c r="E20" s="115">
        <v>20</v>
      </c>
      <c r="F20" s="114">
        <v>36</v>
      </c>
      <c r="G20" s="114">
        <v>29</v>
      </c>
      <c r="H20" s="114">
        <v>15</v>
      </c>
      <c r="I20" s="140">
        <v>29</v>
      </c>
      <c r="J20" s="115">
        <v>-9</v>
      </c>
      <c r="K20" s="116">
        <v>-31.03448275862069</v>
      </c>
    </row>
    <row r="21" spans="1:11" ht="14.1" customHeight="1" x14ac:dyDescent="0.2">
      <c r="A21" s="306">
        <v>21</v>
      </c>
      <c r="B21" s="307" t="s">
        <v>238</v>
      </c>
      <c r="C21" s="308"/>
      <c r="D21" s="113">
        <v>0.33122553447756697</v>
      </c>
      <c r="E21" s="115">
        <v>11</v>
      </c>
      <c r="F21" s="114">
        <v>16</v>
      </c>
      <c r="G21" s="114">
        <v>10</v>
      </c>
      <c r="H21" s="114">
        <v>15</v>
      </c>
      <c r="I21" s="140">
        <v>11</v>
      </c>
      <c r="J21" s="115">
        <v>0</v>
      </c>
      <c r="K21" s="116">
        <v>0</v>
      </c>
    </row>
    <row r="22" spans="1:11" ht="14.1" customHeight="1" x14ac:dyDescent="0.2">
      <c r="A22" s="306">
        <v>22</v>
      </c>
      <c r="B22" s="307" t="s">
        <v>239</v>
      </c>
      <c r="C22" s="308"/>
      <c r="D22" s="113">
        <v>3.9144835892803371</v>
      </c>
      <c r="E22" s="115">
        <v>130</v>
      </c>
      <c r="F22" s="114">
        <v>223</v>
      </c>
      <c r="G22" s="114">
        <v>213</v>
      </c>
      <c r="H22" s="114">
        <v>101</v>
      </c>
      <c r="I22" s="140">
        <v>142</v>
      </c>
      <c r="J22" s="115">
        <v>-12</v>
      </c>
      <c r="K22" s="116">
        <v>-8.4507042253521121</v>
      </c>
    </row>
    <row r="23" spans="1:11" ht="14.1" customHeight="1" x14ac:dyDescent="0.2">
      <c r="A23" s="306">
        <v>23</v>
      </c>
      <c r="B23" s="307" t="s">
        <v>240</v>
      </c>
      <c r="C23" s="308"/>
      <c r="D23" s="113">
        <v>0.51189400782896721</v>
      </c>
      <c r="E23" s="115">
        <v>17</v>
      </c>
      <c r="F23" s="114">
        <v>21</v>
      </c>
      <c r="G23" s="114">
        <v>18</v>
      </c>
      <c r="H23" s="114">
        <v>14</v>
      </c>
      <c r="I23" s="140">
        <v>14</v>
      </c>
      <c r="J23" s="115">
        <v>3</v>
      </c>
      <c r="K23" s="116">
        <v>21.428571428571427</v>
      </c>
    </row>
    <row r="24" spans="1:11" ht="14.1" customHeight="1" x14ac:dyDescent="0.2">
      <c r="A24" s="306">
        <v>24</v>
      </c>
      <c r="B24" s="307" t="s">
        <v>241</v>
      </c>
      <c r="C24" s="308"/>
      <c r="D24" s="113">
        <v>11.382113821138212</v>
      </c>
      <c r="E24" s="115">
        <v>378</v>
      </c>
      <c r="F24" s="114">
        <v>236</v>
      </c>
      <c r="G24" s="114">
        <v>299</v>
      </c>
      <c r="H24" s="114">
        <v>252</v>
      </c>
      <c r="I24" s="140">
        <v>287</v>
      </c>
      <c r="J24" s="115">
        <v>91</v>
      </c>
      <c r="K24" s="116">
        <v>31.707317073170731</v>
      </c>
    </row>
    <row r="25" spans="1:11" ht="14.1" customHeight="1" x14ac:dyDescent="0.2">
      <c r="A25" s="306">
        <v>25</v>
      </c>
      <c r="B25" s="307" t="s">
        <v>242</v>
      </c>
      <c r="C25" s="308"/>
      <c r="D25" s="113">
        <v>8.581752484191508</v>
      </c>
      <c r="E25" s="115">
        <v>285</v>
      </c>
      <c r="F25" s="114">
        <v>204</v>
      </c>
      <c r="G25" s="114">
        <v>281</v>
      </c>
      <c r="H25" s="114">
        <v>164</v>
      </c>
      <c r="I25" s="140">
        <v>269</v>
      </c>
      <c r="J25" s="115">
        <v>16</v>
      </c>
      <c r="K25" s="116">
        <v>5.9479553903345721</v>
      </c>
    </row>
    <row r="26" spans="1:11" ht="14.1" customHeight="1" x14ac:dyDescent="0.2">
      <c r="A26" s="306">
        <v>26</v>
      </c>
      <c r="B26" s="307" t="s">
        <v>243</v>
      </c>
      <c r="C26" s="308"/>
      <c r="D26" s="113">
        <v>2.168021680216802</v>
      </c>
      <c r="E26" s="115">
        <v>72</v>
      </c>
      <c r="F26" s="114">
        <v>49</v>
      </c>
      <c r="G26" s="114">
        <v>65</v>
      </c>
      <c r="H26" s="114">
        <v>43</v>
      </c>
      <c r="I26" s="140">
        <v>92</v>
      </c>
      <c r="J26" s="115">
        <v>-20</v>
      </c>
      <c r="K26" s="116">
        <v>-21.739130434782609</v>
      </c>
    </row>
    <row r="27" spans="1:11" ht="14.1" customHeight="1" x14ac:dyDescent="0.2">
      <c r="A27" s="306">
        <v>27</v>
      </c>
      <c r="B27" s="307" t="s">
        <v>244</v>
      </c>
      <c r="C27" s="308"/>
      <c r="D27" s="113">
        <v>2.2884673291177355</v>
      </c>
      <c r="E27" s="115">
        <v>76</v>
      </c>
      <c r="F27" s="114">
        <v>112</v>
      </c>
      <c r="G27" s="114">
        <v>87</v>
      </c>
      <c r="H27" s="114">
        <v>64</v>
      </c>
      <c r="I27" s="140">
        <v>67</v>
      </c>
      <c r="J27" s="115">
        <v>9</v>
      </c>
      <c r="K27" s="116">
        <v>13.432835820895523</v>
      </c>
    </row>
    <row r="28" spans="1:11" ht="14.1" customHeight="1" x14ac:dyDescent="0.2">
      <c r="A28" s="306">
        <v>28</v>
      </c>
      <c r="B28" s="307" t="s">
        <v>245</v>
      </c>
      <c r="C28" s="308"/>
      <c r="D28" s="113">
        <v>0.33122553447756697</v>
      </c>
      <c r="E28" s="115">
        <v>11</v>
      </c>
      <c r="F28" s="114" t="s">
        <v>513</v>
      </c>
      <c r="G28" s="114">
        <v>5</v>
      </c>
      <c r="H28" s="114" t="s">
        <v>513</v>
      </c>
      <c r="I28" s="140">
        <v>8</v>
      </c>
      <c r="J28" s="115">
        <v>3</v>
      </c>
      <c r="K28" s="116">
        <v>37.5</v>
      </c>
    </row>
    <row r="29" spans="1:11" ht="14.1" customHeight="1" x14ac:dyDescent="0.2">
      <c r="A29" s="306">
        <v>29</v>
      </c>
      <c r="B29" s="307" t="s">
        <v>246</v>
      </c>
      <c r="C29" s="308"/>
      <c r="D29" s="113">
        <v>4.0951520626317377</v>
      </c>
      <c r="E29" s="115">
        <v>136</v>
      </c>
      <c r="F29" s="114">
        <v>135</v>
      </c>
      <c r="G29" s="114">
        <v>136</v>
      </c>
      <c r="H29" s="114">
        <v>110</v>
      </c>
      <c r="I29" s="140">
        <v>114</v>
      </c>
      <c r="J29" s="115">
        <v>22</v>
      </c>
      <c r="K29" s="116">
        <v>19.298245614035089</v>
      </c>
    </row>
    <row r="30" spans="1:11" ht="14.1" customHeight="1" x14ac:dyDescent="0.2">
      <c r="A30" s="306" t="s">
        <v>247</v>
      </c>
      <c r="B30" s="307" t="s">
        <v>248</v>
      </c>
      <c r="C30" s="308"/>
      <c r="D30" s="113" t="s">
        <v>513</v>
      </c>
      <c r="E30" s="115" t="s">
        <v>513</v>
      </c>
      <c r="F30" s="114" t="s">
        <v>513</v>
      </c>
      <c r="G30" s="114" t="s">
        <v>513</v>
      </c>
      <c r="H30" s="114" t="s">
        <v>513</v>
      </c>
      <c r="I30" s="140">
        <v>22</v>
      </c>
      <c r="J30" s="115" t="s">
        <v>513</v>
      </c>
      <c r="K30" s="116" t="s">
        <v>513</v>
      </c>
    </row>
    <row r="31" spans="1:11" ht="14.1" customHeight="1" x14ac:dyDescent="0.2">
      <c r="A31" s="306" t="s">
        <v>249</v>
      </c>
      <c r="B31" s="307" t="s">
        <v>250</v>
      </c>
      <c r="C31" s="308"/>
      <c r="D31" s="113">
        <v>3.2219211080999699</v>
      </c>
      <c r="E31" s="115">
        <v>107</v>
      </c>
      <c r="F31" s="114">
        <v>104</v>
      </c>
      <c r="G31" s="114">
        <v>97</v>
      </c>
      <c r="H31" s="114">
        <v>77</v>
      </c>
      <c r="I31" s="140">
        <v>92</v>
      </c>
      <c r="J31" s="115">
        <v>15</v>
      </c>
      <c r="K31" s="116">
        <v>16.304347826086957</v>
      </c>
    </row>
    <row r="32" spans="1:11" ht="14.1" customHeight="1" x14ac:dyDescent="0.2">
      <c r="A32" s="306">
        <v>31</v>
      </c>
      <c r="B32" s="307" t="s">
        <v>251</v>
      </c>
      <c r="C32" s="308"/>
      <c r="D32" s="113">
        <v>0.57211683227943388</v>
      </c>
      <c r="E32" s="115">
        <v>19</v>
      </c>
      <c r="F32" s="114">
        <v>15</v>
      </c>
      <c r="G32" s="114">
        <v>24</v>
      </c>
      <c r="H32" s="114">
        <v>16</v>
      </c>
      <c r="I32" s="140">
        <v>18</v>
      </c>
      <c r="J32" s="115">
        <v>1</v>
      </c>
      <c r="K32" s="116">
        <v>5.5555555555555554</v>
      </c>
    </row>
    <row r="33" spans="1:11" ht="14.1" customHeight="1" x14ac:dyDescent="0.2">
      <c r="A33" s="306">
        <v>32</v>
      </c>
      <c r="B33" s="307" t="s">
        <v>252</v>
      </c>
      <c r="C33" s="308"/>
      <c r="D33" s="113">
        <v>3.733815115928937</v>
      </c>
      <c r="E33" s="115">
        <v>124</v>
      </c>
      <c r="F33" s="114">
        <v>116</v>
      </c>
      <c r="G33" s="114">
        <v>136</v>
      </c>
      <c r="H33" s="114">
        <v>107</v>
      </c>
      <c r="I33" s="140">
        <v>133</v>
      </c>
      <c r="J33" s="115">
        <v>-9</v>
      </c>
      <c r="K33" s="116">
        <v>-6.7669172932330826</v>
      </c>
    </row>
    <row r="34" spans="1:11" ht="14.1" customHeight="1" x14ac:dyDescent="0.2">
      <c r="A34" s="306">
        <v>33</v>
      </c>
      <c r="B34" s="307" t="s">
        <v>253</v>
      </c>
      <c r="C34" s="308"/>
      <c r="D34" s="113">
        <v>2.228244504667269</v>
      </c>
      <c r="E34" s="115">
        <v>74</v>
      </c>
      <c r="F34" s="114">
        <v>64</v>
      </c>
      <c r="G34" s="114">
        <v>84</v>
      </c>
      <c r="H34" s="114">
        <v>53</v>
      </c>
      <c r="I34" s="140">
        <v>78</v>
      </c>
      <c r="J34" s="115">
        <v>-4</v>
      </c>
      <c r="K34" s="116">
        <v>-5.1282051282051286</v>
      </c>
    </row>
    <row r="35" spans="1:11" ht="14.1" customHeight="1" x14ac:dyDescent="0.2">
      <c r="A35" s="306">
        <v>34</v>
      </c>
      <c r="B35" s="307" t="s">
        <v>254</v>
      </c>
      <c r="C35" s="308"/>
      <c r="D35" s="113">
        <v>1.897018970189702</v>
      </c>
      <c r="E35" s="115">
        <v>63</v>
      </c>
      <c r="F35" s="114">
        <v>47</v>
      </c>
      <c r="G35" s="114">
        <v>62</v>
      </c>
      <c r="H35" s="114">
        <v>37</v>
      </c>
      <c r="I35" s="140">
        <v>66</v>
      </c>
      <c r="J35" s="115">
        <v>-3</v>
      </c>
      <c r="K35" s="116">
        <v>-4.5454545454545459</v>
      </c>
    </row>
    <row r="36" spans="1:11" ht="14.1" customHeight="1" x14ac:dyDescent="0.2">
      <c r="A36" s="306">
        <v>41</v>
      </c>
      <c r="B36" s="307" t="s">
        <v>255</v>
      </c>
      <c r="C36" s="308"/>
      <c r="D36" s="113">
        <v>0.18066847335140018</v>
      </c>
      <c r="E36" s="115">
        <v>6</v>
      </c>
      <c r="F36" s="114">
        <v>5</v>
      </c>
      <c r="G36" s="114">
        <v>11</v>
      </c>
      <c r="H36" s="114">
        <v>10</v>
      </c>
      <c r="I36" s="140">
        <v>11</v>
      </c>
      <c r="J36" s="115">
        <v>-5</v>
      </c>
      <c r="K36" s="116">
        <v>-45.454545454545453</v>
      </c>
    </row>
    <row r="37" spans="1:11" ht="14.1" customHeight="1" x14ac:dyDescent="0.2">
      <c r="A37" s="306">
        <v>42</v>
      </c>
      <c r="B37" s="307" t="s">
        <v>256</v>
      </c>
      <c r="C37" s="308"/>
      <c r="D37" s="113" t="s">
        <v>513</v>
      </c>
      <c r="E37" s="115" t="s">
        <v>513</v>
      </c>
      <c r="F37" s="114">
        <v>5</v>
      </c>
      <c r="G37" s="114" t="s">
        <v>513</v>
      </c>
      <c r="H37" s="114" t="s">
        <v>513</v>
      </c>
      <c r="I37" s="140" t="s">
        <v>513</v>
      </c>
      <c r="J37" s="115" t="s">
        <v>513</v>
      </c>
      <c r="K37" s="116" t="s">
        <v>513</v>
      </c>
    </row>
    <row r="38" spans="1:11" ht="14.1" customHeight="1" x14ac:dyDescent="0.2">
      <c r="A38" s="306">
        <v>43</v>
      </c>
      <c r="B38" s="307" t="s">
        <v>257</v>
      </c>
      <c r="C38" s="308"/>
      <c r="D38" s="113">
        <v>0.75278530563083412</v>
      </c>
      <c r="E38" s="115">
        <v>25</v>
      </c>
      <c r="F38" s="114">
        <v>34</v>
      </c>
      <c r="G38" s="114">
        <v>33</v>
      </c>
      <c r="H38" s="114">
        <v>11</v>
      </c>
      <c r="I38" s="140">
        <v>43</v>
      </c>
      <c r="J38" s="115">
        <v>-18</v>
      </c>
      <c r="K38" s="116">
        <v>-41.860465116279073</v>
      </c>
    </row>
    <row r="39" spans="1:11" ht="14.1" customHeight="1" x14ac:dyDescent="0.2">
      <c r="A39" s="306">
        <v>51</v>
      </c>
      <c r="B39" s="307" t="s">
        <v>258</v>
      </c>
      <c r="C39" s="308"/>
      <c r="D39" s="113">
        <v>6.3836193917494732</v>
      </c>
      <c r="E39" s="115">
        <v>212</v>
      </c>
      <c r="F39" s="114">
        <v>269</v>
      </c>
      <c r="G39" s="114">
        <v>265</v>
      </c>
      <c r="H39" s="114">
        <v>189</v>
      </c>
      <c r="I39" s="140">
        <v>192</v>
      </c>
      <c r="J39" s="115">
        <v>20</v>
      </c>
      <c r="K39" s="116">
        <v>10.416666666666666</v>
      </c>
    </row>
    <row r="40" spans="1:11" ht="14.1" customHeight="1" x14ac:dyDescent="0.2">
      <c r="A40" s="306" t="s">
        <v>259</v>
      </c>
      <c r="B40" s="307" t="s">
        <v>260</v>
      </c>
      <c r="C40" s="308"/>
      <c r="D40" s="113">
        <v>5.8717253839205057</v>
      </c>
      <c r="E40" s="115">
        <v>195</v>
      </c>
      <c r="F40" s="114">
        <v>255</v>
      </c>
      <c r="G40" s="114">
        <v>253</v>
      </c>
      <c r="H40" s="114">
        <v>186</v>
      </c>
      <c r="I40" s="140">
        <v>183</v>
      </c>
      <c r="J40" s="115">
        <v>12</v>
      </c>
      <c r="K40" s="116">
        <v>6.557377049180328</v>
      </c>
    </row>
    <row r="41" spans="1:11" ht="14.1" customHeight="1" x14ac:dyDescent="0.2">
      <c r="A41" s="306"/>
      <c r="B41" s="307" t="s">
        <v>261</v>
      </c>
      <c r="C41" s="308"/>
      <c r="D41" s="113">
        <v>4.456489009334538</v>
      </c>
      <c r="E41" s="115">
        <v>148</v>
      </c>
      <c r="F41" s="114">
        <v>202</v>
      </c>
      <c r="G41" s="114">
        <v>171</v>
      </c>
      <c r="H41" s="114">
        <v>120</v>
      </c>
      <c r="I41" s="140">
        <v>110</v>
      </c>
      <c r="J41" s="115">
        <v>38</v>
      </c>
      <c r="K41" s="116">
        <v>34.545454545454547</v>
      </c>
    </row>
    <row r="42" spans="1:11" ht="14.1" customHeight="1" x14ac:dyDescent="0.2">
      <c r="A42" s="306">
        <v>52</v>
      </c>
      <c r="B42" s="307" t="s">
        <v>262</v>
      </c>
      <c r="C42" s="308"/>
      <c r="D42" s="113">
        <v>4.9984944293887379</v>
      </c>
      <c r="E42" s="115">
        <v>166</v>
      </c>
      <c r="F42" s="114">
        <v>112</v>
      </c>
      <c r="G42" s="114">
        <v>119</v>
      </c>
      <c r="H42" s="114">
        <v>125</v>
      </c>
      <c r="I42" s="140">
        <v>152</v>
      </c>
      <c r="J42" s="115">
        <v>14</v>
      </c>
      <c r="K42" s="116">
        <v>9.2105263157894743</v>
      </c>
    </row>
    <row r="43" spans="1:11" ht="14.1" customHeight="1" x14ac:dyDescent="0.2">
      <c r="A43" s="306" t="s">
        <v>263</v>
      </c>
      <c r="B43" s="307" t="s">
        <v>264</v>
      </c>
      <c r="C43" s="308"/>
      <c r="D43" s="113">
        <v>4.3962661848840714</v>
      </c>
      <c r="E43" s="115">
        <v>146</v>
      </c>
      <c r="F43" s="114">
        <v>91</v>
      </c>
      <c r="G43" s="114">
        <v>102</v>
      </c>
      <c r="H43" s="114">
        <v>102</v>
      </c>
      <c r="I43" s="140">
        <v>134</v>
      </c>
      <c r="J43" s="115">
        <v>12</v>
      </c>
      <c r="K43" s="116">
        <v>8.9552238805970141</v>
      </c>
    </row>
    <row r="44" spans="1:11" ht="14.1" customHeight="1" x14ac:dyDescent="0.2">
      <c r="A44" s="306">
        <v>53</v>
      </c>
      <c r="B44" s="307" t="s">
        <v>265</v>
      </c>
      <c r="C44" s="308"/>
      <c r="D44" s="113">
        <v>0.51189400782896721</v>
      </c>
      <c r="E44" s="115">
        <v>17</v>
      </c>
      <c r="F44" s="114">
        <v>20</v>
      </c>
      <c r="G44" s="114">
        <v>21</v>
      </c>
      <c r="H44" s="114">
        <v>16</v>
      </c>
      <c r="I44" s="140">
        <v>21</v>
      </c>
      <c r="J44" s="115">
        <v>-4</v>
      </c>
      <c r="K44" s="116">
        <v>-19.047619047619047</v>
      </c>
    </row>
    <row r="45" spans="1:11" ht="14.1" customHeight="1" x14ac:dyDescent="0.2">
      <c r="A45" s="306" t="s">
        <v>266</v>
      </c>
      <c r="B45" s="307" t="s">
        <v>267</v>
      </c>
      <c r="C45" s="308"/>
      <c r="D45" s="113">
        <v>0.42155977115326709</v>
      </c>
      <c r="E45" s="115">
        <v>14</v>
      </c>
      <c r="F45" s="114">
        <v>19</v>
      </c>
      <c r="G45" s="114">
        <v>20</v>
      </c>
      <c r="H45" s="114">
        <v>15</v>
      </c>
      <c r="I45" s="140">
        <v>20</v>
      </c>
      <c r="J45" s="115">
        <v>-6</v>
      </c>
      <c r="K45" s="116">
        <v>-30</v>
      </c>
    </row>
    <row r="46" spans="1:11" ht="14.1" customHeight="1" x14ac:dyDescent="0.2">
      <c r="A46" s="306">
        <v>54</v>
      </c>
      <c r="B46" s="307" t="s">
        <v>268</v>
      </c>
      <c r="C46" s="308"/>
      <c r="D46" s="113">
        <v>2.4691358024691357</v>
      </c>
      <c r="E46" s="115">
        <v>82</v>
      </c>
      <c r="F46" s="114">
        <v>81</v>
      </c>
      <c r="G46" s="114">
        <v>96</v>
      </c>
      <c r="H46" s="114">
        <v>54</v>
      </c>
      <c r="I46" s="140">
        <v>83</v>
      </c>
      <c r="J46" s="115">
        <v>-1</v>
      </c>
      <c r="K46" s="116">
        <v>-1.2048192771084338</v>
      </c>
    </row>
    <row r="47" spans="1:11" ht="14.1" customHeight="1" x14ac:dyDescent="0.2">
      <c r="A47" s="306">
        <v>61</v>
      </c>
      <c r="B47" s="307" t="s">
        <v>269</v>
      </c>
      <c r="C47" s="308"/>
      <c r="D47" s="113">
        <v>1.8367961457392352</v>
      </c>
      <c r="E47" s="115">
        <v>61</v>
      </c>
      <c r="F47" s="114">
        <v>70</v>
      </c>
      <c r="G47" s="114">
        <v>58</v>
      </c>
      <c r="H47" s="114">
        <v>58</v>
      </c>
      <c r="I47" s="140">
        <v>64</v>
      </c>
      <c r="J47" s="115">
        <v>-3</v>
      </c>
      <c r="K47" s="116">
        <v>-4.6875</v>
      </c>
    </row>
    <row r="48" spans="1:11" ht="14.1" customHeight="1" x14ac:dyDescent="0.2">
      <c r="A48" s="306">
        <v>62</v>
      </c>
      <c r="B48" s="307" t="s">
        <v>270</v>
      </c>
      <c r="C48" s="308"/>
      <c r="D48" s="113">
        <v>9.4248720264980435</v>
      </c>
      <c r="E48" s="115">
        <v>313</v>
      </c>
      <c r="F48" s="114">
        <v>264</v>
      </c>
      <c r="G48" s="114">
        <v>341</v>
      </c>
      <c r="H48" s="114">
        <v>251</v>
      </c>
      <c r="I48" s="140">
        <v>235</v>
      </c>
      <c r="J48" s="115">
        <v>78</v>
      </c>
      <c r="K48" s="116">
        <v>33.191489361702125</v>
      </c>
    </row>
    <row r="49" spans="1:11" ht="14.1" customHeight="1" x14ac:dyDescent="0.2">
      <c r="A49" s="306">
        <v>63</v>
      </c>
      <c r="B49" s="307" t="s">
        <v>271</v>
      </c>
      <c r="C49" s="308"/>
      <c r="D49" s="113">
        <v>2.7100271002710028</v>
      </c>
      <c r="E49" s="115">
        <v>90</v>
      </c>
      <c r="F49" s="114">
        <v>102</v>
      </c>
      <c r="G49" s="114">
        <v>151</v>
      </c>
      <c r="H49" s="114">
        <v>76</v>
      </c>
      <c r="I49" s="140">
        <v>91</v>
      </c>
      <c r="J49" s="115">
        <v>-1</v>
      </c>
      <c r="K49" s="116">
        <v>-1.098901098901099</v>
      </c>
    </row>
    <row r="50" spans="1:11" ht="14.1" customHeight="1" x14ac:dyDescent="0.2">
      <c r="A50" s="306" t="s">
        <v>272</v>
      </c>
      <c r="B50" s="307" t="s">
        <v>273</v>
      </c>
      <c r="C50" s="308"/>
      <c r="D50" s="113">
        <v>0.21077988557663355</v>
      </c>
      <c r="E50" s="115">
        <v>7</v>
      </c>
      <c r="F50" s="114">
        <v>25</v>
      </c>
      <c r="G50" s="114">
        <v>26</v>
      </c>
      <c r="H50" s="114">
        <v>5</v>
      </c>
      <c r="I50" s="140">
        <v>12</v>
      </c>
      <c r="J50" s="115">
        <v>-5</v>
      </c>
      <c r="K50" s="116">
        <v>-41.666666666666664</v>
      </c>
    </row>
    <row r="51" spans="1:11" ht="14.1" customHeight="1" x14ac:dyDescent="0.2">
      <c r="A51" s="306" t="s">
        <v>274</v>
      </c>
      <c r="B51" s="307" t="s">
        <v>275</v>
      </c>
      <c r="C51" s="308"/>
      <c r="D51" s="113">
        <v>2.1981330924420357</v>
      </c>
      <c r="E51" s="115">
        <v>73</v>
      </c>
      <c r="F51" s="114">
        <v>71</v>
      </c>
      <c r="G51" s="114">
        <v>112</v>
      </c>
      <c r="H51" s="114">
        <v>65</v>
      </c>
      <c r="I51" s="140">
        <v>74</v>
      </c>
      <c r="J51" s="115">
        <v>-1</v>
      </c>
      <c r="K51" s="116">
        <v>-1.3513513513513513</v>
      </c>
    </row>
    <row r="52" spans="1:11" ht="14.1" customHeight="1" x14ac:dyDescent="0.2">
      <c r="A52" s="306">
        <v>71</v>
      </c>
      <c r="B52" s="307" t="s">
        <v>276</v>
      </c>
      <c r="C52" s="308"/>
      <c r="D52" s="113">
        <v>7.1062932851550737</v>
      </c>
      <c r="E52" s="115">
        <v>236</v>
      </c>
      <c r="F52" s="114">
        <v>224</v>
      </c>
      <c r="G52" s="114">
        <v>265</v>
      </c>
      <c r="H52" s="114">
        <v>179</v>
      </c>
      <c r="I52" s="140">
        <v>245</v>
      </c>
      <c r="J52" s="115">
        <v>-9</v>
      </c>
      <c r="K52" s="116">
        <v>-3.6734693877551021</v>
      </c>
    </row>
    <row r="53" spans="1:11" ht="14.1" customHeight="1" x14ac:dyDescent="0.2">
      <c r="A53" s="306" t="s">
        <v>277</v>
      </c>
      <c r="B53" s="307" t="s">
        <v>278</v>
      </c>
      <c r="C53" s="308"/>
      <c r="D53" s="113">
        <v>2.8906955736224029</v>
      </c>
      <c r="E53" s="115">
        <v>96</v>
      </c>
      <c r="F53" s="114">
        <v>115</v>
      </c>
      <c r="G53" s="114">
        <v>118</v>
      </c>
      <c r="H53" s="114">
        <v>74</v>
      </c>
      <c r="I53" s="140">
        <v>87</v>
      </c>
      <c r="J53" s="115">
        <v>9</v>
      </c>
      <c r="K53" s="116">
        <v>10.344827586206897</v>
      </c>
    </row>
    <row r="54" spans="1:11" ht="14.1" customHeight="1" x14ac:dyDescent="0.2">
      <c r="A54" s="306" t="s">
        <v>279</v>
      </c>
      <c r="B54" s="307" t="s">
        <v>280</v>
      </c>
      <c r="C54" s="308"/>
      <c r="D54" s="113">
        <v>3.8241493526046373</v>
      </c>
      <c r="E54" s="115">
        <v>127</v>
      </c>
      <c r="F54" s="114">
        <v>86</v>
      </c>
      <c r="G54" s="114">
        <v>119</v>
      </c>
      <c r="H54" s="114">
        <v>93</v>
      </c>
      <c r="I54" s="140">
        <v>141</v>
      </c>
      <c r="J54" s="115">
        <v>-14</v>
      </c>
      <c r="K54" s="116">
        <v>-9.9290780141843964</v>
      </c>
    </row>
    <row r="55" spans="1:11" ht="14.1" customHeight="1" x14ac:dyDescent="0.2">
      <c r="A55" s="306">
        <v>72</v>
      </c>
      <c r="B55" s="307" t="s">
        <v>281</v>
      </c>
      <c r="C55" s="308"/>
      <c r="D55" s="113">
        <v>2.4691358024691357</v>
      </c>
      <c r="E55" s="115">
        <v>82</v>
      </c>
      <c r="F55" s="114">
        <v>41</v>
      </c>
      <c r="G55" s="114">
        <v>71</v>
      </c>
      <c r="H55" s="114">
        <v>65</v>
      </c>
      <c r="I55" s="140">
        <v>115</v>
      </c>
      <c r="J55" s="115">
        <v>-33</v>
      </c>
      <c r="K55" s="116">
        <v>-28.695652173913043</v>
      </c>
    </row>
    <row r="56" spans="1:11" ht="14.1" customHeight="1" x14ac:dyDescent="0.2">
      <c r="A56" s="306" t="s">
        <v>282</v>
      </c>
      <c r="B56" s="307" t="s">
        <v>283</v>
      </c>
      <c r="C56" s="308"/>
      <c r="D56" s="113">
        <v>1.5657934357121348</v>
      </c>
      <c r="E56" s="115">
        <v>52</v>
      </c>
      <c r="F56" s="114">
        <v>11</v>
      </c>
      <c r="G56" s="114">
        <v>31</v>
      </c>
      <c r="H56" s="114">
        <v>36</v>
      </c>
      <c r="I56" s="140">
        <v>52</v>
      </c>
      <c r="J56" s="115">
        <v>0</v>
      </c>
      <c r="K56" s="116">
        <v>0</v>
      </c>
    </row>
    <row r="57" spans="1:11" ht="14.1" customHeight="1" x14ac:dyDescent="0.2">
      <c r="A57" s="306" t="s">
        <v>284</v>
      </c>
      <c r="B57" s="307" t="s">
        <v>285</v>
      </c>
      <c r="C57" s="308"/>
      <c r="D57" s="113">
        <v>0.72267389340560073</v>
      </c>
      <c r="E57" s="115">
        <v>24</v>
      </c>
      <c r="F57" s="114">
        <v>25</v>
      </c>
      <c r="G57" s="114">
        <v>24</v>
      </c>
      <c r="H57" s="114">
        <v>20</v>
      </c>
      <c r="I57" s="140">
        <v>38</v>
      </c>
      <c r="J57" s="115">
        <v>-14</v>
      </c>
      <c r="K57" s="116">
        <v>-36.842105263157897</v>
      </c>
    </row>
    <row r="58" spans="1:11" ht="14.1" customHeight="1" x14ac:dyDescent="0.2">
      <c r="A58" s="306">
        <v>73</v>
      </c>
      <c r="B58" s="307" t="s">
        <v>286</v>
      </c>
      <c r="C58" s="308"/>
      <c r="D58" s="113">
        <v>1.5959048479373683</v>
      </c>
      <c r="E58" s="115">
        <v>53</v>
      </c>
      <c r="F58" s="114">
        <v>25</v>
      </c>
      <c r="G58" s="114">
        <v>36</v>
      </c>
      <c r="H58" s="114">
        <v>31</v>
      </c>
      <c r="I58" s="140">
        <v>57</v>
      </c>
      <c r="J58" s="115">
        <v>-4</v>
      </c>
      <c r="K58" s="116">
        <v>-7.0175438596491224</v>
      </c>
    </row>
    <row r="59" spans="1:11" ht="14.1" customHeight="1" x14ac:dyDescent="0.2">
      <c r="A59" s="306" t="s">
        <v>287</v>
      </c>
      <c r="B59" s="307" t="s">
        <v>288</v>
      </c>
      <c r="C59" s="308"/>
      <c r="D59" s="113">
        <v>1.4152363745859682</v>
      </c>
      <c r="E59" s="115">
        <v>47</v>
      </c>
      <c r="F59" s="114">
        <v>21</v>
      </c>
      <c r="G59" s="114">
        <v>34</v>
      </c>
      <c r="H59" s="114">
        <v>28</v>
      </c>
      <c r="I59" s="140">
        <v>47</v>
      </c>
      <c r="J59" s="115">
        <v>0</v>
      </c>
      <c r="K59" s="116">
        <v>0</v>
      </c>
    </row>
    <row r="60" spans="1:11" ht="14.1" customHeight="1" x14ac:dyDescent="0.2">
      <c r="A60" s="306">
        <v>81</v>
      </c>
      <c r="B60" s="307" t="s">
        <v>289</v>
      </c>
      <c r="C60" s="308"/>
      <c r="D60" s="113">
        <v>5.8115025594700391</v>
      </c>
      <c r="E60" s="115">
        <v>193</v>
      </c>
      <c r="F60" s="114">
        <v>205</v>
      </c>
      <c r="G60" s="114">
        <v>257</v>
      </c>
      <c r="H60" s="114">
        <v>170</v>
      </c>
      <c r="I60" s="140">
        <v>239</v>
      </c>
      <c r="J60" s="115">
        <v>-46</v>
      </c>
      <c r="K60" s="116">
        <v>-19.246861924686193</v>
      </c>
    </row>
    <row r="61" spans="1:11" ht="14.1" customHeight="1" x14ac:dyDescent="0.2">
      <c r="A61" s="306" t="s">
        <v>290</v>
      </c>
      <c r="B61" s="307" t="s">
        <v>291</v>
      </c>
      <c r="C61" s="308"/>
      <c r="D61" s="113">
        <v>1.5657934357121348</v>
      </c>
      <c r="E61" s="115">
        <v>52</v>
      </c>
      <c r="F61" s="114">
        <v>48</v>
      </c>
      <c r="G61" s="114">
        <v>95</v>
      </c>
      <c r="H61" s="114">
        <v>63</v>
      </c>
      <c r="I61" s="140">
        <v>72</v>
      </c>
      <c r="J61" s="115">
        <v>-20</v>
      </c>
      <c r="K61" s="116">
        <v>-27.777777777777779</v>
      </c>
    </row>
    <row r="62" spans="1:11" ht="14.1" customHeight="1" x14ac:dyDescent="0.2">
      <c r="A62" s="306" t="s">
        <v>292</v>
      </c>
      <c r="B62" s="307" t="s">
        <v>293</v>
      </c>
      <c r="C62" s="308"/>
      <c r="D62" s="113">
        <v>2.0776874435411021</v>
      </c>
      <c r="E62" s="115">
        <v>69</v>
      </c>
      <c r="F62" s="114">
        <v>106</v>
      </c>
      <c r="G62" s="114">
        <v>103</v>
      </c>
      <c r="H62" s="114">
        <v>60</v>
      </c>
      <c r="I62" s="140">
        <v>95</v>
      </c>
      <c r="J62" s="115">
        <v>-26</v>
      </c>
      <c r="K62" s="116">
        <v>-27.368421052631579</v>
      </c>
    </row>
    <row r="63" spans="1:11" ht="14.1" customHeight="1" x14ac:dyDescent="0.2">
      <c r="A63" s="306"/>
      <c r="B63" s="307" t="s">
        <v>294</v>
      </c>
      <c r="C63" s="308"/>
      <c r="D63" s="113">
        <v>1.9271303824149353</v>
      </c>
      <c r="E63" s="115">
        <v>64</v>
      </c>
      <c r="F63" s="114">
        <v>76</v>
      </c>
      <c r="G63" s="114">
        <v>86</v>
      </c>
      <c r="H63" s="114">
        <v>48</v>
      </c>
      <c r="I63" s="140">
        <v>59</v>
      </c>
      <c r="J63" s="115">
        <v>5</v>
      </c>
      <c r="K63" s="116">
        <v>8.4745762711864412</v>
      </c>
    </row>
    <row r="64" spans="1:11" ht="14.1" customHeight="1" x14ac:dyDescent="0.2">
      <c r="A64" s="306" t="s">
        <v>295</v>
      </c>
      <c r="B64" s="307" t="s">
        <v>296</v>
      </c>
      <c r="C64" s="308"/>
      <c r="D64" s="113">
        <v>0.57211683227943388</v>
      </c>
      <c r="E64" s="115">
        <v>19</v>
      </c>
      <c r="F64" s="114">
        <v>13</v>
      </c>
      <c r="G64" s="114">
        <v>27</v>
      </c>
      <c r="H64" s="114">
        <v>17</v>
      </c>
      <c r="I64" s="140">
        <v>19</v>
      </c>
      <c r="J64" s="115">
        <v>0</v>
      </c>
      <c r="K64" s="116">
        <v>0</v>
      </c>
    </row>
    <row r="65" spans="1:11" ht="14.1" customHeight="1" x14ac:dyDescent="0.2">
      <c r="A65" s="306" t="s">
        <v>297</v>
      </c>
      <c r="B65" s="307" t="s">
        <v>298</v>
      </c>
      <c r="C65" s="308"/>
      <c r="D65" s="113">
        <v>0.48178259560373382</v>
      </c>
      <c r="E65" s="115">
        <v>16</v>
      </c>
      <c r="F65" s="114">
        <v>17</v>
      </c>
      <c r="G65" s="114">
        <v>7</v>
      </c>
      <c r="H65" s="114">
        <v>11</v>
      </c>
      <c r="I65" s="140">
        <v>16</v>
      </c>
      <c r="J65" s="115">
        <v>0</v>
      </c>
      <c r="K65" s="116">
        <v>0</v>
      </c>
    </row>
    <row r="66" spans="1:11" ht="14.1" customHeight="1" x14ac:dyDescent="0.2">
      <c r="A66" s="306">
        <v>82</v>
      </c>
      <c r="B66" s="307" t="s">
        <v>299</v>
      </c>
      <c r="C66" s="308"/>
      <c r="D66" s="113">
        <v>3.1616982836495033</v>
      </c>
      <c r="E66" s="115">
        <v>105</v>
      </c>
      <c r="F66" s="114">
        <v>87</v>
      </c>
      <c r="G66" s="114">
        <v>159</v>
      </c>
      <c r="H66" s="114">
        <v>93</v>
      </c>
      <c r="I66" s="140">
        <v>97</v>
      </c>
      <c r="J66" s="115">
        <v>8</v>
      </c>
      <c r="K66" s="116">
        <v>8.2474226804123703</v>
      </c>
    </row>
    <row r="67" spans="1:11" ht="14.1" customHeight="1" x14ac:dyDescent="0.2">
      <c r="A67" s="306" t="s">
        <v>300</v>
      </c>
      <c r="B67" s="307" t="s">
        <v>301</v>
      </c>
      <c r="C67" s="308"/>
      <c r="D67" s="113">
        <v>1.7464619090635352</v>
      </c>
      <c r="E67" s="115">
        <v>58</v>
      </c>
      <c r="F67" s="114">
        <v>62</v>
      </c>
      <c r="G67" s="114">
        <v>117</v>
      </c>
      <c r="H67" s="114">
        <v>61</v>
      </c>
      <c r="I67" s="140">
        <v>73</v>
      </c>
      <c r="J67" s="115">
        <v>-15</v>
      </c>
      <c r="K67" s="116">
        <v>-20.547945205479451</v>
      </c>
    </row>
    <row r="68" spans="1:11" ht="14.1" customHeight="1" x14ac:dyDescent="0.2">
      <c r="A68" s="306" t="s">
        <v>302</v>
      </c>
      <c r="B68" s="307" t="s">
        <v>303</v>
      </c>
      <c r="C68" s="308"/>
      <c r="D68" s="113">
        <v>0.99367660343270103</v>
      </c>
      <c r="E68" s="115">
        <v>33</v>
      </c>
      <c r="F68" s="114">
        <v>16</v>
      </c>
      <c r="G68" s="114">
        <v>29</v>
      </c>
      <c r="H68" s="114">
        <v>21</v>
      </c>
      <c r="I68" s="140">
        <v>14</v>
      </c>
      <c r="J68" s="115">
        <v>19</v>
      </c>
      <c r="K68" s="116">
        <v>135.71428571428572</v>
      </c>
    </row>
    <row r="69" spans="1:11" ht="14.1" customHeight="1" x14ac:dyDescent="0.2">
      <c r="A69" s="306">
        <v>83</v>
      </c>
      <c r="B69" s="307" t="s">
        <v>304</v>
      </c>
      <c r="C69" s="308"/>
      <c r="D69" s="113">
        <v>4.2457091237579041</v>
      </c>
      <c r="E69" s="115">
        <v>141</v>
      </c>
      <c r="F69" s="114">
        <v>175</v>
      </c>
      <c r="G69" s="114">
        <v>349</v>
      </c>
      <c r="H69" s="114">
        <v>112</v>
      </c>
      <c r="I69" s="140">
        <v>188</v>
      </c>
      <c r="J69" s="115">
        <v>-47</v>
      </c>
      <c r="K69" s="116">
        <v>-25</v>
      </c>
    </row>
    <row r="70" spans="1:11" ht="14.1" customHeight="1" x14ac:dyDescent="0.2">
      <c r="A70" s="306" t="s">
        <v>305</v>
      </c>
      <c r="B70" s="307" t="s">
        <v>306</v>
      </c>
      <c r="C70" s="308"/>
      <c r="D70" s="113">
        <v>3.1315868714242696</v>
      </c>
      <c r="E70" s="115">
        <v>104</v>
      </c>
      <c r="F70" s="114">
        <v>142</v>
      </c>
      <c r="G70" s="114">
        <v>258</v>
      </c>
      <c r="H70" s="114">
        <v>83</v>
      </c>
      <c r="I70" s="140">
        <v>146</v>
      </c>
      <c r="J70" s="115">
        <v>-42</v>
      </c>
      <c r="K70" s="116">
        <v>-28.767123287671232</v>
      </c>
    </row>
    <row r="71" spans="1:11" ht="14.1" customHeight="1" x14ac:dyDescent="0.2">
      <c r="A71" s="306"/>
      <c r="B71" s="307" t="s">
        <v>307</v>
      </c>
      <c r="C71" s="308"/>
      <c r="D71" s="113">
        <v>1.6260162601626016</v>
      </c>
      <c r="E71" s="115">
        <v>54</v>
      </c>
      <c r="F71" s="114">
        <v>74</v>
      </c>
      <c r="G71" s="114">
        <v>147</v>
      </c>
      <c r="H71" s="114">
        <v>39</v>
      </c>
      <c r="I71" s="140">
        <v>70</v>
      </c>
      <c r="J71" s="115">
        <v>-16</v>
      </c>
      <c r="K71" s="116">
        <v>-22.857142857142858</v>
      </c>
    </row>
    <row r="72" spans="1:11" ht="14.1" customHeight="1" x14ac:dyDescent="0.2">
      <c r="A72" s="306">
        <v>84</v>
      </c>
      <c r="B72" s="307" t="s">
        <v>308</v>
      </c>
      <c r="C72" s="308"/>
      <c r="D72" s="113">
        <v>1.1743450767841013</v>
      </c>
      <c r="E72" s="115">
        <v>39</v>
      </c>
      <c r="F72" s="114">
        <v>27</v>
      </c>
      <c r="G72" s="114">
        <v>129</v>
      </c>
      <c r="H72" s="114">
        <v>31</v>
      </c>
      <c r="I72" s="140">
        <v>31</v>
      </c>
      <c r="J72" s="115">
        <v>8</v>
      </c>
      <c r="K72" s="116">
        <v>25.806451612903224</v>
      </c>
    </row>
    <row r="73" spans="1:11" ht="14.1" customHeight="1" x14ac:dyDescent="0.2">
      <c r="A73" s="306" t="s">
        <v>309</v>
      </c>
      <c r="B73" s="307" t="s">
        <v>310</v>
      </c>
      <c r="C73" s="308"/>
      <c r="D73" s="113">
        <v>0.21077988557663355</v>
      </c>
      <c r="E73" s="115">
        <v>7</v>
      </c>
      <c r="F73" s="114">
        <v>5</v>
      </c>
      <c r="G73" s="114">
        <v>66</v>
      </c>
      <c r="H73" s="114">
        <v>3</v>
      </c>
      <c r="I73" s="140">
        <v>10</v>
      </c>
      <c r="J73" s="115">
        <v>-3</v>
      </c>
      <c r="K73" s="116">
        <v>-30</v>
      </c>
    </row>
    <row r="74" spans="1:11" ht="14.1" customHeight="1" x14ac:dyDescent="0.2">
      <c r="A74" s="306" t="s">
        <v>311</v>
      </c>
      <c r="B74" s="307" t="s">
        <v>312</v>
      </c>
      <c r="C74" s="308"/>
      <c r="D74" s="113">
        <v>0.15055706112616682</v>
      </c>
      <c r="E74" s="115">
        <v>5</v>
      </c>
      <c r="F74" s="114">
        <v>3</v>
      </c>
      <c r="G74" s="114">
        <v>15</v>
      </c>
      <c r="H74" s="114" t="s">
        <v>513</v>
      </c>
      <c r="I74" s="140" t="s">
        <v>513</v>
      </c>
      <c r="J74" s="115" t="s">
        <v>513</v>
      </c>
      <c r="K74" s="116" t="s">
        <v>513</v>
      </c>
    </row>
    <row r="75" spans="1:11" ht="14.1" customHeight="1" x14ac:dyDescent="0.2">
      <c r="A75" s="306" t="s">
        <v>313</v>
      </c>
      <c r="B75" s="307" t="s">
        <v>314</v>
      </c>
      <c r="C75" s="308"/>
      <c r="D75" s="113">
        <v>0.48178259560373382</v>
      </c>
      <c r="E75" s="115">
        <v>16</v>
      </c>
      <c r="F75" s="114">
        <v>10</v>
      </c>
      <c r="G75" s="114">
        <v>12</v>
      </c>
      <c r="H75" s="114">
        <v>12</v>
      </c>
      <c r="I75" s="140">
        <v>7</v>
      </c>
      <c r="J75" s="115">
        <v>9</v>
      </c>
      <c r="K75" s="116">
        <v>128.57142857142858</v>
      </c>
    </row>
    <row r="76" spans="1:11" ht="14.1" customHeight="1" x14ac:dyDescent="0.2">
      <c r="A76" s="306">
        <v>91</v>
      </c>
      <c r="B76" s="307" t="s">
        <v>315</v>
      </c>
      <c r="C76" s="308"/>
      <c r="D76" s="113">
        <v>0.18066847335140018</v>
      </c>
      <c r="E76" s="115">
        <v>6</v>
      </c>
      <c r="F76" s="114" t="s">
        <v>513</v>
      </c>
      <c r="G76" s="114" t="s">
        <v>513</v>
      </c>
      <c r="H76" s="114">
        <v>4</v>
      </c>
      <c r="I76" s="140" t="s">
        <v>513</v>
      </c>
      <c r="J76" s="115" t="s">
        <v>513</v>
      </c>
      <c r="K76" s="116" t="s">
        <v>513</v>
      </c>
    </row>
    <row r="77" spans="1:11" ht="14.1" customHeight="1" x14ac:dyDescent="0.2">
      <c r="A77" s="306">
        <v>92</v>
      </c>
      <c r="B77" s="307" t="s">
        <v>316</v>
      </c>
      <c r="C77" s="308"/>
      <c r="D77" s="113">
        <v>0.3914483589280337</v>
      </c>
      <c r="E77" s="115">
        <v>13</v>
      </c>
      <c r="F77" s="114">
        <v>13</v>
      </c>
      <c r="G77" s="114">
        <v>12</v>
      </c>
      <c r="H77" s="114">
        <v>13</v>
      </c>
      <c r="I77" s="140">
        <v>16</v>
      </c>
      <c r="J77" s="115">
        <v>-3</v>
      </c>
      <c r="K77" s="116">
        <v>-18.75</v>
      </c>
    </row>
    <row r="78" spans="1:11" ht="14.1" customHeight="1" x14ac:dyDescent="0.2">
      <c r="A78" s="306">
        <v>93</v>
      </c>
      <c r="B78" s="307" t="s">
        <v>317</v>
      </c>
      <c r="C78" s="308"/>
      <c r="D78" s="113">
        <v>0.24089129780186691</v>
      </c>
      <c r="E78" s="115">
        <v>8</v>
      </c>
      <c r="F78" s="114">
        <v>8</v>
      </c>
      <c r="G78" s="114">
        <v>8</v>
      </c>
      <c r="H78" s="114">
        <v>6</v>
      </c>
      <c r="I78" s="140">
        <v>6</v>
      </c>
      <c r="J78" s="115">
        <v>2</v>
      </c>
      <c r="K78" s="116">
        <v>33.333333333333336</v>
      </c>
    </row>
    <row r="79" spans="1:11" ht="14.1" customHeight="1" x14ac:dyDescent="0.2">
      <c r="A79" s="306">
        <v>94</v>
      </c>
      <c r="B79" s="307" t="s">
        <v>318</v>
      </c>
      <c r="C79" s="308"/>
      <c r="D79" s="113" t="s">
        <v>513</v>
      </c>
      <c r="E79" s="115" t="s">
        <v>513</v>
      </c>
      <c r="F79" s="114">
        <v>8</v>
      </c>
      <c r="G79" s="114">
        <v>10</v>
      </c>
      <c r="H79" s="114">
        <v>0</v>
      </c>
      <c r="I79" s="140">
        <v>6</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0.3914483589280337</v>
      </c>
      <c r="E81" s="143">
        <v>13</v>
      </c>
      <c r="F81" s="144">
        <v>12</v>
      </c>
      <c r="G81" s="144">
        <v>13</v>
      </c>
      <c r="H81" s="144">
        <v>7</v>
      </c>
      <c r="I81" s="145">
        <v>11</v>
      </c>
      <c r="J81" s="143">
        <v>2</v>
      </c>
      <c r="K81" s="146">
        <v>18.181818181818183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41123</v>
      </c>
      <c r="C10" s="114">
        <v>23329</v>
      </c>
      <c r="D10" s="114">
        <v>17794</v>
      </c>
      <c r="E10" s="114">
        <v>31994</v>
      </c>
      <c r="F10" s="114">
        <v>8263</v>
      </c>
      <c r="G10" s="114">
        <v>5727</v>
      </c>
      <c r="H10" s="114">
        <v>11001</v>
      </c>
      <c r="I10" s="115">
        <v>12554</v>
      </c>
      <c r="J10" s="114">
        <v>8375</v>
      </c>
      <c r="K10" s="114">
        <v>4179</v>
      </c>
      <c r="L10" s="423">
        <v>2185</v>
      </c>
      <c r="M10" s="424">
        <v>2498</v>
      </c>
    </row>
    <row r="11" spans="1:13" ht="11.1" customHeight="1" x14ac:dyDescent="0.2">
      <c r="A11" s="422" t="s">
        <v>387</v>
      </c>
      <c r="B11" s="115">
        <v>41437</v>
      </c>
      <c r="C11" s="114">
        <v>23586</v>
      </c>
      <c r="D11" s="114">
        <v>17851</v>
      </c>
      <c r="E11" s="114">
        <v>32181</v>
      </c>
      <c r="F11" s="114">
        <v>8382</v>
      </c>
      <c r="G11" s="114">
        <v>5657</v>
      </c>
      <c r="H11" s="114">
        <v>11239</v>
      </c>
      <c r="I11" s="115">
        <v>12878</v>
      </c>
      <c r="J11" s="114">
        <v>8573</v>
      </c>
      <c r="K11" s="114">
        <v>4305</v>
      </c>
      <c r="L11" s="423">
        <v>2070</v>
      </c>
      <c r="M11" s="424">
        <v>1885</v>
      </c>
    </row>
    <row r="12" spans="1:13" ht="11.1" customHeight="1" x14ac:dyDescent="0.2">
      <c r="A12" s="422" t="s">
        <v>388</v>
      </c>
      <c r="B12" s="115">
        <v>42151</v>
      </c>
      <c r="C12" s="114">
        <v>23960</v>
      </c>
      <c r="D12" s="114">
        <v>18191</v>
      </c>
      <c r="E12" s="114">
        <v>32791</v>
      </c>
      <c r="F12" s="114">
        <v>8484</v>
      </c>
      <c r="G12" s="114">
        <v>6123</v>
      </c>
      <c r="H12" s="114">
        <v>11450</v>
      </c>
      <c r="I12" s="115">
        <v>12760</v>
      </c>
      <c r="J12" s="114">
        <v>8239</v>
      </c>
      <c r="K12" s="114">
        <v>4521</v>
      </c>
      <c r="L12" s="423">
        <v>3669</v>
      </c>
      <c r="M12" s="424">
        <v>3124</v>
      </c>
    </row>
    <row r="13" spans="1:13" s="110" customFormat="1" ht="11.1" customHeight="1" x14ac:dyDescent="0.2">
      <c r="A13" s="422" t="s">
        <v>389</v>
      </c>
      <c r="B13" s="115">
        <v>41857</v>
      </c>
      <c r="C13" s="114">
        <v>23698</v>
      </c>
      <c r="D13" s="114">
        <v>18159</v>
      </c>
      <c r="E13" s="114">
        <v>32423</v>
      </c>
      <c r="F13" s="114">
        <v>8557</v>
      </c>
      <c r="G13" s="114">
        <v>5875</v>
      </c>
      <c r="H13" s="114">
        <v>11526</v>
      </c>
      <c r="I13" s="115">
        <v>12837</v>
      </c>
      <c r="J13" s="114">
        <v>8278</v>
      </c>
      <c r="K13" s="114">
        <v>4559</v>
      </c>
      <c r="L13" s="423">
        <v>2067</v>
      </c>
      <c r="M13" s="424">
        <v>2482</v>
      </c>
    </row>
    <row r="14" spans="1:13" ht="15" customHeight="1" x14ac:dyDescent="0.2">
      <c r="A14" s="422" t="s">
        <v>390</v>
      </c>
      <c r="B14" s="115">
        <v>41900</v>
      </c>
      <c r="C14" s="114">
        <v>23738</v>
      </c>
      <c r="D14" s="114">
        <v>18162</v>
      </c>
      <c r="E14" s="114">
        <v>31526</v>
      </c>
      <c r="F14" s="114">
        <v>9597</v>
      </c>
      <c r="G14" s="114">
        <v>5717</v>
      </c>
      <c r="H14" s="114">
        <v>11827</v>
      </c>
      <c r="I14" s="115">
        <v>12641</v>
      </c>
      <c r="J14" s="114">
        <v>8049</v>
      </c>
      <c r="K14" s="114">
        <v>4592</v>
      </c>
      <c r="L14" s="423">
        <v>3267</v>
      </c>
      <c r="M14" s="424">
        <v>3274</v>
      </c>
    </row>
    <row r="15" spans="1:13" ht="11.1" customHeight="1" x14ac:dyDescent="0.2">
      <c r="A15" s="422" t="s">
        <v>387</v>
      </c>
      <c r="B15" s="115">
        <v>42259</v>
      </c>
      <c r="C15" s="114">
        <v>23921</v>
      </c>
      <c r="D15" s="114">
        <v>18338</v>
      </c>
      <c r="E15" s="114">
        <v>31639</v>
      </c>
      <c r="F15" s="114">
        <v>9855</v>
      </c>
      <c r="G15" s="114">
        <v>5672</v>
      </c>
      <c r="H15" s="114">
        <v>12024</v>
      </c>
      <c r="I15" s="115">
        <v>13024</v>
      </c>
      <c r="J15" s="114">
        <v>8300</v>
      </c>
      <c r="K15" s="114">
        <v>4724</v>
      </c>
      <c r="L15" s="423">
        <v>2762</v>
      </c>
      <c r="M15" s="424">
        <v>2471</v>
      </c>
    </row>
    <row r="16" spans="1:13" ht="11.1" customHeight="1" x14ac:dyDescent="0.2">
      <c r="A16" s="422" t="s">
        <v>388</v>
      </c>
      <c r="B16" s="115">
        <v>42696</v>
      </c>
      <c r="C16" s="114">
        <v>24223</v>
      </c>
      <c r="D16" s="114">
        <v>18473</v>
      </c>
      <c r="E16" s="114">
        <v>32466</v>
      </c>
      <c r="F16" s="114">
        <v>9940</v>
      </c>
      <c r="G16" s="114">
        <v>6171</v>
      </c>
      <c r="H16" s="114">
        <v>12144</v>
      </c>
      <c r="I16" s="115">
        <v>13051</v>
      </c>
      <c r="J16" s="114">
        <v>8171</v>
      </c>
      <c r="K16" s="114">
        <v>4880</v>
      </c>
      <c r="L16" s="423">
        <v>4131</v>
      </c>
      <c r="M16" s="424">
        <v>3701</v>
      </c>
    </row>
    <row r="17" spans="1:13" s="110" customFormat="1" ht="11.1" customHeight="1" x14ac:dyDescent="0.2">
      <c r="A17" s="422" t="s">
        <v>389</v>
      </c>
      <c r="B17" s="115">
        <v>42543</v>
      </c>
      <c r="C17" s="114">
        <v>24011</v>
      </c>
      <c r="D17" s="114">
        <v>18532</v>
      </c>
      <c r="E17" s="114">
        <v>32454</v>
      </c>
      <c r="F17" s="114">
        <v>10069</v>
      </c>
      <c r="G17" s="114">
        <v>5977</v>
      </c>
      <c r="H17" s="114">
        <v>12278</v>
      </c>
      <c r="I17" s="115">
        <v>13208</v>
      </c>
      <c r="J17" s="114">
        <v>8275</v>
      </c>
      <c r="K17" s="114">
        <v>4933</v>
      </c>
      <c r="L17" s="423">
        <v>2077</v>
      </c>
      <c r="M17" s="424">
        <v>2352</v>
      </c>
    </row>
    <row r="18" spans="1:13" ht="15" customHeight="1" x14ac:dyDescent="0.2">
      <c r="A18" s="422" t="s">
        <v>391</v>
      </c>
      <c r="B18" s="115">
        <v>42496</v>
      </c>
      <c r="C18" s="114">
        <v>23949</v>
      </c>
      <c r="D18" s="114">
        <v>18547</v>
      </c>
      <c r="E18" s="114">
        <v>32299</v>
      </c>
      <c r="F18" s="114">
        <v>10130</v>
      </c>
      <c r="G18" s="114">
        <v>5855</v>
      </c>
      <c r="H18" s="114">
        <v>12386</v>
      </c>
      <c r="I18" s="115">
        <v>13006</v>
      </c>
      <c r="J18" s="114">
        <v>8160</v>
      </c>
      <c r="K18" s="114">
        <v>4846</v>
      </c>
      <c r="L18" s="423">
        <v>2842</v>
      </c>
      <c r="M18" s="424">
        <v>2911</v>
      </c>
    </row>
    <row r="19" spans="1:13" ht="11.1" customHeight="1" x14ac:dyDescent="0.2">
      <c r="A19" s="422" t="s">
        <v>387</v>
      </c>
      <c r="B19" s="115">
        <v>42585</v>
      </c>
      <c r="C19" s="114">
        <v>24026</v>
      </c>
      <c r="D19" s="114">
        <v>18559</v>
      </c>
      <c r="E19" s="114">
        <v>32294</v>
      </c>
      <c r="F19" s="114">
        <v>10214</v>
      </c>
      <c r="G19" s="114">
        <v>5733</v>
      </c>
      <c r="H19" s="114">
        <v>12602</v>
      </c>
      <c r="I19" s="115">
        <v>13391</v>
      </c>
      <c r="J19" s="114">
        <v>8442</v>
      </c>
      <c r="K19" s="114">
        <v>4949</v>
      </c>
      <c r="L19" s="423">
        <v>2126</v>
      </c>
      <c r="M19" s="424">
        <v>2068</v>
      </c>
    </row>
    <row r="20" spans="1:13" ht="11.1" customHeight="1" x14ac:dyDescent="0.2">
      <c r="A20" s="422" t="s">
        <v>388</v>
      </c>
      <c r="B20" s="115">
        <v>43164</v>
      </c>
      <c r="C20" s="114">
        <v>24396</v>
      </c>
      <c r="D20" s="114">
        <v>18768</v>
      </c>
      <c r="E20" s="114">
        <v>32888</v>
      </c>
      <c r="F20" s="114">
        <v>10198</v>
      </c>
      <c r="G20" s="114">
        <v>6131</v>
      </c>
      <c r="H20" s="114">
        <v>12826</v>
      </c>
      <c r="I20" s="115">
        <v>13555</v>
      </c>
      <c r="J20" s="114">
        <v>8358</v>
      </c>
      <c r="K20" s="114">
        <v>5197</v>
      </c>
      <c r="L20" s="423">
        <v>3683</v>
      </c>
      <c r="M20" s="424">
        <v>3206</v>
      </c>
    </row>
    <row r="21" spans="1:13" s="110" customFormat="1" ht="11.1" customHeight="1" x14ac:dyDescent="0.2">
      <c r="A21" s="422" t="s">
        <v>389</v>
      </c>
      <c r="B21" s="115">
        <v>42846</v>
      </c>
      <c r="C21" s="114">
        <v>24123</v>
      </c>
      <c r="D21" s="114">
        <v>18723</v>
      </c>
      <c r="E21" s="114">
        <v>32627</v>
      </c>
      <c r="F21" s="114">
        <v>10173</v>
      </c>
      <c r="G21" s="114">
        <v>5959</v>
      </c>
      <c r="H21" s="114">
        <v>12958</v>
      </c>
      <c r="I21" s="115">
        <v>13578</v>
      </c>
      <c r="J21" s="114">
        <v>8408</v>
      </c>
      <c r="K21" s="114">
        <v>5170</v>
      </c>
      <c r="L21" s="423">
        <v>1858</v>
      </c>
      <c r="M21" s="424">
        <v>2310</v>
      </c>
    </row>
    <row r="22" spans="1:13" ht="15" customHeight="1" x14ac:dyDescent="0.2">
      <c r="A22" s="422" t="s">
        <v>392</v>
      </c>
      <c r="B22" s="115">
        <v>42766</v>
      </c>
      <c r="C22" s="114">
        <v>24102</v>
      </c>
      <c r="D22" s="114">
        <v>18664</v>
      </c>
      <c r="E22" s="114">
        <v>32466</v>
      </c>
      <c r="F22" s="114">
        <v>10177</v>
      </c>
      <c r="G22" s="114">
        <v>5736</v>
      </c>
      <c r="H22" s="114">
        <v>13167</v>
      </c>
      <c r="I22" s="115">
        <v>13362</v>
      </c>
      <c r="J22" s="114">
        <v>8252</v>
      </c>
      <c r="K22" s="114">
        <v>5110</v>
      </c>
      <c r="L22" s="423">
        <v>2265</v>
      </c>
      <c r="M22" s="424">
        <v>2420</v>
      </c>
    </row>
    <row r="23" spans="1:13" ht="11.1" customHeight="1" x14ac:dyDescent="0.2">
      <c r="A23" s="422" t="s">
        <v>387</v>
      </c>
      <c r="B23" s="115">
        <v>43082</v>
      </c>
      <c r="C23" s="114">
        <v>24310</v>
      </c>
      <c r="D23" s="114">
        <v>18772</v>
      </c>
      <c r="E23" s="114">
        <v>32645</v>
      </c>
      <c r="F23" s="114">
        <v>10304</v>
      </c>
      <c r="G23" s="114">
        <v>5676</v>
      </c>
      <c r="H23" s="114">
        <v>13380</v>
      </c>
      <c r="I23" s="115">
        <v>13791</v>
      </c>
      <c r="J23" s="114">
        <v>8488</v>
      </c>
      <c r="K23" s="114">
        <v>5303</v>
      </c>
      <c r="L23" s="423">
        <v>2006</v>
      </c>
      <c r="M23" s="424">
        <v>1849</v>
      </c>
    </row>
    <row r="24" spans="1:13" ht="11.1" customHeight="1" x14ac:dyDescent="0.2">
      <c r="A24" s="422" t="s">
        <v>388</v>
      </c>
      <c r="B24" s="115">
        <v>43755</v>
      </c>
      <c r="C24" s="114">
        <v>24792</v>
      </c>
      <c r="D24" s="114">
        <v>18963</v>
      </c>
      <c r="E24" s="114">
        <v>32507</v>
      </c>
      <c r="F24" s="114">
        <v>10389</v>
      </c>
      <c r="G24" s="114">
        <v>6050</v>
      </c>
      <c r="H24" s="114">
        <v>13601</v>
      </c>
      <c r="I24" s="115">
        <v>13824</v>
      </c>
      <c r="J24" s="114">
        <v>8402</v>
      </c>
      <c r="K24" s="114">
        <v>5422</v>
      </c>
      <c r="L24" s="423">
        <v>3898</v>
      </c>
      <c r="M24" s="424">
        <v>3429</v>
      </c>
    </row>
    <row r="25" spans="1:13" s="110" customFormat="1" ht="11.1" customHeight="1" x14ac:dyDescent="0.2">
      <c r="A25" s="422" t="s">
        <v>389</v>
      </c>
      <c r="B25" s="115">
        <v>43442</v>
      </c>
      <c r="C25" s="114">
        <v>24526</v>
      </c>
      <c r="D25" s="114">
        <v>18916</v>
      </c>
      <c r="E25" s="114">
        <v>32174</v>
      </c>
      <c r="F25" s="114">
        <v>10420</v>
      </c>
      <c r="G25" s="114">
        <v>5837</v>
      </c>
      <c r="H25" s="114">
        <v>13713</v>
      </c>
      <c r="I25" s="115">
        <v>13800</v>
      </c>
      <c r="J25" s="114">
        <v>8412</v>
      </c>
      <c r="K25" s="114">
        <v>5388</v>
      </c>
      <c r="L25" s="423">
        <v>1888</v>
      </c>
      <c r="M25" s="424">
        <v>2231</v>
      </c>
    </row>
    <row r="26" spans="1:13" ht="15" customHeight="1" x14ac:dyDescent="0.2">
      <c r="A26" s="422" t="s">
        <v>393</v>
      </c>
      <c r="B26" s="115">
        <v>43538</v>
      </c>
      <c r="C26" s="114">
        <v>24563</v>
      </c>
      <c r="D26" s="114">
        <v>18975</v>
      </c>
      <c r="E26" s="114">
        <v>32163</v>
      </c>
      <c r="F26" s="114">
        <v>10532</v>
      </c>
      <c r="G26" s="114">
        <v>5725</v>
      </c>
      <c r="H26" s="114">
        <v>13955</v>
      </c>
      <c r="I26" s="115">
        <v>13691</v>
      </c>
      <c r="J26" s="114">
        <v>8367</v>
      </c>
      <c r="K26" s="114">
        <v>5324</v>
      </c>
      <c r="L26" s="423">
        <v>2550</v>
      </c>
      <c r="M26" s="424">
        <v>2599</v>
      </c>
    </row>
    <row r="27" spans="1:13" ht="11.1" customHeight="1" x14ac:dyDescent="0.2">
      <c r="A27" s="422" t="s">
        <v>387</v>
      </c>
      <c r="B27" s="115">
        <v>43884</v>
      </c>
      <c r="C27" s="114">
        <v>24782</v>
      </c>
      <c r="D27" s="114">
        <v>19102</v>
      </c>
      <c r="E27" s="114">
        <v>32413</v>
      </c>
      <c r="F27" s="114">
        <v>10629</v>
      </c>
      <c r="G27" s="114">
        <v>5670</v>
      </c>
      <c r="H27" s="114">
        <v>14233</v>
      </c>
      <c r="I27" s="115">
        <v>14099</v>
      </c>
      <c r="J27" s="114">
        <v>8572</v>
      </c>
      <c r="K27" s="114">
        <v>5527</v>
      </c>
      <c r="L27" s="423">
        <v>2400</v>
      </c>
      <c r="M27" s="424">
        <v>2047</v>
      </c>
    </row>
    <row r="28" spans="1:13" ht="11.1" customHeight="1" x14ac:dyDescent="0.2">
      <c r="A28" s="422" t="s">
        <v>388</v>
      </c>
      <c r="B28" s="115">
        <v>44666</v>
      </c>
      <c r="C28" s="114">
        <v>25221</v>
      </c>
      <c r="D28" s="114">
        <v>19445</v>
      </c>
      <c r="E28" s="114">
        <v>33724</v>
      </c>
      <c r="F28" s="114">
        <v>10806</v>
      </c>
      <c r="G28" s="114">
        <v>6085</v>
      </c>
      <c r="H28" s="114">
        <v>14470</v>
      </c>
      <c r="I28" s="115">
        <v>14096</v>
      </c>
      <c r="J28" s="114">
        <v>8389</v>
      </c>
      <c r="K28" s="114">
        <v>5707</v>
      </c>
      <c r="L28" s="423">
        <v>3997</v>
      </c>
      <c r="M28" s="424">
        <v>3405</v>
      </c>
    </row>
    <row r="29" spans="1:13" s="110" customFormat="1" ht="11.1" customHeight="1" x14ac:dyDescent="0.2">
      <c r="A29" s="422" t="s">
        <v>389</v>
      </c>
      <c r="B29" s="115">
        <v>44266</v>
      </c>
      <c r="C29" s="114">
        <v>24879</v>
      </c>
      <c r="D29" s="114">
        <v>19387</v>
      </c>
      <c r="E29" s="114">
        <v>33415</v>
      </c>
      <c r="F29" s="114">
        <v>10838</v>
      </c>
      <c r="G29" s="114">
        <v>5822</v>
      </c>
      <c r="H29" s="114">
        <v>14506</v>
      </c>
      <c r="I29" s="115">
        <v>14194</v>
      </c>
      <c r="J29" s="114">
        <v>8549</v>
      </c>
      <c r="K29" s="114">
        <v>5645</v>
      </c>
      <c r="L29" s="423">
        <v>2218</v>
      </c>
      <c r="M29" s="424">
        <v>2651</v>
      </c>
    </row>
    <row r="30" spans="1:13" ht="15" customHeight="1" x14ac:dyDescent="0.2">
      <c r="A30" s="422" t="s">
        <v>394</v>
      </c>
      <c r="B30" s="115">
        <v>44548</v>
      </c>
      <c r="C30" s="114">
        <v>24954</v>
      </c>
      <c r="D30" s="114">
        <v>19594</v>
      </c>
      <c r="E30" s="114">
        <v>33468</v>
      </c>
      <c r="F30" s="114">
        <v>11071</v>
      </c>
      <c r="G30" s="114">
        <v>5669</v>
      </c>
      <c r="H30" s="114">
        <v>14675</v>
      </c>
      <c r="I30" s="115">
        <v>13844</v>
      </c>
      <c r="J30" s="114">
        <v>8277</v>
      </c>
      <c r="K30" s="114">
        <v>5567</v>
      </c>
      <c r="L30" s="423">
        <v>2935</v>
      </c>
      <c r="M30" s="424">
        <v>2618</v>
      </c>
    </row>
    <row r="31" spans="1:13" ht="11.1" customHeight="1" x14ac:dyDescent="0.2">
      <c r="A31" s="422" t="s">
        <v>387</v>
      </c>
      <c r="B31" s="115">
        <v>44910</v>
      </c>
      <c r="C31" s="114">
        <v>25121</v>
      </c>
      <c r="D31" s="114">
        <v>19789</v>
      </c>
      <c r="E31" s="114">
        <v>33638</v>
      </c>
      <c r="F31" s="114">
        <v>11265</v>
      </c>
      <c r="G31" s="114">
        <v>5591</v>
      </c>
      <c r="H31" s="114">
        <v>14874</v>
      </c>
      <c r="I31" s="115">
        <v>14170</v>
      </c>
      <c r="J31" s="114">
        <v>8469</v>
      </c>
      <c r="K31" s="114">
        <v>5701</v>
      </c>
      <c r="L31" s="423">
        <v>2488</v>
      </c>
      <c r="M31" s="424">
        <v>2123</v>
      </c>
    </row>
    <row r="32" spans="1:13" ht="11.1" customHeight="1" x14ac:dyDescent="0.2">
      <c r="A32" s="422" t="s">
        <v>388</v>
      </c>
      <c r="B32" s="115">
        <v>45940</v>
      </c>
      <c r="C32" s="114">
        <v>25622</v>
      </c>
      <c r="D32" s="114">
        <v>20318</v>
      </c>
      <c r="E32" s="114">
        <v>34372</v>
      </c>
      <c r="F32" s="114">
        <v>11566</v>
      </c>
      <c r="G32" s="114">
        <v>6137</v>
      </c>
      <c r="H32" s="114">
        <v>15109</v>
      </c>
      <c r="I32" s="115">
        <v>14205</v>
      </c>
      <c r="J32" s="114">
        <v>8240</v>
      </c>
      <c r="K32" s="114">
        <v>5965</v>
      </c>
      <c r="L32" s="423">
        <v>4276</v>
      </c>
      <c r="M32" s="424">
        <v>3540</v>
      </c>
    </row>
    <row r="33" spans="1:13" s="110" customFormat="1" ht="11.1" customHeight="1" x14ac:dyDescent="0.2">
      <c r="A33" s="422" t="s">
        <v>389</v>
      </c>
      <c r="B33" s="115">
        <v>45680</v>
      </c>
      <c r="C33" s="114">
        <v>25371</v>
      </c>
      <c r="D33" s="114">
        <v>20309</v>
      </c>
      <c r="E33" s="114">
        <v>34054</v>
      </c>
      <c r="F33" s="114">
        <v>11625</v>
      </c>
      <c r="G33" s="114">
        <v>5968</v>
      </c>
      <c r="H33" s="114">
        <v>15215</v>
      </c>
      <c r="I33" s="115">
        <v>14182</v>
      </c>
      <c r="J33" s="114">
        <v>8271</v>
      </c>
      <c r="K33" s="114">
        <v>5911</v>
      </c>
      <c r="L33" s="423">
        <v>2310</v>
      </c>
      <c r="M33" s="424">
        <v>2629</v>
      </c>
    </row>
    <row r="34" spans="1:13" ht="15" customHeight="1" x14ac:dyDescent="0.2">
      <c r="A34" s="422" t="s">
        <v>395</v>
      </c>
      <c r="B34" s="115">
        <v>45819</v>
      </c>
      <c r="C34" s="114">
        <v>25445</v>
      </c>
      <c r="D34" s="114">
        <v>20374</v>
      </c>
      <c r="E34" s="114">
        <v>34125</v>
      </c>
      <c r="F34" s="114">
        <v>11693</v>
      </c>
      <c r="G34" s="114">
        <v>5686</v>
      </c>
      <c r="H34" s="114">
        <v>15507</v>
      </c>
      <c r="I34" s="115">
        <v>14070</v>
      </c>
      <c r="J34" s="114">
        <v>8208</v>
      </c>
      <c r="K34" s="114">
        <v>5862</v>
      </c>
      <c r="L34" s="423">
        <v>2759</v>
      </c>
      <c r="M34" s="424">
        <v>2713</v>
      </c>
    </row>
    <row r="35" spans="1:13" ht="11.1" customHeight="1" x14ac:dyDescent="0.2">
      <c r="A35" s="422" t="s">
        <v>387</v>
      </c>
      <c r="B35" s="115">
        <v>46037</v>
      </c>
      <c r="C35" s="114">
        <v>25560</v>
      </c>
      <c r="D35" s="114">
        <v>20477</v>
      </c>
      <c r="E35" s="114">
        <v>34181</v>
      </c>
      <c r="F35" s="114">
        <v>11856</v>
      </c>
      <c r="G35" s="114">
        <v>5577</v>
      </c>
      <c r="H35" s="114">
        <v>15730</v>
      </c>
      <c r="I35" s="115">
        <v>14500</v>
      </c>
      <c r="J35" s="114">
        <v>8459</v>
      </c>
      <c r="K35" s="114">
        <v>6041</v>
      </c>
      <c r="L35" s="423">
        <v>2609</v>
      </c>
      <c r="M35" s="424">
        <v>2451</v>
      </c>
    </row>
    <row r="36" spans="1:13" ht="11.1" customHeight="1" x14ac:dyDescent="0.2">
      <c r="A36" s="422" t="s">
        <v>388</v>
      </c>
      <c r="B36" s="115">
        <v>46704</v>
      </c>
      <c r="C36" s="114">
        <v>26026</v>
      </c>
      <c r="D36" s="114">
        <v>20678</v>
      </c>
      <c r="E36" s="114">
        <v>34802</v>
      </c>
      <c r="F36" s="114">
        <v>11902</v>
      </c>
      <c r="G36" s="114">
        <v>6140</v>
      </c>
      <c r="H36" s="114">
        <v>15866</v>
      </c>
      <c r="I36" s="115">
        <v>14442</v>
      </c>
      <c r="J36" s="114">
        <v>8255</v>
      </c>
      <c r="K36" s="114">
        <v>6187</v>
      </c>
      <c r="L36" s="423">
        <v>4086</v>
      </c>
      <c r="M36" s="424">
        <v>3432</v>
      </c>
    </row>
    <row r="37" spans="1:13" s="110" customFormat="1" ht="11.1" customHeight="1" x14ac:dyDescent="0.2">
      <c r="A37" s="422" t="s">
        <v>389</v>
      </c>
      <c r="B37" s="115">
        <v>46561</v>
      </c>
      <c r="C37" s="114">
        <v>25859</v>
      </c>
      <c r="D37" s="114">
        <v>20702</v>
      </c>
      <c r="E37" s="114">
        <v>34583</v>
      </c>
      <c r="F37" s="114">
        <v>11978</v>
      </c>
      <c r="G37" s="114">
        <v>6005</v>
      </c>
      <c r="H37" s="114">
        <v>15951</v>
      </c>
      <c r="I37" s="115">
        <v>14498</v>
      </c>
      <c r="J37" s="114">
        <v>8365</v>
      </c>
      <c r="K37" s="114">
        <v>6133</v>
      </c>
      <c r="L37" s="423">
        <v>2276</v>
      </c>
      <c r="M37" s="424">
        <v>2500</v>
      </c>
    </row>
    <row r="38" spans="1:13" ht="15" customHeight="1" x14ac:dyDescent="0.2">
      <c r="A38" s="425" t="s">
        <v>396</v>
      </c>
      <c r="B38" s="115">
        <v>46482</v>
      </c>
      <c r="C38" s="114">
        <v>25910</v>
      </c>
      <c r="D38" s="114">
        <v>20572</v>
      </c>
      <c r="E38" s="114">
        <v>34495</v>
      </c>
      <c r="F38" s="114">
        <v>11987</v>
      </c>
      <c r="G38" s="114">
        <v>5877</v>
      </c>
      <c r="H38" s="114">
        <v>16010</v>
      </c>
      <c r="I38" s="115">
        <v>14200</v>
      </c>
      <c r="J38" s="114">
        <v>8200</v>
      </c>
      <c r="K38" s="114">
        <v>6000</v>
      </c>
      <c r="L38" s="423">
        <v>3011</v>
      </c>
      <c r="M38" s="424">
        <v>2834</v>
      </c>
    </row>
    <row r="39" spans="1:13" ht="11.1" customHeight="1" x14ac:dyDescent="0.2">
      <c r="A39" s="422" t="s">
        <v>387</v>
      </c>
      <c r="B39" s="115">
        <v>46660</v>
      </c>
      <c r="C39" s="114">
        <v>26078</v>
      </c>
      <c r="D39" s="114">
        <v>20582</v>
      </c>
      <c r="E39" s="114">
        <v>34524</v>
      </c>
      <c r="F39" s="114">
        <v>12136</v>
      </c>
      <c r="G39" s="114">
        <v>5754</v>
      </c>
      <c r="H39" s="114">
        <v>16253</v>
      </c>
      <c r="I39" s="115">
        <v>14677</v>
      </c>
      <c r="J39" s="114">
        <v>8472</v>
      </c>
      <c r="K39" s="114">
        <v>6205</v>
      </c>
      <c r="L39" s="423">
        <v>2592</v>
      </c>
      <c r="M39" s="424">
        <v>2434</v>
      </c>
    </row>
    <row r="40" spans="1:13" ht="11.1" customHeight="1" x14ac:dyDescent="0.2">
      <c r="A40" s="425" t="s">
        <v>388</v>
      </c>
      <c r="B40" s="115">
        <v>47482</v>
      </c>
      <c r="C40" s="114">
        <v>26586</v>
      </c>
      <c r="D40" s="114">
        <v>20896</v>
      </c>
      <c r="E40" s="114">
        <v>35223</v>
      </c>
      <c r="F40" s="114">
        <v>12259</v>
      </c>
      <c r="G40" s="114">
        <v>6234</v>
      </c>
      <c r="H40" s="114">
        <v>16547</v>
      </c>
      <c r="I40" s="115">
        <v>14655</v>
      </c>
      <c r="J40" s="114">
        <v>8304</v>
      </c>
      <c r="K40" s="114">
        <v>6351</v>
      </c>
      <c r="L40" s="423">
        <v>4424</v>
      </c>
      <c r="M40" s="424">
        <v>3797</v>
      </c>
    </row>
    <row r="41" spans="1:13" s="110" customFormat="1" ht="11.1" customHeight="1" x14ac:dyDescent="0.2">
      <c r="A41" s="422" t="s">
        <v>389</v>
      </c>
      <c r="B41" s="115">
        <v>47311</v>
      </c>
      <c r="C41" s="114">
        <v>26410</v>
      </c>
      <c r="D41" s="114">
        <v>20901</v>
      </c>
      <c r="E41" s="114">
        <v>34999</v>
      </c>
      <c r="F41" s="114">
        <v>12312</v>
      </c>
      <c r="G41" s="114">
        <v>6104</v>
      </c>
      <c r="H41" s="114">
        <v>16589</v>
      </c>
      <c r="I41" s="115">
        <v>14638</v>
      </c>
      <c r="J41" s="114">
        <v>8303</v>
      </c>
      <c r="K41" s="114">
        <v>6335</v>
      </c>
      <c r="L41" s="423">
        <v>3502</v>
      </c>
      <c r="M41" s="424">
        <v>3743</v>
      </c>
    </row>
    <row r="42" spans="1:13" ht="15" customHeight="1" x14ac:dyDescent="0.2">
      <c r="A42" s="422" t="s">
        <v>397</v>
      </c>
      <c r="B42" s="115">
        <v>47293</v>
      </c>
      <c r="C42" s="114">
        <v>26382</v>
      </c>
      <c r="D42" s="114">
        <v>20911</v>
      </c>
      <c r="E42" s="114">
        <v>34947</v>
      </c>
      <c r="F42" s="114">
        <v>12346</v>
      </c>
      <c r="G42" s="114">
        <v>5855</v>
      </c>
      <c r="H42" s="114">
        <v>16696</v>
      </c>
      <c r="I42" s="115">
        <v>14350</v>
      </c>
      <c r="J42" s="114">
        <v>8127</v>
      </c>
      <c r="K42" s="114">
        <v>6223</v>
      </c>
      <c r="L42" s="423">
        <v>3564</v>
      </c>
      <c r="M42" s="424">
        <v>3636</v>
      </c>
    </row>
    <row r="43" spans="1:13" ht="11.1" customHeight="1" x14ac:dyDescent="0.2">
      <c r="A43" s="422" t="s">
        <v>387</v>
      </c>
      <c r="B43" s="115">
        <v>47573</v>
      </c>
      <c r="C43" s="114">
        <v>26594</v>
      </c>
      <c r="D43" s="114">
        <v>20979</v>
      </c>
      <c r="E43" s="114">
        <v>35142</v>
      </c>
      <c r="F43" s="114">
        <v>12431</v>
      </c>
      <c r="G43" s="114">
        <v>5792</v>
      </c>
      <c r="H43" s="114">
        <v>16933</v>
      </c>
      <c r="I43" s="115">
        <v>14847</v>
      </c>
      <c r="J43" s="114">
        <v>8411</v>
      </c>
      <c r="K43" s="114">
        <v>6436</v>
      </c>
      <c r="L43" s="423">
        <v>2895</v>
      </c>
      <c r="M43" s="424">
        <v>2725</v>
      </c>
    </row>
    <row r="44" spans="1:13" ht="11.1" customHeight="1" x14ac:dyDescent="0.2">
      <c r="A44" s="422" t="s">
        <v>388</v>
      </c>
      <c r="B44" s="115">
        <v>48586</v>
      </c>
      <c r="C44" s="114">
        <v>27182</v>
      </c>
      <c r="D44" s="114">
        <v>21404</v>
      </c>
      <c r="E44" s="114">
        <v>35906</v>
      </c>
      <c r="F44" s="114">
        <v>12680</v>
      </c>
      <c r="G44" s="114">
        <v>6284</v>
      </c>
      <c r="H44" s="114">
        <v>17173</v>
      </c>
      <c r="I44" s="115">
        <v>14707</v>
      </c>
      <c r="J44" s="114">
        <v>8095</v>
      </c>
      <c r="K44" s="114">
        <v>6612</v>
      </c>
      <c r="L44" s="423">
        <v>4736</v>
      </c>
      <c r="M44" s="424">
        <v>3989</v>
      </c>
    </row>
    <row r="45" spans="1:13" s="110" customFormat="1" ht="11.1" customHeight="1" x14ac:dyDescent="0.2">
      <c r="A45" s="422" t="s">
        <v>389</v>
      </c>
      <c r="B45" s="115">
        <v>48471</v>
      </c>
      <c r="C45" s="114">
        <v>26997</v>
      </c>
      <c r="D45" s="114">
        <v>21474</v>
      </c>
      <c r="E45" s="114">
        <v>35684</v>
      </c>
      <c r="F45" s="114">
        <v>12787</v>
      </c>
      <c r="G45" s="114">
        <v>6215</v>
      </c>
      <c r="H45" s="114">
        <v>17217</v>
      </c>
      <c r="I45" s="115">
        <v>14804</v>
      </c>
      <c r="J45" s="114">
        <v>8180</v>
      </c>
      <c r="K45" s="114">
        <v>6624</v>
      </c>
      <c r="L45" s="423">
        <v>2562</v>
      </c>
      <c r="M45" s="424">
        <v>2735</v>
      </c>
    </row>
    <row r="46" spans="1:13" ht="15" customHeight="1" x14ac:dyDescent="0.2">
      <c r="A46" s="422" t="s">
        <v>398</v>
      </c>
      <c r="B46" s="115">
        <v>48471</v>
      </c>
      <c r="C46" s="114">
        <v>27050</v>
      </c>
      <c r="D46" s="114">
        <v>21421</v>
      </c>
      <c r="E46" s="114">
        <v>35661</v>
      </c>
      <c r="F46" s="114">
        <v>12810</v>
      </c>
      <c r="G46" s="114">
        <v>5980</v>
      </c>
      <c r="H46" s="114">
        <v>17332</v>
      </c>
      <c r="I46" s="115">
        <v>14659</v>
      </c>
      <c r="J46" s="114">
        <v>8115</v>
      </c>
      <c r="K46" s="114">
        <v>6544</v>
      </c>
      <c r="L46" s="423">
        <v>3212</v>
      </c>
      <c r="M46" s="424">
        <v>3275</v>
      </c>
    </row>
    <row r="47" spans="1:13" ht="11.1" customHeight="1" x14ac:dyDescent="0.2">
      <c r="A47" s="422" t="s">
        <v>387</v>
      </c>
      <c r="B47" s="115">
        <v>48507</v>
      </c>
      <c r="C47" s="114">
        <v>27044</v>
      </c>
      <c r="D47" s="114">
        <v>21463</v>
      </c>
      <c r="E47" s="114">
        <v>35543</v>
      </c>
      <c r="F47" s="114">
        <v>12964</v>
      </c>
      <c r="G47" s="114">
        <v>5777</v>
      </c>
      <c r="H47" s="114">
        <v>17465</v>
      </c>
      <c r="I47" s="115">
        <v>14945</v>
      </c>
      <c r="J47" s="114">
        <v>8269</v>
      </c>
      <c r="K47" s="114">
        <v>6676</v>
      </c>
      <c r="L47" s="423">
        <v>2507</v>
      </c>
      <c r="M47" s="424">
        <v>2527</v>
      </c>
    </row>
    <row r="48" spans="1:13" ht="11.1" customHeight="1" x14ac:dyDescent="0.2">
      <c r="A48" s="422" t="s">
        <v>388</v>
      </c>
      <c r="B48" s="115">
        <v>49400</v>
      </c>
      <c r="C48" s="114">
        <v>27662</v>
      </c>
      <c r="D48" s="114">
        <v>21738</v>
      </c>
      <c r="E48" s="114">
        <v>36271</v>
      </c>
      <c r="F48" s="114">
        <v>13129</v>
      </c>
      <c r="G48" s="114">
        <v>6226</v>
      </c>
      <c r="H48" s="114">
        <v>17709</v>
      </c>
      <c r="I48" s="115">
        <v>14821</v>
      </c>
      <c r="J48" s="114">
        <v>8037</v>
      </c>
      <c r="K48" s="114">
        <v>6784</v>
      </c>
      <c r="L48" s="423">
        <v>4671</v>
      </c>
      <c r="M48" s="424">
        <v>3928</v>
      </c>
    </row>
    <row r="49" spans="1:17" s="110" customFormat="1" ht="11.1" customHeight="1" x14ac:dyDescent="0.2">
      <c r="A49" s="422" t="s">
        <v>389</v>
      </c>
      <c r="B49" s="115">
        <v>48680</v>
      </c>
      <c r="C49" s="114">
        <v>27022</v>
      </c>
      <c r="D49" s="114">
        <v>21658</v>
      </c>
      <c r="E49" s="114">
        <v>35513</v>
      </c>
      <c r="F49" s="114">
        <v>13167</v>
      </c>
      <c r="G49" s="114">
        <v>6010</v>
      </c>
      <c r="H49" s="114">
        <v>17530</v>
      </c>
      <c r="I49" s="115">
        <v>14945</v>
      </c>
      <c r="J49" s="114">
        <v>8171</v>
      </c>
      <c r="K49" s="114">
        <v>6774</v>
      </c>
      <c r="L49" s="423">
        <v>2666</v>
      </c>
      <c r="M49" s="424">
        <v>3136</v>
      </c>
    </row>
    <row r="50" spans="1:17" ht="15" customHeight="1" x14ac:dyDescent="0.2">
      <c r="A50" s="422" t="s">
        <v>399</v>
      </c>
      <c r="B50" s="143">
        <v>48436</v>
      </c>
      <c r="C50" s="144">
        <v>26843</v>
      </c>
      <c r="D50" s="144">
        <v>21593</v>
      </c>
      <c r="E50" s="144">
        <v>35289</v>
      </c>
      <c r="F50" s="144">
        <v>13147</v>
      </c>
      <c r="G50" s="144">
        <v>5778</v>
      </c>
      <c r="H50" s="144">
        <v>17550</v>
      </c>
      <c r="I50" s="143">
        <v>14595</v>
      </c>
      <c r="J50" s="144">
        <v>7953</v>
      </c>
      <c r="K50" s="144">
        <v>6642</v>
      </c>
      <c r="L50" s="426">
        <v>3090</v>
      </c>
      <c r="M50" s="427">
        <v>3321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-7.2208124445544752E-2</v>
      </c>
      <c r="C6" s="480">
        <f>'Tabelle 3.3'!J11</f>
        <v>-0.43659185483320828</v>
      </c>
      <c r="D6" s="481">
        <f t="shared" ref="D6:E9" si="0">IF(OR(AND(B6&gt;=-50,B6&lt;=50),ISNUMBER(B6)=FALSE),B6,"")</f>
        <v>-7.2208124445544752E-2</v>
      </c>
      <c r="E6" s="481">
        <f t="shared" si="0"/>
        <v>-0.43659185483320828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-7.2208124445544752E-2</v>
      </c>
      <c r="C14" s="480">
        <f>'Tabelle 3.3'!J11</f>
        <v>-0.43659185483320828</v>
      </c>
      <c r="D14" s="481">
        <f>IF(OR(AND(B14&gt;=-50,B14&lt;=50),ISNUMBER(B14)=FALSE),B14,"")</f>
        <v>-7.2208124445544752E-2</v>
      </c>
      <c r="E14" s="481">
        <f>IF(OR(AND(C14&gt;=-50,C14&lt;=50),ISNUMBER(C14)=FALSE),C14,"")</f>
        <v>-0.43659185483320828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3.0837004405286343</v>
      </c>
      <c r="C15" s="480">
        <f>'Tabelle 3.3'!J12</f>
        <v>15.347721822541967</v>
      </c>
      <c r="D15" s="481">
        <f t="shared" ref="D15:E45" si="3">IF(OR(AND(B15&gt;=-50,B15&lt;=50),ISNUMBER(B15)=FALSE),B15,"")</f>
        <v>3.0837004405286343</v>
      </c>
      <c r="E15" s="481">
        <f t="shared" si="3"/>
        <v>15.347721822541967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3.6563071297989032</v>
      </c>
      <c r="C16" s="480">
        <f>'Tabelle 3.3'!J13</f>
        <v>1.5151515151515151</v>
      </c>
      <c r="D16" s="481">
        <f t="shared" si="3"/>
        <v>3.6563071297989032</v>
      </c>
      <c r="E16" s="481">
        <f t="shared" si="3"/>
        <v>1.5151515151515151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-1.5289113691228877</v>
      </c>
      <c r="C17" s="480">
        <f>'Tabelle 3.3'!J14</f>
        <v>-8.9410795220436761</v>
      </c>
      <c r="D17" s="481">
        <f t="shared" si="3"/>
        <v>-1.5289113691228877</v>
      </c>
      <c r="E17" s="481">
        <f t="shared" si="3"/>
        <v>-8.9410795220436761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-2.8664142779881017</v>
      </c>
      <c r="C18" s="480">
        <f>'Tabelle 3.3'!J15</f>
        <v>-1.9786910197869101</v>
      </c>
      <c r="D18" s="481">
        <f t="shared" si="3"/>
        <v>-2.8664142779881017</v>
      </c>
      <c r="E18" s="481">
        <f t="shared" si="3"/>
        <v>-1.9786910197869101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-2.1708463949843262</v>
      </c>
      <c r="C19" s="480">
        <f>'Tabelle 3.3'!J16</f>
        <v>-11.078503301540719</v>
      </c>
      <c r="D19" s="481">
        <f t="shared" si="3"/>
        <v>-2.1708463949843262</v>
      </c>
      <c r="E19" s="481">
        <f t="shared" si="3"/>
        <v>-11.078503301540719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2.2947292936536394</v>
      </c>
      <c r="C20" s="480">
        <f>'Tabelle 3.3'!J17</f>
        <v>-13.022113022113022</v>
      </c>
      <c r="D20" s="481">
        <f t="shared" si="3"/>
        <v>2.2947292936536394</v>
      </c>
      <c r="E20" s="481">
        <f t="shared" si="3"/>
        <v>-13.022113022113022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2.4482109227871938</v>
      </c>
      <c r="C21" s="480">
        <f>'Tabelle 3.3'!J18</f>
        <v>7.150595882990249</v>
      </c>
      <c r="D21" s="481">
        <f t="shared" si="3"/>
        <v>2.4482109227871938</v>
      </c>
      <c r="E21" s="481">
        <f t="shared" si="3"/>
        <v>7.150595882990249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1.5878679750223015</v>
      </c>
      <c r="C22" s="480">
        <f>'Tabelle 3.3'!J19</f>
        <v>4.2113955408753094</v>
      </c>
      <c r="D22" s="481">
        <f t="shared" si="3"/>
        <v>1.5878679750223015</v>
      </c>
      <c r="E22" s="481">
        <f t="shared" si="3"/>
        <v>4.2113955408753094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1.2082853855005753</v>
      </c>
      <c r="C23" s="480">
        <f>'Tabelle 3.3'!J20</f>
        <v>-2.2988505747126435</v>
      </c>
      <c r="D23" s="481">
        <f t="shared" si="3"/>
        <v>1.2082853855005753</v>
      </c>
      <c r="E23" s="481">
        <f t="shared" si="3"/>
        <v>-2.2988505747126435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0.45167118337850043</v>
      </c>
      <c r="C24" s="480">
        <f>'Tabelle 3.3'!J21</f>
        <v>-6.4883323847467276</v>
      </c>
      <c r="D24" s="481">
        <f t="shared" si="3"/>
        <v>0.45167118337850043</v>
      </c>
      <c r="E24" s="481">
        <f t="shared" si="3"/>
        <v>-6.4883323847467276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-0.25906735751295334</v>
      </c>
      <c r="C25" s="480">
        <f>'Tabelle 3.3'!J22</f>
        <v>-19.09090909090909</v>
      </c>
      <c r="D25" s="481">
        <f t="shared" si="3"/>
        <v>-0.25906735751295334</v>
      </c>
      <c r="E25" s="481">
        <f t="shared" si="3"/>
        <v>-19.09090909090909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0.50050050050050054</v>
      </c>
      <c r="C26" s="480">
        <f>'Tabelle 3.3'!J23</f>
        <v>18.589743589743591</v>
      </c>
      <c r="D26" s="481">
        <f t="shared" si="3"/>
        <v>0.50050050050050054</v>
      </c>
      <c r="E26" s="481">
        <f t="shared" si="3"/>
        <v>18.589743589743591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-1.3245033112582782</v>
      </c>
      <c r="C27" s="480">
        <f>'Tabelle 3.3'!J24</f>
        <v>1.2358393408856849</v>
      </c>
      <c r="D27" s="481">
        <f t="shared" si="3"/>
        <v>-1.3245033112582782</v>
      </c>
      <c r="E27" s="481">
        <f t="shared" si="3"/>
        <v>1.2358393408856849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-0.25348542458808621</v>
      </c>
      <c r="C28" s="480">
        <f>'Tabelle 3.3'!J25</f>
        <v>13.26530612244898</v>
      </c>
      <c r="D28" s="481">
        <f t="shared" si="3"/>
        <v>-0.25348542458808621</v>
      </c>
      <c r="E28" s="481">
        <f t="shared" si="3"/>
        <v>13.26530612244898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-28.515625</v>
      </c>
      <c r="C29" s="480">
        <f>'Tabelle 3.3'!J26</f>
        <v>0</v>
      </c>
      <c r="D29" s="481">
        <f t="shared" si="3"/>
        <v>-28.515625</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2.3427471116816432</v>
      </c>
      <c r="C30" s="480">
        <f>'Tabelle 3.3'!J27</f>
        <v>7.8671328671328675</v>
      </c>
      <c r="D30" s="481">
        <f t="shared" si="3"/>
        <v>2.3427471116816432</v>
      </c>
      <c r="E30" s="481">
        <f t="shared" si="3"/>
        <v>7.8671328671328675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-1.2153950033760972</v>
      </c>
      <c r="C31" s="480">
        <f>'Tabelle 3.3'!J28</f>
        <v>-11.666666666666666</v>
      </c>
      <c r="D31" s="481">
        <f t="shared" si="3"/>
        <v>-1.2153950033760972</v>
      </c>
      <c r="E31" s="481">
        <f t="shared" si="3"/>
        <v>-11.666666666666666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1.1297709923664123</v>
      </c>
      <c r="C32" s="480">
        <f>'Tabelle 3.3'!J29</f>
        <v>-4.6894803548795947</v>
      </c>
      <c r="D32" s="481">
        <f t="shared" si="3"/>
        <v>1.1297709923664123</v>
      </c>
      <c r="E32" s="481">
        <f t="shared" si="3"/>
        <v>-4.6894803548795947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-0.12013455069678039</v>
      </c>
      <c r="C33" s="480">
        <f>'Tabelle 3.3'!J30</f>
        <v>-2.6984126984126986</v>
      </c>
      <c r="D33" s="481">
        <f t="shared" si="3"/>
        <v>-0.12013455069678039</v>
      </c>
      <c r="E33" s="481">
        <f t="shared" si="3"/>
        <v>-2.6984126984126986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-0.16853932584269662</v>
      </c>
      <c r="C34" s="480">
        <f>'Tabelle 3.3'!J31</f>
        <v>-1.3130615065653075</v>
      </c>
      <c r="D34" s="481">
        <f t="shared" si="3"/>
        <v>-0.16853932584269662</v>
      </c>
      <c r="E34" s="481">
        <f t="shared" si="3"/>
        <v>-1.3130615065653075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3.0837004405286343</v>
      </c>
      <c r="C37" s="480">
        <f>'Tabelle 3.3'!J34</f>
        <v>15.347721822541967</v>
      </c>
      <c r="D37" s="481">
        <f t="shared" si="3"/>
        <v>3.0837004405286343</v>
      </c>
      <c r="E37" s="481">
        <f t="shared" si="3"/>
        <v>15.347721822541967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-0.71553873141907487</v>
      </c>
      <c r="C38" s="480">
        <f>'Tabelle 3.3'!J35</f>
        <v>-4.2791499138426188</v>
      </c>
      <c r="D38" s="481">
        <f t="shared" si="3"/>
        <v>-0.71553873141907487</v>
      </c>
      <c r="E38" s="481">
        <f t="shared" si="3"/>
        <v>-4.2791499138426188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0.40220072092582054</v>
      </c>
      <c r="C39" s="480">
        <f>'Tabelle 3.3'!J36</f>
        <v>0.1951854261548471</v>
      </c>
      <c r="D39" s="481">
        <f t="shared" si="3"/>
        <v>0.40220072092582054</v>
      </c>
      <c r="E39" s="481">
        <f t="shared" si="3"/>
        <v>0.1951854261548471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0.40220072092582054</v>
      </c>
      <c r="C45" s="480">
        <f>'Tabelle 3.3'!J36</f>
        <v>0.1951854261548471</v>
      </c>
      <c r="D45" s="481">
        <f t="shared" si="3"/>
        <v>0.40220072092582054</v>
      </c>
      <c r="E45" s="481">
        <f t="shared" si="3"/>
        <v>0.1951854261548471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43538</v>
      </c>
      <c r="C51" s="487">
        <v>8367</v>
      </c>
      <c r="D51" s="487">
        <v>5324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43884</v>
      </c>
      <c r="C52" s="487">
        <v>8572</v>
      </c>
      <c r="D52" s="487">
        <v>5527</v>
      </c>
      <c r="E52" s="488">
        <f t="shared" ref="E52:G70" si="11">IF($A$51=37802,IF(COUNTBLANK(B$51:B$70)&gt;0,#N/A,B52/B$51*100),IF(COUNTBLANK(B$51:B$75)&gt;0,#N/A,B52/B$51*100))</f>
        <v>100.79470807111028</v>
      </c>
      <c r="F52" s="488">
        <f t="shared" si="11"/>
        <v>102.4501015895781</v>
      </c>
      <c r="G52" s="488">
        <f t="shared" si="11"/>
        <v>103.81292261457551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44666</v>
      </c>
      <c r="C53" s="487">
        <v>8389</v>
      </c>
      <c r="D53" s="487">
        <v>5707</v>
      </c>
      <c r="E53" s="488">
        <f t="shared" si="11"/>
        <v>102.59084018558499</v>
      </c>
      <c r="F53" s="488">
        <f t="shared" si="11"/>
        <v>100.26293773156448</v>
      </c>
      <c r="G53" s="488">
        <f t="shared" si="11"/>
        <v>107.19383921863262</v>
      </c>
      <c r="H53" s="489">
        <f>IF(ISERROR(L53)=TRUE,IF(MONTH(A53)=MONTH(MAX(A$51:A$75)),A53,""),"")</f>
        <v>41883</v>
      </c>
      <c r="I53" s="488">
        <f t="shared" si="12"/>
        <v>102.59084018558499</v>
      </c>
      <c r="J53" s="488">
        <f t="shared" si="10"/>
        <v>100.26293773156448</v>
      </c>
      <c r="K53" s="488">
        <f t="shared" si="10"/>
        <v>107.19383921863262</v>
      </c>
      <c r="L53" s="488" t="e">
        <f t="shared" si="13"/>
        <v>#N/A</v>
      </c>
    </row>
    <row r="54" spans="1:14" ht="15" customHeight="1" x14ac:dyDescent="0.2">
      <c r="A54" s="490" t="s">
        <v>462</v>
      </c>
      <c r="B54" s="487">
        <v>44266</v>
      </c>
      <c r="C54" s="487">
        <v>8549</v>
      </c>
      <c r="D54" s="487">
        <v>5645</v>
      </c>
      <c r="E54" s="488">
        <f t="shared" si="11"/>
        <v>101.67210253112225</v>
      </c>
      <c r="F54" s="488">
        <f t="shared" si="11"/>
        <v>102.17521214294251</v>
      </c>
      <c r="G54" s="488">
        <f t="shared" si="11"/>
        <v>106.02930127723515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44548</v>
      </c>
      <c r="C55" s="487">
        <v>8277</v>
      </c>
      <c r="D55" s="487">
        <v>5567</v>
      </c>
      <c r="E55" s="488">
        <f t="shared" si="11"/>
        <v>102.3198125775185</v>
      </c>
      <c r="F55" s="488">
        <f t="shared" si="11"/>
        <v>98.92434564359985</v>
      </c>
      <c r="G55" s="488">
        <f t="shared" si="11"/>
        <v>104.56423741547709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44910</v>
      </c>
      <c r="C56" s="487">
        <v>8469</v>
      </c>
      <c r="D56" s="487">
        <v>5701</v>
      </c>
      <c r="E56" s="488">
        <f t="shared" si="11"/>
        <v>103.15127015480729</v>
      </c>
      <c r="F56" s="488">
        <f t="shared" si="11"/>
        <v>101.21907493725351</v>
      </c>
      <c r="G56" s="488">
        <f t="shared" si="11"/>
        <v>107.08114199849736</v>
      </c>
      <c r="H56" s="489" t="str">
        <f t="shared" si="14"/>
        <v/>
      </c>
      <c r="I56" s="488" t="str">
        <f t="shared" si="12"/>
        <v/>
      </c>
      <c r="J56" s="488" t="str">
        <f t="shared" si="10"/>
        <v/>
      </c>
      <c r="K56" s="488" t="str">
        <f t="shared" si="10"/>
        <v/>
      </c>
      <c r="L56" s="488" t="e">
        <f t="shared" si="13"/>
        <v>#N/A</v>
      </c>
    </row>
    <row r="57" spans="1:14" ht="15" customHeight="1" x14ac:dyDescent="0.2">
      <c r="A57" s="490">
        <v>42248</v>
      </c>
      <c r="B57" s="487">
        <v>45940</v>
      </c>
      <c r="C57" s="487">
        <v>8240</v>
      </c>
      <c r="D57" s="487">
        <v>5965</v>
      </c>
      <c r="E57" s="488">
        <f t="shared" si="11"/>
        <v>105.51701961504891</v>
      </c>
      <c r="F57" s="488">
        <f t="shared" si="11"/>
        <v>98.48213218596868</v>
      </c>
      <c r="G57" s="488">
        <f t="shared" si="11"/>
        <v>112.03981968444778</v>
      </c>
      <c r="H57" s="489">
        <f t="shared" si="14"/>
        <v>42248</v>
      </c>
      <c r="I57" s="488">
        <f t="shared" si="12"/>
        <v>105.51701961504891</v>
      </c>
      <c r="J57" s="488">
        <f t="shared" si="10"/>
        <v>98.48213218596868</v>
      </c>
      <c r="K57" s="488">
        <f t="shared" si="10"/>
        <v>112.03981968444778</v>
      </c>
      <c r="L57" s="488" t="e">
        <f t="shared" si="13"/>
        <v>#N/A</v>
      </c>
    </row>
    <row r="58" spans="1:14" ht="15" customHeight="1" x14ac:dyDescent="0.2">
      <c r="A58" s="490" t="s">
        <v>465</v>
      </c>
      <c r="B58" s="487">
        <v>45680</v>
      </c>
      <c r="C58" s="487">
        <v>8271</v>
      </c>
      <c r="D58" s="487">
        <v>5911</v>
      </c>
      <c r="E58" s="488">
        <f t="shared" si="11"/>
        <v>104.91984013964813</v>
      </c>
      <c r="F58" s="488">
        <f t="shared" si="11"/>
        <v>98.852635353173184</v>
      </c>
      <c r="G58" s="488">
        <f t="shared" si="11"/>
        <v>111.02554470323065</v>
      </c>
      <c r="H58" s="489" t="str">
        <f t="shared" si="14"/>
        <v/>
      </c>
      <c r="I58" s="488" t="str">
        <f t="shared" si="12"/>
        <v/>
      </c>
      <c r="J58" s="488" t="str">
        <f t="shared" si="10"/>
        <v/>
      </c>
      <c r="K58" s="488" t="str">
        <f t="shared" si="10"/>
        <v/>
      </c>
      <c r="L58" s="488" t="e">
        <f t="shared" si="13"/>
        <v>#N/A</v>
      </c>
    </row>
    <row r="59" spans="1:14" ht="15" customHeight="1" x14ac:dyDescent="0.2">
      <c r="A59" s="490" t="s">
        <v>466</v>
      </c>
      <c r="B59" s="487">
        <v>45819</v>
      </c>
      <c r="C59" s="487">
        <v>8208</v>
      </c>
      <c r="D59" s="487">
        <v>5862</v>
      </c>
      <c r="E59" s="488">
        <f t="shared" si="11"/>
        <v>105.23910147457394</v>
      </c>
      <c r="F59" s="488">
        <f t="shared" si="11"/>
        <v>98.099677303693085</v>
      </c>
      <c r="G59" s="488">
        <f t="shared" si="11"/>
        <v>110.10518407212622</v>
      </c>
      <c r="H59" s="489" t="str">
        <f t="shared" si="14"/>
        <v/>
      </c>
      <c r="I59" s="488" t="str">
        <f t="shared" si="12"/>
        <v/>
      </c>
      <c r="J59" s="488" t="str">
        <f t="shared" si="10"/>
        <v/>
      </c>
      <c r="K59" s="488" t="str">
        <f t="shared" si="10"/>
        <v/>
      </c>
      <c r="L59" s="488" t="e">
        <f t="shared" si="13"/>
        <v>#N/A</v>
      </c>
    </row>
    <row r="60" spans="1:14" ht="15" customHeight="1" x14ac:dyDescent="0.2">
      <c r="A60" s="490" t="s">
        <v>467</v>
      </c>
      <c r="B60" s="487">
        <v>46037</v>
      </c>
      <c r="C60" s="487">
        <v>8459</v>
      </c>
      <c r="D60" s="487">
        <v>6041</v>
      </c>
      <c r="E60" s="488">
        <f t="shared" si="11"/>
        <v>105.73981349625615</v>
      </c>
      <c r="F60" s="488">
        <f t="shared" si="11"/>
        <v>101.09955778654236</v>
      </c>
      <c r="G60" s="488">
        <f t="shared" si="11"/>
        <v>113.46731780616078</v>
      </c>
      <c r="H60" s="489" t="str">
        <f t="shared" si="14"/>
        <v/>
      </c>
      <c r="I60" s="488" t="str">
        <f t="shared" si="12"/>
        <v/>
      </c>
      <c r="J60" s="488" t="str">
        <f t="shared" si="10"/>
        <v/>
      </c>
      <c r="K60" s="488" t="str">
        <f t="shared" si="10"/>
        <v/>
      </c>
      <c r="L60" s="488" t="e">
        <f t="shared" si="13"/>
        <v>#N/A</v>
      </c>
    </row>
    <row r="61" spans="1:14" ht="15" customHeight="1" x14ac:dyDescent="0.2">
      <c r="A61" s="490">
        <v>42614</v>
      </c>
      <c r="B61" s="487">
        <v>46704</v>
      </c>
      <c r="C61" s="487">
        <v>8255</v>
      </c>
      <c r="D61" s="487">
        <v>6187</v>
      </c>
      <c r="E61" s="488">
        <f t="shared" si="11"/>
        <v>107.27180853507281</v>
      </c>
      <c r="F61" s="488">
        <f t="shared" si="11"/>
        <v>98.661407912035386</v>
      </c>
      <c r="G61" s="488">
        <f t="shared" si="11"/>
        <v>116.20961682945155</v>
      </c>
      <c r="H61" s="489">
        <f t="shared" si="14"/>
        <v>42614</v>
      </c>
      <c r="I61" s="488">
        <f t="shared" si="12"/>
        <v>107.27180853507281</v>
      </c>
      <c r="J61" s="488">
        <f t="shared" si="10"/>
        <v>98.661407912035386</v>
      </c>
      <c r="K61" s="488">
        <f t="shared" si="10"/>
        <v>116.20961682945155</v>
      </c>
      <c r="L61" s="488" t="e">
        <f t="shared" si="13"/>
        <v>#N/A</v>
      </c>
    </row>
    <row r="62" spans="1:14" ht="15" customHeight="1" x14ac:dyDescent="0.2">
      <c r="A62" s="490" t="s">
        <v>468</v>
      </c>
      <c r="B62" s="487">
        <v>46561</v>
      </c>
      <c r="C62" s="487">
        <v>8365</v>
      </c>
      <c r="D62" s="487">
        <v>6133</v>
      </c>
      <c r="E62" s="488">
        <f t="shared" si="11"/>
        <v>106.94335982360236</v>
      </c>
      <c r="F62" s="488">
        <f t="shared" si="11"/>
        <v>99.976096569857773</v>
      </c>
      <c r="G62" s="488">
        <f t="shared" si="11"/>
        <v>115.19534184823441</v>
      </c>
      <c r="H62" s="489" t="str">
        <f t="shared" si="14"/>
        <v/>
      </c>
      <c r="I62" s="488" t="str">
        <f t="shared" si="12"/>
        <v/>
      </c>
      <c r="J62" s="488" t="str">
        <f t="shared" si="10"/>
        <v/>
      </c>
      <c r="K62" s="488" t="str">
        <f t="shared" si="10"/>
        <v/>
      </c>
      <c r="L62" s="488" t="e">
        <f t="shared" si="13"/>
        <v>#N/A</v>
      </c>
    </row>
    <row r="63" spans="1:14" ht="15" customHeight="1" x14ac:dyDescent="0.2">
      <c r="A63" s="490" t="s">
        <v>469</v>
      </c>
      <c r="B63" s="487">
        <v>46482</v>
      </c>
      <c r="C63" s="487">
        <v>8200</v>
      </c>
      <c r="D63" s="487">
        <v>6000</v>
      </c>
      <c r="E63" s="488">
        <f t="shared" si="11"/>
        <v>106.76190913684597</v>
      </c>
      <c r="F63" s="488">
        <f t="shared" si="11"/>
        <v>98.004063583124179</v>
      </c>
      <c r="G63" s="488">
        <f t="shared" si="11"/>
        <v>112.69722013523666</v>
      </c>
      <c r="H63" s="489" t="str">
        <f t="shared" si="14"/>
        <v/>
      </c>
      <c r="I63" s="488" t="str">
        <f t="shared" si="12"/>
        <v/>
      </c>
      <c r="J63" s="488" t="str">
        <f t="shared" si="10"/>
        <v/>
      </c>
      <c r="K63" s="488" t="str">
        <f t="shared" si="10"/>
        <v/>
      </c>
      <c r="L63" s="488" t="e">
        <f t="shared" si="13"/>
        <v>#N/A</v>
      </c>
    </row>
    <row r="64" spans="1:14" ht="15" customHeight="1" x14ac:dyDescent="0.2">
      <c r="A64" s="490" t="s">
        <v>470</v>
      </c>
      <c r="B64" s="487">
        <v>46660</v>
      </c>
      <c r="C64" s="487">
        <v>8472</v>
      </c>
      <c r="D64" s="487">
        <v>6205</v>
      </c>
      <c r="E64" s="488">
        <f t="shared" si="11"/>
        <v>107.1707473930819</v>
      </c>
      <c r="F64" s="488">
        <f t="shared" si="11"/>
        <v>101.25493008246684</v>
      </c>
      <c r="G64" s="488">
        <f t="shared" si="11"/>
        <v>116.54770848985724</v>
      </c>
      <c r="H64" s="489" t="str">
        <f t="shared" si="14"/>
        <v/>
      </c>
      <c r="I64" s="488" t="str">
        <f t="shared" si="12"/>
        <v/>
      </c>
      <c r="J64" s="488" t="str">
        <f t="shared" si="10"/>
        <v/>
      </c>
      <c r="K64" s="488" t="str">
        <f t="shared" si="10"/>
        <v/>
      </c>
      <c r="L64" s="488" t="e">
        <f t="shared" si="13"/>
        <v>#N/A</v>
      </c>
    </row>
    <row r="65" spans="1:12" ht="15" customHeight="1" x14ac:dyDescent="0.2">
      <c r="A65" s="490">
        <v>42979</v>
      </c>
      <c r="B65" s="487">
        <v>47482</v>
      </c>
      <c r="C65" s="487">
        <v>8304</v>
      </c>
      <c r="D65" s="487">
        <v>6351</v>
      </c>
      <c r="E65" s="488">
        <f t="shared" si="11"/>
        <v>109.05875327300289</v>
      </c>
      <c r="F65" s="488">
        <f t="shared" si="11"/>
        <v>99.2470419505199</v>
      </c>
      <c r="G65" s="488">
        <f t="shared" si="11"/>
        <v>119.290007513148</v>
      </c>
      <c r="H65" s="489">
        <f t="shared" si="14"/>
        <v>42979</v>
      </c>
      <c r="I65" s="488">
        <f t="shared" si="12"/>
        <v>109.05875327300289</v>
      </c>
      <c r="J65" s="488">
        <f t="shared" si="10"/>
        <v>99.2470419505199</v>
      </c>
      <c r="K65" s="488">
        <f t="shared" si="10"/>
        <v>119.290007513148</v>
      </c>
      <c r="L65" s="488" t="e">
        <f t="shared" si="13"/>
        <v>#N/A</v>
      </c>
    </row>
    <row r="66" spans="1:12" ht="15" customHeight="1" x14ac:dyDescent="0.2">
      <c r="A66" s="490" t="s">
        <v>471</v>
      </c>
      <c r="B66" s="487">
        <v>47311</v>
      </c>
      <c r="C66" s="487">
        <v>8303</v>
      </c>
      <c r="D66" s="487">
        <v>6335</v>
      </c>
      <c r="E66" s="488">
        <f t="shared" si="11"/>
        <v>108.66599292572006</v>
      </c>
      <c r="F66" s="488">
        <f t="shared" si="11"/>
        <v>99.23509023544878</v>
      </c>
      <c r="G66" s="488">
        <f t="shared" si="11"/>
        <v>118.98948159278737</v>
      </c>
      <c r="H66" s="489" t="str">
        <f t="shared" si="14"/>
        <v/>
      </c>
      <c r="I66" s="488" t="str">
        <f t="shared" si="12"/>
        <v/>
      </c>
      <c r="J66" s="488" t="str">
        <f t="shared" si="10"/>
        <v/>
      </c>
      <c r="K66" s="488" t="str">
        <f t="shared" si="10"/>
        <v/>
      </c>
      <c r="L66" s="488" t="e">
        <f t="shared" si="13"/>
        <v>#N/A</v>
      </c>
    </row>
    <row r="67" spans="1:12" ht="15" customHeight="1" x14ac:dyDescent="0.2">
      <c r="A67" s="490" t="s">
        <v>472</v>
      </c>
      <c r="B67" s="487">
        <v>47293</v>
      </c>
      <c r="C67" s="487">
        <v>8127</v>
      </c>
      <c r="D67" s="487">
        <v>6223</v>
      </c>
      <c r="E67" s="488">
        <f t="shared" si="11"/>
        <v>108.62464973126924</v>
      </c>
      <c r="F67" s="488">
        <f t="shared" si="11"/>
        <v>97.131588382932961</v>
      </c>
      <c r="G67" s="488">
        <f t="shared" si="11"/>
        <v>116.88580015026295</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47573</v>
      </c>
      <c r="C68" s="487">
        <v>8411</v>
      </c>
      <c r="D68" s="487">
        <v>6436</v>
      </c>
      <c r="E68" s="488">
        <f t="shared" si="11"/>
        <v>109.26776608939318</v>
      </c>
      <c r="F68" s="488">
        <f t="shared" si="11"/>
        <v>100.52587546312897</v>
      </c>
      <c r="G68" s="488">
        <f t="shared" si="11"/>
        <v>120.88655146506386</v>
      </c>
      <c r="H68" s="489" t="str">
        <f t="shared" si="14"/>
        <v/>
      </c>
      <c r="I68" s="488" t="str">
        <f t="shared" si="12"/>
        <v/>
      </c>
      <c r="J68" s="488" t="str">
        <f t="shared" si="12"/>
        <v/>
      </c>
      <c r="K68" s="488" t="str">
        <f t="shared" si="12"/>
        <v/>
      </c>
      <c r="L68" s="488" t="e">
        <f t="shared" si="13"/>
        <v>#N/A</v>
      </c>
    </row>
    <row r="69" spans="1:12" ht="15" customHeight="1" x14ac:dyDescent="0.2">
      <c r="A69" s="490">
        <v>43344</v>
      </c>
      <c r="B69" s="487">
        <v>48586</v>
      </c>
      <c r="C69" s="487">
        <v>8095</v>
      </c>
      <c r="D69" s="487">
        <v>6612</v>
      </c>
      <c r="E69" s="488">
        <f t="shared" si="11"/>
        <v>111.59446919932012</v>
      </c>
      <c r="F69" s="488">
        <f t="shared" si="11"/>
        <v>96.749133500657351</v>
      </c>
      <c r="G69" s="488">
        <f t="shared" si="11"/>
        <v>124.19233658903079</v>
      </c>
      <c r="H69" s="489">
        <f t="shared" si="14"/>
        <v>43344</v>
      </c>
      <c r="I69" s="488">
        <f t="shared" si="12"/>
        <v>111.59446919932012</v>
      </c>
      <c r="J69" s="488">
        <f t="shared" si="12"/>
        <v>96.749133500657351</v>
      </c>
      <c r="K69" s="488">
        <f t="shared" si="12"/>
        <v>124.19233658903079</v>
      </c>
      <c r="L69" s="488" t="e">
        <f t="shared" si="13"/>
        <v>#N/A</v>
      </c>
    </row>
    <row r="70" spans="1:12" ht="15" customHeight="1" x14ac:dyDescent="0.2">
      <c r="A70" s="490" t="s">
        <v>474</v>
      </c>
      <c r="B70" s="487">
        <v>48471</v>
      </c>
      <c r="C70" s="487">
        <v>8180</v>
      </c>
      <c r="D70" s="487">
        <v>6624</v>
      </c>
      <c r="E70" s="488">
        <f t="shared" si="11"/>
        <v>111.33033212366207</v>
      </c>
      <c r="F70" s="488">
        <f t="shared" si="11"/>
        <v>97.765029281701914</v>
      </c>
      <c r="G70" s="488">
        <f t="shared" si="11"/>
        <v>124.41773102930127</v>
      </c>
      <c r="H70" s="489" t="str">
        <f t="shared" si="14"/>
        <v/>
      </c>
      <c r="I70" s="488" t="str">
        <f t="shared" si="12"/>
        <v/>
      </c>
      <c r="J70" s="488" t="str">
        <f t="shared" si="12"/>
        <v/>
      </c>
      <c r="K70" s="488" t="str">
        <f t="shared" si="12"/>
        <v/>
      </c>
      <c r="L70" s="488" t="e">
        <f t="shared" si="13"/>
        <v>#N/A</v>
      </c>
    </row>
    <row r="71" spans="1:12" ht="15" customHeight="1" x14ac:dyDescent="0.2">
      <c r="A71" s="490" t="s">
        <v>475</v>
      </c>
      <c r="B71" s="487">
        <v>48471</v>
      </c>
      <c r="C71" s="487">
        <v>8115</v>
      </c>
      <c r="D71" s="487">
        <v>6544</v>
      </c>
      <c r="E71" s="491">
        <f t="shared" ref="E71:G75" si="15">IF($A$51=37802,IF(COUNTBLANK(B$51:B$70)&gt;0,#N/A,IF(ISBLANK(B71)=FALSE,B71/B$51*100,#N/A)),IF(COUNTBLANK(B$51:B$75)&gt;0,#N/A,B71/B$51*100))</f>
        <v>111.33033212366207</v>
      </c>
      <c r="F71" s="491">
        <f t="shared" si="15"/>
        <v>96.988167802079602</v>
      </c>
      <c r="G71" s="491">
        <f t="shared" si="15"/>
        <v>122.91510142749813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48507</v>
      </c>
      <c r="C72" s="487">
        <v>8269</v>
      </c>
      <c r="D72" s="487">
        <v>6676</v>
      </c>
      <c r="E72" s="491">
        <f t="shared" si="15"/>
        <v>111.41301851256374</v>
      </c>
      <c r="F72" s="491">
        <f t="shared" si="15"/>
        <v>98.828731923030958</v>
      </c>
      <c r="G72" s="491">
        <f t="shared" si="15"/>
        <v>125.39444027047332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49400</v>
      </c>
      <c r="C73" s="487">
        <v>8037</v>
      </c>
      <c r="D73" s="487">
        <v>6784</v>
      </c>
      <c r="E73" s="491">
        <f t="shared" si="15"/>
        <v>113.46410032615186</v>
      </c>
      <c r="F73" s="491">
        <f t="shared" si="15"/>
        <v>96.05593402653281</v>
      </c>
      <c r="G73" s="491">
        <f t="shared" si="15"/>
        <v>127.42299023290759</v>
      </c>
      <c r="H73" s="492">
        <f>IF(A$51=37802,IF(ISERROR(L73)=TRUE,IF(ISBLANK(A73)=FALSE,IF(MONTH(A73)=MONTH(MAX(A$51:A$75)),A73,""),""),""),IF(ISERROR(L73)=TRUE,IF(MONTH(A73)=MONTH(MAX(A$51:A$75)),A73,""),""))</f>
        <v>43709</v>
      </c>
      <c r="I73" s="488">
        <f t="shared" si="12"/>
        <v>113.46410032615186</v>
      </c>
      <c r="J73" s="488">
        <f t="shared" si="12"/>
        <v>96.05593402653281</v>
      </c>
      <c r="K73" s="488">
        <f t="shared" si="12"/>
        <v>127.42299023290759</v>
      </c>
      <c r="L73" s="488" t="e">
        <f t="shared" si="13"/>
        <v>#N/A</v>
      </c>
    </row>
    <row r="74" spans="1:12" ht="15" customHeight="1" x14ac:dyDescent="0.2">
      <c r="A74" s="490" t="s">
        <v>477</v>
      </c>
      <c r="B74" s="487">
        <v>48680</v>
      </c>
      <c r="C74" s="487">
        <v>8171</v>
      </c>
      <c r="D74" s="487">
        <v>6774</v>
      </c>
      <c r="E74" s="491">
        <f t="shared" si="15"/>
        <v>111.81037254811888</v>
      </c>
      <c r="F74" s="491">
        <f t="shared" si="15"/>
        <v>97.657463846061916</v>
      </c>
      <c r="G74" s="491">
        <f t="shared" si="15"/>
        <v>127.2351615326822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48436</v>
      </c>
      <c r="C75" s="493">
        <v>7953</v>
      </c>
      <c r="D75" s="493">
        <v>6642</v>
      </c>
      <c r="E75" s="491">
        <f t="shared" si="15"/>
        <v>111.24994257889659</v>
      </c>
      <c r="F75" s="491">
        <f t="shared" si="15"/>
        <v>95.051989960559339</v>
      </c>
      <c r="G75" s="491">
        <f t="shared" si="15"/>
        <v>124.755822689707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113.46410032615186</v>
      </c>
      <c r="J77" s="488">
        <f>IF(J75&lt;&gt;"",J75,IF(J74&lt;&gt;"",J74,IF(J73&lt;&gt;"",J73,IF(J72&lt;&gt;"",J72,IF(J71&lt;&gt;"",J71,IF(J70&lt;&gt;"",J70,""))))))</f>
        <v>96.05593402653281</v>
      </c>
      <c r="K77" s="488">
        <f>IF(K75&lt;&gt;"",K75,IF(K74&lt;&gt;"",K74,IF(K73&lt;&gt;"",K73,IF(K72&lt;&gt;"",K72,IF(K71&lt;&gt;"",K71,IF(K70&lt;&gt;"",K70,""))))))</f>
        <v>127.42299023290759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+13,5%</v>
      </c>
      <c r="J79" s="488" t="str">
        <f>"GeB - ausschließlich: "&amp;IF(J77&gt;100,"+","")&amp;TEXT(J77-100,"0,0")&amp;"%"</f>
        <v>GeB - ausschließlich: -3,9%</v>
      </c>
      <c r="K79" s="488" t="str">
        <f>"GeB - im Nebenjob: "&amp;IF(K77&gt;100,"+","")&amp;TEXT(K77-100,"0,0")&amp;"%"</f>
        <v>GeB - im Nebenjob: +27,4%</v>
      </c>
    </row>
    <row r="81" spans="9:9" ht="15" customHeight="1" x14ac:dyDescent="0.2">
      <c r="I81" s="488" t="str">
        <f>IF(ISERROR(HLOOKUP(1,I$78:K$79,2,FALSE)),"",HLOOKUP(1,I$78:K$79,2,FALSE))</f>
        <v>GeB - im Nebenjob: +27,4%</v>
      </c>
    </row>
    <row r="82" spans="9:9" ht="15" customHeight="1" x14ac:dyDescent="0.2">
      <c r="I82" s="488" t="str">
        <f>IF(ISERROR(HLOOKUP(2,I$78:K$79,2,FALSE)),"",HLOOKUP(2,I$78:K$79,2,FALSE))</f>
        <v>SvB: +13,5%</v>
      </c>
    </row>
    <row r="83" spans="9:9" ht="15" customHeight="1" x14ac:dyDescent="0.2">
      <c r="I83" s="488" t="str">
        <f>IF(ISERROR(HLOOKUP(3,I$78:K$79,2,FALSE)),"",HLOOKUP(3,I$78:K$79,2,FALSE))</f>
        <v>GeB - ausschließlich: -3,9%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48436</v>
      </c>
      <c r="E12" s="114">
        <v>48680</v>
      </c>
      <c r="F12" s="114">
        <v>49400</v>
      </c>
      <c r="G12" s="114">
        <v>48507</v>
      </c>
      <c r="H12" s="114">
        <v>48471</v>
      </c>
      <c r="I12" s="115">
        <v>-35</v>
      </c>
      <c r="J12" s="116">
        <v>-7.2208124445544752E-2</v>
      </c>
      <c r="N12" s="117"/>
    </row>
    <row r="13" spans="1:15" s="110" customFormat="1" ht="13.5" customHeight="1" x14ac:dyDescent="0.2">
      <c r="A13" s="118" t="s">
        <v>105</v>
      </c>
      <c r="B13" s="119" t="s">
        <v>106</v>
      </c>
      <c r="C13" s="113">
        <v>55.419522669089105</v>
      </c>
      <c r="D13" s="114">
        <v>26843</v>
      </c>
      <c r="E13" s="114">
        <v>27022</v>
      </c>
      <c r="F13" s="114">
        <v>27662</v>
      </c>
      <c r="G13" s="114">
        <v>27044</v>
      </c>
      <c r="H13" s="114">
        <v>27050</v>
      </c>
      <c r="I13" s="115">
        <v>-207</v>
      </c>
      <c r="J13" s="116">
        <v>-0.76524953789279115</v>
      </c>
    </row>
    <row r="14" spans="1:15" s="110" customFormat="1" ht="13.5" customHeight="1" x14ac:dyDescent="0.2">
      <c r="A14" s="120"/>
      <c r="B14" s="119" t="s">
        <v>107</v>
      </c>
      <c r="C14" s="113">
        <v>44.580477330910895</v>
      </c>
      <c r="D14" s="114">
        <v>21593</v>
      </c>
      <c r="E14" s="114">
        <v>21658</v>
      </c>
      <c r="F14" s="114">
        <v>21738</v>
      </c>
      <c r="G14" s="114">
        <v>21463</v>
      </c>
      <c r="H14" s="114">
        <v>21421</v>
      </c>
      <c r="I14" s="115">
        <v>172</v>
      </c>
      <c r="J14" s="116">
        <v>0.80295037579944917</v>
      </c>
    </row>
    <row r="15" spans="1:15" s="110" customFormat="1" ht="13.5" customHeight="1" x14ac:dyDescent="0.2">
      <c r="A15" s="118" t="s">
        <v>105</v>
      </c>
      <c r="B15" s="121" t="s">
        <v>108</v>
      </c>
      <c r="C15" s="113">
        <v>11.92914361218928</v>
      </c>
      <c r="D15" s="114">
        <v>5778</v>
      </c>
      <c r="E15" s="114">
        <v>6010</v>
      </c>
      <c r="F15" s="114">
        <v>6226</v>
      </c>
      <c r="G15" s="114">
        <v>5777</v>
      </c>
      <c r="H15" s="114">
        <v>5980</v>
      </c>
      <c r="I15" s="115">
        <v>-202</v>
      </c>
      <c r="J15" s="116">
        <v>-3.3779264214046822</v>
      </c>
    </row>
    <row r="16" spans="1:15" s="110" customFormat="1" ht="13.5" customHeight="1" x14ac:dyDescent="0.2">
      <c r="A16" s="118"/>
      <c r="B16" s="121" t="s">
        <v>109</v>
      </c>
      <c r="C16" s="113">
        <v>64.423156330002485</v>
      </c>
      <c r="D16" s="114">
        <v>31204</v>
      </c>
      <c r="E16" s="114">
        <v>31279</v>
      </c>
      <c r="F16" s="114">
        <v>31767</v>
      </c>
      <c r="G16" s="114">
        <v>31564</v>
      </c>
      <c r="H16" s="114">
        <v>31534</v>
      </c>
      <c r="I16" s="115">
        <v>-330</v>
      </c>
      <c r="J16" s="116">
        <v>-1.0464895033931629</v>
      </c>
    </row>
    <row r="17" spans="1:10" s="110" customFormat="1" ht="13.5" customHeight="1" x14ac:dyDescent="0.2">
      <c r="A17" s="118"/>
      <c r="B17" s="121" t="s">
        <v>110</v>
      </c>
      <c r="C17" s="113">
        <v>22.377983318193081</v>
      </c>
      <c r="D17" s="114">
        <v>10839</v>
      </c>
      <c r="E17" s="114">
        <v>10789</v>
      </c>
      <c r="F17" s="114">
        <v>10821</v>
      </c>
      <c r="G17" s="114">
        <v>10573</v>
      </c>
      <c r="H17" s="114">
        <v>10404</v>
      </c>
      <c r="I17" s="115">
        <v>435</v>
      </c>
      <c r="J17" s="116">
        <v>4.1810841983852365</v>
      </c>
    </row>
    <row r="18" spans="1:10" s="110" customFormat="1" ht="13.5" customHeight="1" x14ac:dyDescent="0.2">
      <c r="A18" s="120"/>
      <c r="B18" s="121" t="s">
        <v>111</v>
      </c>
      <c r="C18" s="113">
        <v>1.2697167396151623</v>
      </c>
      <c r="D18" s="114">
        <v>615</v>
      </c>
      <c r="E18" s="114">
        <v>602</v>
      </c>
      <c r="F18" s="114">
        <v>586</v>
      </c>
      <c r="G18" s="114">
        <v>593</v>
      </c>
      <c r="H18" s="114">
        <v>553</v>
      </c>
      <c r="I18" s="115">
        <v>62</v>
      </c>
      <c r="J18" s="116">
        <v>11.211573236889693</v>
      </c>
    </row>
    <row r="19" spans="1:10" s="110" customFormat="1" ht="13.5" customHeight="1" x14ac:dyDescent="0.2">
      <c r="A19" s="120"/>
      <c r="B19" s="121" t="s">
        <v>112</v>
      </c>
      <c r="C19" s="113">
        <v>0.34684945082170288</v>
      </c>
      <c r="D19" s="114">
        <v>168</v>
      </c>
      <c r="E19" s="114">
        <v>153</v>
      </c>
      <c r="F19" s="114">
        <v>155</v>
      </c>
      <c r="G19" s="114">
        <v>151</v>
      </c>
      <c r="H19" s="114">
        <v>126</v>
      </c>
      <c r="I19" s="115">
        <v>42</v>
      </c>
      <c r="J19" s="116">
        <v>33.333333333333336</v>
      </c>
    </row>
    <row r="20" spans="1:10" s="110" customFormat="1" ht="13.5" customHeight="1" x14ac:dyDescent="0.2">
      <c r="A20" s="118" t="s">
        <v>113</v>
      </c>
      <c r="B20" s="122" t="s">
        <v>114</v>
      </c>
      <c r="C20" s="113">
        <v>72.856965893137343</v>
      </c>
      <c r="D20" s="114">
        <v>35289</v>
      </c>
      <c r="E20" s="114">
        <v>35513</v>
      </c>
      <c r="F20" s="114">
        <v>36271</v>
      </c>
      <c r="G20" s="114">
        <v>35543</v>
      </c>
      <c r="H20" s="114">
        <v>35661</v>
      </c>
      <c r="I20" s="115">
        <v>-372</v>
      </c>
      <c r="J20" s="116">
        <v>-1.0431563893328846</v>
      </c>
    </row>
    <row r="21" spans="1:10" s="110" customFormat="1" ht="13.5" customHeight="1" x14ac:dyDescent="0.2">
      <c r="A21" s="120"/>
      <c r="B21" s="122" t="s">
        <v>115</v>
      </c>
      <c r="C21" s="113">
        <v>27.143034106862665</v>
      </c>
      <c r="D21" s="114">
        <v>13147</v>
      </c>
      <c r="E21" s="114">
        <v>13167</v>
      </c>
      <c r="F21" s="114">
        <v>13129</v>
      </c>
      <c r="G21" s="114">
        <v>12964</v>
      </c>
      <c r="H21" s="114">
        <v>12810</v>
      </c>
      <c r="I21" s="115">
        <v>337</v>
      </c>
      <c r="J21" s="116">
        <v>2.6307572209211552</v>
      </c>
    </row>
    <row r="22" spans="1:10" s="110" customFormat="1" ht="13.5" customHeight="1" x14ac:dyDescent="0.2">
      <c r="A22" s="118" t="s">
        <v>113</v>
      </c>
      <c r="B22" s="122" t="s">
        <v>116</v>
      </c>
      <c r="C22" s="113">
        <v>88.539516062432895</v>
      </c>
      <c r="D22" s="114">
        <v>42885</v>
      </c>
      <c r="E22" s="114">
        <v>43177</v>
      </c>
      <c r="F22" s="114">
        <v>43719</v>
      </c>
      <c r="G22" s="114">
        <v>43069</v>
      </c>
      <c r="H22" s="114">
        <v>43163</v>
      </c>
      <c r="I22" s="115">
        <v>-278</v>
      </c>
      <c r="J22" s="116">
        <v>-0.64407015267706136</v>
      </c>
    </row>
    <row r="23" spans="1:10" s="110" customFormat="1" ht="13.5" customHeight="1" x14ac:dyDescent="0.2">
      <c r="A23" s="123"/>
      <c r="B23" s="124" t="s">
        <v>117</v>
      </c>
      <c r="C23" s="125">
        <v>11.443967297051779</v>
      </c>
      <c r="D23" s="114">
        <v>5543</v>
      </c>
      <c r="E23" s="114">
        <v>5495</v>
      </c>
      <c r="F23" s="114">
        <v>5673</v>
      </c>
      <c r="G23" s="114">
        <v>5431</v>
      </c>
      <c r="H23" s="114">
        <v>5301</v>
      </c>
      <c r="I23" s="115">
        <v>242</v>
      </c>
      <c r="J23" s="116">
        <v>4.5651763818147515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14595</v>
      </c>
      <c r="E26" s="114">
        <v>14945</v>
      </c>
      <c r="F26" s="114">
        <v>14821</v>
      </c>
      <c r="G26" s="114">
        <v>14945</v>
      </c>
      <c r="H26" s="140">
        <v>14659</v>
      </c>
      <c r="I26" s="115">
        <v>-64</v>
      </c>
      <c r="J26" s="116">
        <v>-0.43659185483320828</v>
      </c>
    </row>
    <row r="27" spans="1:10" s="110" customFormat="1" ht="13.5" customHeight="1" x14ac:dyDescent="0.2">
      <c r="A27" s="118" t="s">
        <v>105</v>
      </c>
      <c r="B27" s="119" t="s">
        <v>106</v>
      </c>
      <c r="C27" s="113">
        <v>41.911613566289823</v>
      </c>
      <c r="D27" s="115">
        <v>6117</v>
      </c>
      <c r="E27" s="114">
        <v>6197</v>
      </c>
      <c r="F27" s="114">
        <v>6108</v>
      </c>
      <c r="G27" s="114">
        <v>6146</v>
      </c>
      <c r="H27" s="140">
        <v>6001</v>
      </c>
      <c r="I27" s="115">
        <v>116</v>
      </c>
      <c r="J27" s="116">
        <v>1.9330111648058657</v>
      </c>
    </row>
    <row r="28" spans="1:10" s="110" customFormat="1" ht="13.5" customHeight="1" x14ac:dyDescent="0.2">
      <c r="A28" s="120"/>
      <c r="B28" s="119" t="s">
        <v>107</v>
      </c>
      <c r="C28" s="113">
        <v>58.088386433710177</v>
      </c>
      <c r="D28" s="115">
        <v>8478</v>
      </c>
      <c r="E28" s="114">
        <v>8748</v>
      </c>
      <c r="F28" s="114">
        <v>8713</v>
      </c>
      <c r="G28" s="114">
        <v>8799</v>
      </c>
      <c r="H28" s="140">
        <v>8658</v>
      </c>
      <c r="I28" s="115">
        <v>-180</v>
      </c>
      <c r="J28" s="116">
        <v>-2.0790020790020791</v>
      </c>
    </row>
    <row r="29" spans="1:10" s="110" customFormat="1" ht="13.5" customHeight="1" x14ac:dyDescent="0.2">
      <c r="A29" s="118" t="s">
        <v>105</v>
      </c>
      <c r="B29" s="121" t="s">
        <v>108</v>
      </c>
      <c r="C29" s="113">
        <v>16.676944158958548</v>
      </c>
      <c r="D29" s="115">
        <v>2434</v>
      </c>
      <c r="E29" s="114">
        <v>2473</v>
      </c>
      <c r="F29" s="114">
        <v>2472</v>
      </c>
      <c r="G29" s="114">
        <v>2609</v>
      </c>
      <c r="H29" s="140">
        <v>2481</v>
      </c>
      <c r="I29" s="115">
        <v>-47</v>
      </c>
      <c r="J29" s="116">
        <v>-1.894397420395002</v>
      </c>
    </row>
    <row r="30" spans="1:10" s="110" customFormat="1" ht="13.5" customHeight="1" x14ac:dyDescent="0.2">
      <c r="A30" s="118"/>
      <c r="B30" s="121" t="s">
        <v>109</v>
      </c>
      <c r="C30" s="113">
        <v>48.564576909900651</v>
      </c>
      <c r="D30" s="115">
        <v>7088</v>
      </c>
      <c r="E30" s="114">
        <v>7318</v>
      </c>
      <c r="F30" s="114">
        <v>7200</v>
      </c>
      <c r="G30" s="114">
        <v>7254</v>
      </c>
      <c r="H30" s="140">
        <v>7174</v>
      </c>
      <c r="I30" s="115">
        <v>-86</v>
      </c>
      <c r="J30" s="116">
        <v>-1.1987733482018399</v>
      </c>
    </row>
    <row r="31" spans="1:10" s="110" customFormat="1" ht="13.5" customHeight="1" x14ac:dyDescent="0.2">
      <c r="A31" s="118"/>
      <c r="B31" s="121" t="s">
        <v>110</v>
      </c>
      <c r="C31" s="113">
        <v>18.369304556354916</v>
      </c>
      <c r="D31" s="115">
        <v>2681</v>
      </c>
      <c r="E31" s="114">
        <v>2711</v>
      </c>
      <c r="F31" s="114">
        <v>2734</v>
      </c>
      <c r="G31" s="114">
        <v>2712</v>
      </c>
      <c r="H31" s="140">
        <v>2685</v>
      </c>
      <c r="I31" s="115">
        <v>-4</v>
      </c>
      <c r="J31" s="116">
        <v>-0.148975791433892</v>
      </c>
    </row>
    <row r="32" spans="1:10" s="110" customFormat="1" ht="13.5" customHeight="1" x14ac:dyDescent="0.2">
      <c r="A32" s="120"/>
      <c r="B32" s="121" t="s">
        <v>111</v>
      </c>
      <c r="C32" s="113">
        <v>16.389174374785885</v>
      </c>
      <c r="D32" s="115">
        <v>2392</v>
      </c>
      <c r="E32" s="114">
        <v>2443</v>
      </c>
      <c r="F32" s="114">
        <v>2415</v>
      </c>
      <c r="G32" s="114">
        <v>2370</v>
      </c>
      <c r="H32" s="140">
        <v>2319</v>
      </c>
      <c r="I32" s="115">
        <v>73</v>
      </c>
      <c r="J32" s="116">
        <v>3.1479085812850367</v>
      </c>
    </row>
    <row r="33" spans="1:10" s="110" customFormat="1" ht="13.5" customHeight="1" x14ac:dyDescent="0.2">
      <c r="A33" s="120"/>
      <c r="B33" s="121" t="s">
        <v>112</v>
      </c>
      <c r="C33" s="113">
        <v>1.4868105515587531</v>
      </c>
      <c r="D33" s="115">
        <v>217</v>
      </c>
      <c r="E33" s="114">
        <v>243</v>
      </c>
      <c r="F33" s="114">
        <v>248</v>
      </c>
      <c r="G33" s="114">
        <v>216</v>
      </c>
      <c r="H33" s="140">
        <v>209</v>
      </c>
      <c r="I33" s="115">
        <v>8</v>
      </c>
      <c r="J33" s="116">
        <v>3.8277511961722488</v>
      </c>
    </row>
    <row r="34" spans="1:10" s="110" customFormat="1" ht="13.5" customHeight="1" x14ac:dyDescent="0.2">
      <c r="A34" s="118" t="s">
        <v>113</v>
      </c>
      <c r="B34" s="122" t="s">
        <v>116</v>
      </c>
      <c r="C34" s="113">
        <v>90.161014045906128</v>
      </c>
      <c r="D34" s="115">
        <v>13159</v>
      </c>
      <c r="E34" s="114">
        <v>13465</v>
      </c>
      <c r="F34" s="114">
        <v>13418</v>
      </c>
      <c r="G34" s="114">
        <v>13526</v>
      </c>
      <c r="H34" s="140">
        <v>13330</v>
      </c>
      <c r="I34" s="115">
        <v>-171</v>
      </c>
      <c r="J34" s="116">
        <v>-1.2828207051762941</v>
      </c>
    </row>
    <row r="35" spans="1:10" s="110" customFormat="1" ht="13.5" customHeight="1" x14ac:dyDescent="0.2">
      <c r="A35" s="118"/>
      <c r="B35" s="119" t="s">
        <v>117</v>
      </c>
      <c r="C35" s="113">
        <v>9.7293593696471401</v>
      </c>
      <c r="D35" s="115">
        <v>1420</v>
      </c>
      <c r="E35" s="114">
        <v>1462</v>
      </c>
      <c r="F35" s="114">
        <v>1388</v>
      </c>
      <c r="G35" s="114">
        <v>1403</v>
      </c>
      <c r="H35" s="140">
        <v>1314</v>
      </c>
      <c r="I35" s="115">
        <v>106</v>
      </c>
      <c r="J35" s="116">
        <v>8.0669710806697115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7953</v>
      </c>
      <c r="E37" s="114">
        <v>8171</v>
      </c>
      <c r="F37" s="114">
        <v>8037</v>
      </c>
      <c r="G37" s="114">
        <v>8269</v>
      </c>
      <c r="H37" s="140">
        <v>8115</v>
      </c>
      <c r="I37" s="115">
        <v>-162</v>
      </c>
      <c r="J37" s="116">
        <v>-1.9963031423290203</v>
      </c>
    </row>
    <row r="38" spans="1:10" s="110" customFormat="1" ht="13.5" customHeight="1" x14ac:dyDescent="0.2">
      <c r="A38" s="118" t="s">
        <v>105</v>
      </c>
      <c r="B38" s="119" t="s">
        <v>106</v>
      </c>
      <c r="C38" s="113">
        <v>38.048535143970831</v>
      </c>
      <c r="D38" s="115">
        <v>3026</v>
      </c>
      <c r="E38" s="114">
        <v>3064</v>
      </c>
      <c r="F38" s="114">
        <v>2969</v>
      </c>
      <c r="G38" s="114">
        <v>3064</v>
      </c>
      <c r="H38" s="140">
        <v>2972</v>
      </c>
      <c r="I38" s="115">
        <v>54</v>
      </c>
      <c r="J38" s="116">
        <v>1.8169582772543742</v>
      </c>
    </row>
    <row r="39" spans="1:10" s="110" customFormat="1" ht="13.5" customHeight="1" x14ac:dyDescent="0.2">
      <c r="A39" s="120"/>
      <c r="B39" s="119" t="s">
        <v>107</v>
      </c>
      <c r="C39" s="113">
        <v>61.951464856029169</v>
      </c>
      <c r="D39" s="115">
        <v>4927</v>
      </c>
      <c r="E39" s="114">
        <v>5107</v>
      </c>
      <c r="F39" s="114">
        <v>5068</v>
      </c>
      <c r="G39" s="114">
        <v>5205</v>
      </c>
      <c r="H39" s="140">
        <v>5143</v>
      </c>
      <c r="I39" s="115">
        <v>-216</v>
      </c>
      <c r="J39" s="116">
        <v>-4.1998833365739845</v>
      </c>
    </row>
    <row r="40" spans="1:10" s="110" customFormat="1" ht="13.5" customHeight="1" x14ac:dyDescent="0.2">
      <c r="A40" s="118" t="s">
        <v>105</v>
      </c>
      <c r="B40" s="121" t="s">
        <v>108</v>
      </c>
      <c r="C40" s="113">
        <v>19.967307934112913</v>
      </c>
      <c r="D40" s="115">
        <v>1588</v>
      </c>
      <c r="E40" s="114">
        <v>1576</v>
      </c>
      <c r="F40" s="114">
        <v>1531</v>
      </c>
      <c r="G40" s="114">
        <v>1739</v>
      </c>
      <c r="H40" s="140">
        <v>1594</v>
      </c>
      <c r="I40" s="115">
        <v>-6</v>
      </c>
      <c r="J40" s="116">
        <v>-0.37641154328732745</v>
      </c>
    </row>
    <row r="41" spans="1:10" s="110" customFormat="1" ht="13.5" customHeight="1" x14ac:dyDescent="0.2">
      <c r="A41" s="118"/>
      <c r="B41" s="121" t="s">
        <v>109</v>
      </c>
      <c r="C41" s="113">
        <v>32.138815541305171</v>
      </c>
      <c r="D41" s="115">
        <v>2556</v>
      </c>
      <c r="E41" s="114">
        <v>2722</v>
      </c>
      <c r="F41" s="114">
        <v>2648</v>
      </c>
      <c r="G41" s="114">
        <v>2703</v>
      </c>
      <c r="H41" s="140">
        <v>2724</v>
      </c>
      <c r="I41" s="115">
        <v>-168</v>
      </c>
      <c r="J41" s="116">
        <v>-6.1674008810572687</v>
      </c>
    </row>
    <row r="42" spans="1:10" s="110" customFormat="1" ht="13.5" customHeight="1" x14ac:dyDescent="0.2">
      <c r="A42" s="118"/>
      <c r="B42" s="121" t="s">
        <v>110</v>
      </c>
      <c r="C42" s="113">
        <v>18.521312712184081</v>
      </c>
      <c r="D42" s="115">
        <v>1473</v>
      </c>
      <c r="E42" s="114">
        <v>1485</v>
      </c>
      <c r="F42" s="114">
        <v>1499</v>
      </c>
      <c r="G42" s="114">
        <v>1510</v>
      </c>
      <c r="H42" s="140">
        <v>1530</v>
      </c>
      <c r="I42" s="115">
        <v>-57</v>
      </c>
      <c r="J42" s="116">
        <v>-3.7254901960784315</v>
      </c>
    </row>
    <row r="43" spans="1:10" s="110" customFormat="1" ht="13.5" customHeight="1" x14ac:dyDescent="0.2">
      <c r="A43" s="120"/>
      <c r="B43" s="121" t="s">
        <v>111</v>
      </c>
      <c r="C43" s="113">
        <v>29.372563812397836</v>
      </c>
      <c r="D43" s="115">
        <v>2336</v>
      </c>
      <c r="E43" s="114">
        <v>2388</v>
      </c>
      <c r="F43" s="114">
        <v>2359</v>
      </c>
      <c r="G43" s="114">
        <v>2317</v>
      </c>
      <c r="H43" s="140">
        <v>2267</v>
      </c>
      <c r="I43" s="115">
        <v>69</v>
      </c>
      <c r="J43" s="116">
        <v>3.0436700485222761</v>
      </c>
    </row>
    <row r="44" spans="1:10" s="110" customFormat="1" ht="13.5" customHeight="1" x14ac:dyDescent="0.2">
      <c r="A44" s="120"/>
      <c r="B44" s="121" t="s">
        <v>112</v>
      </c>
      <c r="C44" s="113">
        <v>2.627939142461964</v>
      </c>
      <c r="D44" s="115">
        <v>209</v>
      </c>
      <c r="E44" s="114">
        <v>236</v>
      </c>
      <c r="F44" s="114">
        <v>237</v>
      </c>
      <c r="G44" s="114">
        <v>201</v>
      </c>
      <c r="H44" s="140">
        <v>197</v>
      </c>
      <c r="I44" s="115">
        <v>12</v>
      </c>
      <c r="J44" s="116">
        <v>6.0913705583756341</v>
      </c>
    </row>
    <row r="45" spans="1:10" s="110" customFormat="1" ht="13.5" customHeight="1" x14ac:dyDescent="0.2">
      <c r="A45" s="118" t="s">
        <v>113</v>
      </c>
      <c r="B45" s="122" t="s">
        <v>116</v>
      </c>
      <c r="C45" s="113">
        <v>90.607317993210103</v>
      </c>
      <c r="D45" s="115">
        <v>7206</v>
      </c>
      <c r="E45" s="114">
        <v>7383</v>
      </c>
      <c r="F45" s="114">
        <v>7323</v>
      </c>
      <c r="G45" s="114">
        <v>7537</v>
      </c>
      <c r="H45" s="140">
        <v>7426</v>
      </c>
      <c r="I45" s="115">
        <v>-220</v>
      </c>
      <c r="J45" s="116">
        <v>-2.9625639644492323</v>
      </c>
    </row>
    <row r="46" spans="1:10" s="110" customFormat="1" ht="13.5" customHeight="1" x14ac:dyDescent="0.2">
      <c r="A46" s="118"/>
      <c r="B46" s="119" t="s">
        <v>117</v>
      </c>
      <c r="C46" s="113">
        <v>9.1915000628693573</v>
      </c>
      <c r="D46" s="115">
        <v>731</v>
      </c>
      <c r="E46" s="114">
        <v>770</v>
      </c>
      <c r="F46" s="114">
        <v>699</v>
      </c>
      <c r="G46" s="114">
        <v>716</v>
      </c>
      <c r="H46" s="140">
        <v>674</v>
      </c>
      <c r="I46" s="115">
        <v>57</v>
      </c>
      <c r="J46" s="116">
        <v>8.4569732937685451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6642</v>
      </c>
      <c r="E48" s="114">
        <v>6774</v>
      </c>
      <c r="F48" s="114">
        <v>6784</v>
      </c>
      <c r="G48" s="114">
        <v>6676</v>
      </c>
      <c r="H48" s="140">
        <v>6544</v>
      </c>
      <c r="I48" s="115">
        <v>98</v>
      </c>
      <c r="J48" s="116">
        <v>1.4975550122249388</v>
      </c>
    </row>
    <row r="49" spans="1:12" s="110" customFormat="1" ht="13.5" customHeight="1" x14ac:dyDescent="0.2">
      <c r="A49" s="118" t="s">
        <v>105</v>
      </c>
      <c r="B49" s="119" t="s">
        <v>106</v>
      </c>
      <c r="C49" s="113">
        <v>46.537187594098164</v>
      </c>
      <c r="D49" s="115">
        <v>3091</v>
      </c>
      <c r="E49" s="114">
        <v>3133</v>
      </c>
      <c r="F49" s="114">
        <v>3139</v>
      </c>
      <c r="G49" s="114">
        <v>3082</v>
      </c>
      <c r="H49" s="140">
        <v>3029</v>
      </c>
      <c r="I49" s="115">
        <v>62</v>
      </c>
      <c r="J49" s="116">
        <v>2.0468801584681411</v>
      </c>
    </row>
    <row r="50" spans="1:12" s="110" customFormat="1" ht="13.5" customHeight="1" x14ac:dyDescent="0.2">
      <c r="A50" s="120"/>
      <c r="B50" s="119" t="s">
        <v>107</v>
      </c>
      <c r="C50" s="113">
        <v>53.462812405901836</v>
      </c>
      <c r="D50" s="115">
        <v>3551</v>
      </c>
      <c r="E50" s="114">
        <v>3641</v>
      </c>
      <c r="F50" s="114">
        <v>3645</v>
      </c>
      <c r="G50" s="114">
        <v>3594</v>
      </c>
      <c r="H50" s="140">
        <v>3515</v>
      </c>
      <c r="I50" s="115">
        <v>36</v>
      </c>
      <c r="J50" s="116">
        <v>1.0241820768136558</v>
      </c>
    </row>
    <row r="51" spans="1:12" s="110" customFormat="1" ht="13.5" customHeight="1" x14ac:dyDescent="0.2">
      <c r="A51" s="118" t="s">
        <v>105</v>
      </c>
      <c r="B51" s="121" t="s">
        <v>108</v>
      </c>
      <c r="C51" s="113">
        <v>12.737127371273713</v>
      </c>
      <c r="D51" s="115">
        <v>846</v>
      </c>
      <c r="E51" s="114">
        <v>897</v>
      </c>
      <c r="F51" s="114">
        <v>941</v>
      </c>
      <c r="G51" s="114">
        <v>870</v>
      </c>
      <c r="H51" s="140">
        <v>887</v>
      </c>
      <c r="I51" s="115">
        <v>-41</v>
      </c>
      <c r="J51" s="116">
        <v>-4.6223224351747465</v>
      </c>
    </row>
    <row r="52" spans="1:12" s="110" customFormat="1" ht="13.5" customHeight="1" x14ac:dyDescent="0.2">
      <c r="A52" s="118"/>
      <c r="B52" s="121" t="s">
        <v>109</v>
      </c>
      <c r="C52" s="113">
        <v>68.232460102378795</v>
      </c>
      <c r="D52" s="115">
        <v>4532</v>
      </c>
      <c r="E52" s="114">
        <v>4596</v>
      </c>
      <c r="F52" s="114">
        <v>4552</v>
      </c>
      <c r="G52" s="114">
        <v>4551</v>
      </c>
      <c r="H52" s="140">
        <v>4450</v>
      </c>
      <c r="I52" s="115">
        <v>82</v>
      </c>
      <c r="J52" s="116">
        <v>1.8426966292134832</v>
      </c>
    </row>
    <row r="53" spans="1:12" s="110" customFormat="1" ht="13.5" customHeight="1" x14ac:dyDescent="0.2">
      <c r="A53" s="118"/>
      <c r="B53" s="121" t="s">
        <v>110</v>
      </c>
      <c r="C53" s="113">
        <v>18.187292984040951</v>
      </c>
      <c r="D53" s="115">
        <v>1208</v>
      </c>
      <c r="E53" s="114">
        <v>1226</v>
      </c>
      <c r="F53" s="114">
        <v>1235</v>
      </c>
      <c r="G53" s="114">
        <v>1202</v>
      </c>
      <c r="H53" s="140">
        <v>1155</v>
      </c>
      <c r="I53" s="115">
        <v>53</v>
      </c>
      <c r="J53" s="116">
        <v>4.5887445887445883</v>
      </c>
    </row>
    <row r="54" spans="1:12" s="110" customFormat="1" ht="13.5" customHeight="1" x14ac:dyDescent="0.2">
      <c r="A54" s="120"/>
      <c r="B54" s="121" t="s">
        <v>111</v>
      </c>
      <c r="C54" s="113">
        <v>0.84311954230653419</v>
      </c>
      <c r="D54" s="115">
        <v>56</v>
      </c>
      <c r="E54" s="114">
        <v>55</v>
      </c>
      <c r="F54" s="114">
        <v>56</v>
      </c>
      <c r="G54" s="114">
        <v>53</v>
      </c>
      <c r="H54" s="140">
        <v>52</v>
      </c>
      <c r="I54" s="115">
        <v>4</v>
      </c>
      <c r="J54" s="116">
        <v>7.6923076923076925</v>
      </c>
    </row>
    <row r="55" spans="1:12" s="110" customFormat="1" ht="13.5" customHeight="1" x14ac:dyDescent="0.2">
      <c r="A55" s="120"/>
      <c r="B55" s="121" t="s">
        <v>112</v>
      </c>
      <c r="C55" s="113">
        <v>0.12044564890093346</v>
      </c>
      <c r="D55" s="115">
        <v>8</v>
      </c>
      <c r="E55" s="114">
        <v>7</v>
      </c>
      <c r="F55" s="114">
        <v>11</v>
      </c>
      <c r="G55" s="114">
        <v>15</v>
      </c>
      <c r="H55" s="140">
        <v>12</v>
      </c>
      <c r="I55" s="115">
        <v>-4</v>
      </c>
      <c r="J55" s="116">
        <v>-33.333333333333336</v>
      </c>
    </row>
    <row r="56" spans="1:12" s="110" customFormat="1" ht="13.5" customHeight="1" x14ac:dyDescent="0.2">
      <c r="A56" s="118" t="s">
        <v>113</v>
      </c>
      <c r="B56" s="122" t="s">
        <v>116</v>
      </c>
      <c r="C56" s="113">
        <v>89.626618488407104</v>
      </c>
      <c r="D56" s="115">
        <v>5953</v>
      </c>
      <c r="E56" s="114">
        <v>6082</v>
      </c>
      <c r="F56" s="114">
        <v>6095</v>
      </c>
      <c r="G56" s="114">
        <v>5989</v>
      </c>
      <c r="H56" s="140">
        <v>5904</v>
      </c>
      <c r="I56" s="115">
        <v>49</v>
      </c>
      <c r="J56" s="116">
        <v>0.82994579945799463</v>
      </c>
    </row>
    <row r="57" spans="1:12" s="110" customFormat="1" ht="13.5" customHeight="1" x14ac:dyDescent="0.2">
      <c r="A57" s="142"/>
      <c r="B57" s="124" t="s">
        <v>117</v>
      </c>
      <c r="C57" s="125">
        <v>10.373381511592894</v>
      </c>
      <c r="D57" s="143">
        <v>689</v>
      </c>
      <c r="E57" s="144">
        <v>692</v>
      </c>
      <c r="F57" s="144">
        <v>689</v>
      </c>
      <c r="G57" s="144">
        <v>687</v>
      </c>
      <c r="H57" s="145">
        <v>640</v>
      </c>
      <c r="I57" s="143">
        <v>49</v>
      </c>
      <c r="J57" s="146">
        <v>7.65625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48436</v>
      </c>
      <c r="E12" s="236">
        <v>48680</v>
      </c>
      <c r="F12" s="114">
        <v>49400</v>
      </c>
      <c r="G12" s="114">
        <v>48507</v>
      </c>
      <c r="H12" s="140">
        <v>48471</v>
      </c>
      <c r="I12" s="115">
        <v>-35</v>
      </c>
      <c r="J12" s="116">
        <v>-7.2208124445544752E-2</v>
      </c>
    </row>
    <row r="13" spans="1:15" s="110" customFormat="1" ht="12" customHeight="1" x14ac:dyDescent="0.2">
      <c r="A13" s="118" t="s">
        <v>105</v>
      </c>
      <c r="B13" s="119" t="s">
        <v>106</v>
      </c>
      <c r="C13" s="113">
        <v>55.419522669089105</v>
      </c>
      <c r="D13" s="115">
        <v>26843</v>
      </c>
      <c r="E13" s="114">
        <v>27022</v>
      </c>
      <c r="F13" s="114">
        <v>27662</v>
      </c>
      <c r="G13" s="114">
        <v>27044</v>
      </c>
      <c r="H13" s="140">
        <v>27050</v>
      </c>
      <c r="I13" s="115">
        <v>-207</v>
      </c>
      <c r="J13" s="116">
        <v>-0.76524953789279115</v>
      </c>
    </row>
    <row r="14" spans="1:15" s="110" customFormat="1" ht="12" customHeight="1" x14ac:dyDescent="0.2">
      <c r="A14" s="118"/>
      <c r="B14" s="119" t="s">
        <v>107</v>
      </c>
      <c r="C14" s="113">
        <v>44.580477330910895</v>
      </c>
      <c r="D14" s="115">
        <v>21593</v>
      </c>
      <c r="E14" s="114">
        <v>21658</v>
      </c>
      <c r="F14" s="114">
        <v>21738</v>
      </c>
      <c r="G14" s="114">
        <v>21463</v>
      </c>
      <c r="H14" s="140">
        <v>21421</v>
      </c>
      <c r="I14" s="115">
        <v>172</v>
      </c>
      <c r="J14" s="116">
        <v>0.80295037579944917</v>
      </c>
    </row>
    <row r="15" spans="1:15" s="110" customFormat="1" ht="12" customHeight="1" x14ac:dyDescent="0.2">
      <c r="A15" s="118" t="s">
        <v>105</v>
      </c>
      <c r="B15" s="121" t="s">
        <v>108</v>
      </c>
      <c r="C15" s="113">
        <v>11.92914361218928</v>
      </c>
      <c r="D15" s="115">
        <v>5778</v>
      </c>
      <c r="E15" s="114">
        <v>6010</v>
      </c>
      <c r="F15" s="114">
        <v>6226</v>
      </c>
      <c r="G15" s="114">
        <v>5777</v>
      </c>
      <c r="H15" s="140">
        <v>5980</v>
      </c>
      <c r="I15" s="115">
        <v>-202</v>
      </c>
      <c r="J15" s="116">
        <v>-3.3779264214046822</v>
      </c>
    </row>
    <row r="16" spans="1:15" s="110" customFormat="1" ht="12" customHeight="1" x14ac:dyDescent="0.2">
      <c r="A16" s="118"/>
      <c r="B16" s="121" t="s">
        <v>109</v>
      </c>
      <c r="C16" s="113">
        <v>64.423156330002485</v>
      </c>
      <c r="D16" s="115">
        <v>31204</v>
      </c>
      <c r="E16" s="114">
        <v>31279</v>
      </c>
      <c r="F16" s="114">
        <v>31767</v>
      </c>
      <c r="G16" s="114">
        <v>31564</v>
      </c>
      <c r="H16" s="140">
        <v>31534</v>
      </c>
      <c r="I16" s="115">
        <v>-330</v>
      </c>
      <c r="J16" s="116">
        <v>-1.0464895033931629</v>
      </c>
    </row>
    <row r="17" spans="1:10" s="110" customFormat="1" ht="12" customHeight="1" x14ac:dyDescent="0.2">
      <c r="A17" s="118"/>
      <c r="B17" s="121" t="s">
        <v>110</v>
      </c>
      <c r="C17" s="113">
        <v>22.377983318193081</v>
      </c>
      <c r="D17" s="115">
        <v>10839</v>
      </c>
      <c r="E17" s="114">
        <v>10789</v>
      </c>
      <c r="F17" s="114">
        <v>10821</v>
      </c>
      <c r="G17" s="114">
        <v>10573</v>
      </c>
      <c r="H17" s="140">
        <v>10404</v>
      </c>
      <c r="I17" s="115">
        <v>435</v>
      </c>
      <c r="J17" s="116">
        <v>4.1810841983852365</v>
      </c>
    </row>
    <row r="18" spans="1:10" s="110" customFormat="1" ht="12" customHeight="1" x14ac:dyDescent="0.2">
      <c r="A18" s="120"/>
      <c r="B18" s="121" t="s">
        <v>111</v>
      </c>
      <c r="C18" s="113">
        <v>1.2697167396151623</v>
      </c>
      <c r="D18" s="115">
        <v>615</v>
      </c>
      <c r="E18" s="114">
        <v>602</v>
      </c>
      <c r="F18" s="114">
        <v>586</v>
      </c>
      <c r="G18" s="114">
        <v>593</v>
      </c>
      <c r="H18" s="140">
        <v>553</v>
      </c>
      <c r="I18" s="115">
        <v>62</v>
      </c>
      <c r="J18" s="116">
        <v>11.211573236889693</v>
      </c>
    </row>
    <row r="19" spans="1:10" s="110" customFormat="1" ht="12" customHeight="1" x14ac:dyDescent="0.2">
      <c r="A19" s="120"/>
      <c r="B19" s="121" t="s">
        <v>112</v>
      </c>
      <c r="C19" s="113">
        <v>0.34684945082170288</v>
      </c>
      <c r="D19" s="115">
        <v>168</v>
      </c>
      <c r="E19" s="114">
        <v>153</v>
      </c>
      <c r="F19" s="114">
        <v>155</v>
      </c>
      <c r="G19" s="114">
        <v>151</v>
      </c>
      <c r="H19" s="140">
        <v>126</v>
      </c>
      <c r="I19" s="115">
        <v>42</v>
      </c>
      <c r="J19" s="116">
        <v>33.333333333333336</v>
      </c>
    </row>
    <row r="20" spans="1:10" s="110" customFormat="1" ht="12" customHeight="1" x14ac:dyDescent="0.2">
      <c r="A20" s="118" t="s">
        <v>113</v>
      </c>
      <c r="B20" s="119" t="s">
        <v>181</v>
      </c>
      <c r="C20" s="113">
        <v>72.856965893137343</v>
      </c>
      <c r="D20" s="115">
        <v>35289</v>
      </c>
      <c r="E20" s="114">
        <v>35513</v>
      </c>
      <c r="F20" s="114">
        <v>36271</v>
      </c>
      <c r="G20" s="114">
        <v>35543</v>
      </c>
      <c r="H20" s="140">
        <v>35661</v>
      </c>
      <c r="I20" s="115">
        <v>-372</v>
      </c>
      <c r="J20" s="116">
        <v>-1.0431563893328846</v>
      </c>
    </row>
    <row r="21" spans="1:10" s="110" customFormat="1" ht="12" customHeight="1" x14ac:dyDescent="0.2">
      <c r="A21" s="118"/>
      <c r="B21" s="119" t="s">
        <v>182</v>
      </c>
      <c r="C21" s="113">
        <v>27.143034106862665</v>
      </c>
      <c r="D21" s="115">
        <v>13147</v>
      </c>
      <c r="E21" s="114">
        <v>13167</v>
      </c>
      <c r="F21" s="114">
        <v>13129</v>
      </c>
      <c r="G21" s="114">
        <v>12964</v>
      </c>
      <c r="H21" s="140">
        <v>12810</v>
      </c>
      <c r="I21" s="115">
        <v>337</v>
      </c>
      <c r="J21" s="116">
        <v>2.6307572209211552</v>
      </c>
    </row>
    <row r="22" spans="1:10" s="110" customFormat="1" ht="12" customHeight="1" x14ac:dyDescent="0.2">
      <c r="A22" s="118" t="s">
        <v>113</v>
      </c>
      <c r="B22" s="119" t="s">
        <v>116</v>
      </c>
      <c r="C22" s="113">
        <v>88.539516062432895</v>
      </c>
      <c r="D22" s="115">
        <v>42885</v>
      </c>
      <c r="E22" s="114">
        <v>43177</v>
      </c>
      <c r="F22" s="114">
        <v>43719</v>
      </c>
      <c r="G22" s="114">
        <v>43069</v>
      </c>
      <c r="H22" s="140">
        <v>43163</v>
      </c>
      <c r="I22" s="115">
        <v>-278</v>
      </c>
      <c r="J22" s="116">
        <v>-0.64407015267706136</v>
      </c>
    </row>
    <row r="23" spans="1:10" s="110" customFormat="1" ht="12" customHeight="1" x14ac:dyDescent="0.2">
      <c r="A23" s="118"/>
      <c r="B23" s="119" t="s">
        <v>117</v>
      </c>
      <c r="C23" s="113">
        <v>11.443967297051779</v>
      </c>
      <c r="D23" s="115">
        <v>5543</v>
      </c>
      <c r="E23" s="114">
        <v>5495</v>
      </c>
      <c r="F23" s="114">
        <v>5673</v>
      </c>
      <c r="G23" s="114">
        <v>5431</v>
      </c>
      <c r="H23" s="140">
        <v>5301</v>
      </c>
      <c r="I23" s="115">
        <v>242</v>
      </c>
      <c r="J23" s="116">
        <v>4.5651763818147515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55441</v>
      </c>
      <c r="E64" s="236">
        <v>55514</v>
      </c>
      <c r="F64" s="236">
        <v>55918</v>
      </c>
      <c r="G64" s="236">
        <v>55147</v>
      </c>
      <c r="H64" s="140">
        <v>55010</v>
      </c>
      <c r="I64" s="115">
        <v>431</v>
      </c>
      <c r="J64" s="116">
        <v>0.78349391019814574</v>
      </c>
    </row>
    <row r="65" spans="1:12" s="110" customFormat="1" ht="12" customHeight="1" x14ac:dyDescent="0.2">
      <c r="A65" s="118" t="s">
        <v>105</v>
      </c>
      <c r="B65" s="119" t="s">
        <v>106</v>
      </c>
      <c r="C65" s="113">
        <v>54.705001713533306</v>
      </c>
      <c r="D65" s="235">
        <v>30329</v>
      </c>
      <c r="E65" s="236">
        <v>30350</v>
      </c>
      <c r="F65" s="236">
        <v>30702</v>
      </c>
      <c r="G65" s="236">
        <v>30308</v>
      </c>
      <c r="H65" s="140">
        <v>30270</v>
      </c>
      <c r="I65" s="115">
        <v>59</v>
      </c>
      <c r="J65" s="116">
        <v>0.19491245457548728</v>
      </c>
    </row>
    <row r="66" spans="1:12" s="110" customFormat="1" ht="12" customHeight="1" x14ac:dyDescent="0.2">
      <c r="A66" s="118"/>
      <c r="B66" s="119" t="s">
        <v>107</v>
      </c>
      <c r="C66" s="113">
        <v>45.294998286466694</v>
      </c>
      <c r="D66" s="235">
        <v>25112</v>
      </c>
      <c r="E66" s="236">
        <v>25164</v>
      </c>
      <c r="F66" s="236">
        <v>25216</v>
      </c>
      <c r="G66" s="236">
        <v>24839</v>
      </c>
      <c r="H66" s="140">
        <v>24740</v>
      </c>
      <c r="I66" s="115">
        <v>372</v>
      </c>
      <c r="J66" s="116">
        <v>1.503637833468068</v>
      </c>
    </row>
    <row r="67" spans="1:12" s="110" customFormat="1" ht="12" customHeight="1" x14ac:dyDescent="0.2">
      <c r="A67" s="118" t="s">
        <v>105</v>
      </c>
      <c r="B67" s="121" t="s">
        <v>108</v>
      </c>
      <c r="C67" s="113">
        <v>12.182319943723959</v>
      </c>
      <c r="D67" s="235">
        <v>6754</v>
      </c>
      <c r="E67" s="236">
        <v>7016</v>
      </c>
      <c r="F67" s="236">
        <v>7196</v>
      </c>
      <c r="G67" s="236">
        <v>6725</v>
      </c>
      <c r="H67" s="140">
        <v>6935</v>
      </c>
      <c r="I67" s="115">
        <v>-181</v>
      </c>
      <c r="J67" s="116">
        <v>-2.6099495313626533</v>
      </c>
    </row>
    <row r="68" spans="1:12" s="110" customFormat="1" ht="12" customHeight="1" x14ac:dyDescent="0.2">
      <c r="A68" s="118"/>
      <c r="B68" s="121" t="s">
        <v>109</v>
      </c>
      <c r="C68" s="113">
        <v>64.407207662199454</v>
      </c>
      <c r="D68" s="235">
        <v>35708</v>
      </c>
      <c r="E68" s="236">
        <v>35634</v>
      </c>
      <c r="F68" s="236">
        <v>35956</v>
      </c>
      <c r="G68" s="236">
        <v>35872</v>
      </c>
      <c r="H68" s="140">
        <v>35793</v>
      </c>
      <c r="I68" s="115">
        <v>-85</v>
      </c>
      <c r="J68" s="116">
        <v>-0.23747660157013942</v>
      </c>
    </row>
    <row r="69" spans="1:12" s="110" customFormat="1" ht="12" customHeight="1" x14ac:dyDescent="0.2">
      <c r="A69" s="118"/>
      <c r="B69" s="121" t="s">
        <v>110</v>
      </c>
      <c r="C69" s="113">
        <v>22.158691221298316</v>
      </c>
      <c r="D69" s="235">
        <v>12285</v>
      </c>
      <c r="E69" s="236">
        <v>12175</v>
      </c>
      <c r="F69" s="236">
        <v>12096</v>
      </c>
      <c r="G69" s="236">
        <v>11874</v>
      </c>
      <c r="H69" s="140">
        <v>11663</v>
      </c>
      <c r="I69" s="115">
        <v>622</v>
      </c>
      <c r="J69" s="116">
        <v>5.3331046900454426</v>
      </c>
    </row>
    <row r="70" spans="1:12" s="110" customFormat="1" ht="12" customHeight="1" x14ac:dyDescent="0.2">
      <c r="A70" s="120"/>
      <c r="B70" s="121" t="s">
        <v>111</v>
      </c>
      <c r="C70" s="113">
        <v>1.2517811727782688</v>
      </c>
      <c r="D70" s="235">
        <v>694</v>
      </c>
      <c r="E70" s="236">
        <v>689</v>
      </c>
      <c r="F70" s="236">
        <v>670</v>
      </c>
      <c r="G70" s="236">
        <v>676</v>
      </c>
      <c r="H70" s="140">
        <v>619</v>
      </c>
      <c r="I70" s="115">
        <v>75</v>
      </c>
      <c r="J70" s="116">
        <v>12.116316639741518</v>
      </c>
    </row>
    <row r="71" spans="1:12" s="110" customFormat="1" ht="12" customHeight="1" x14ac:dyDescent="0.2">
      <c r="A71" s="120"/>
      <c r="B71" s="121" t="s">
        <v>112</v>
      </c>
      <c r="C71" s="113">
        <v>0.3318843455204632</v>
      </c>
      <c r="D71" s="235">
        <v>184</v>
      </c>
      <c r="E71" s="236">
        <v>176</v>
      </c>
      <c r="F71" s="236">
        <v>185</v>
      </c>
      <c r="G71" s="236">
        <v>176</v>
      </c>
      <c r="H71" s="140">
        <v>144</v>
      </c>
      <c r="I71" s="115">
        <v>40</v>
      </c>
      <c r="J71" s="116">
        <v>27.777777777777779</v>
      </c>
    </row>
    <row r="72" spans="1:12" s="110" customFormat="1" ht="12" customHeight="1" x14ac:dyDescent="0.2">
      <c r="A72" s="118" t="s">
        <v>113</v>
      </c>
      <c r="B72" s="119" t="s">
        <v>181</v>
      </c>
      <c r="C72" s="113">
        <v>73.624213127468835</v>
      </c>
      <c r="D72" s="235">
        <v>40818</v>
      </c>
      <c r="E72" s="236">
        <v>40971</v>
      </c>
      <c r="F72" s="236">
        <v>41409</v>
      </c>
      <c r="G72" s="236">
        <v>40772</v>
      </c>
      <c r="H72" s="140">
        <v>40826</v>
      </c>
      <c r="I72" s="115">
        <v>-8</v>
      </c>
      <c r="J72" s="116">
        <v>-1.9595355900651545E-2</v>
      </c>
    </row>
    <row r="73" spans="1:12" s="110" customFormat="1" ht="12" customHeight="1" x14ac:dyDescent="0.2">
      <c r="A73" s="118"/>
      <c r="B73" s="119" t="s">
        <v>182</v>
      </c>
      <c r="C73" s="113">
        <v>26.375786872531158</v>
      </c>
      <c r="D73" s="115">
        <v>14623</v>
      </c>
      <c r="E73" s="114">
        <v>14543</v>
      </c>
      <c r="F73" s="114">
        <v>14509</v>
      </c>
      <c r="G73" s="114">
        <v>14375</v>
      </c>
      <c r="H73" s="140">
        <v>14184</v>
      </c>
      <c r="I73" s="115">
        <v>439</v>
      </c>
      <c r="J73" s="116">
        <v>3.0950366610265085</v>
      </c>
    </row>
    <row r="74" spans="1:12" s="110" customFormat="1" ht="12" customHeight="1" x14ac:dyDescent="0.2">
      <c r="A74" s="118" t="s">
        <v>113</v>
      </c>
      <c r="B74" s="119" t="s">
        <v>116</v>
      </c>
      <c r="C74" s="113">
        <v>88.593279342003214</v>
      </c>
      <c r="D74" s="115">
        <v>49117</v>
      </c>
      <c r="E74" s="114">
        <v>49319</v>
      </c>
      <c r="F74" s="114">
        <v>49563</v>
      </c>
      <c r="G74" s="114">
        <v>48983</v>
      </c>
      <c r="H74" s="140">
        <v>49009</v>
      </c>
      <c r="I74" s="115">
        <v>108</v>
      </c>
      <c r="J74" s="116">
        <v>0.22036768756758962</v>
      </c>
    </row>
    <row r="75" spans="1:12" s="110" customFormat="1" ht="12" customHeight="1" x14ac:dyDescent="0.2">
      <c r="A75" s="142"/>
      <c r="B75" s="124" t="s">
        <v>117</v>
      </c>
      <c r="C75" s="125">
        <v>11.394094623112858</v>
      </c>
      <c r="D75" s="143">
        <v>6317</v>
      </c>
      <c r="E75" s="144">
        <v>6189</v>
      </c>
      <c r="F75" s="144">
        <v>6349</v>
      </c>
      <c r="G75" s="144">
        <v>6158</v>
      </c>
      <c r="H75" s="145">
        <v>5996</v>
      </c>
      <c r="I75" s="143">
        <v>321</v>
      </c>
      <c r="J75" s="146">
        <v>5.3535690460306871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48436</v>
      </c>
      <c r="G11" s="114">
        <v>48680</v>
      </c>
      <c r="H11" s="114">
        <v>49400</v>
      </c>
      <c r="I11" s="114">
        <v>48507</v>
      </c>
      <c r="J11" s="140">
        <v>48471</v>
      </c>
      <c r="K11" s="114">
        <v>-35</v>
      </c>
      <c r="L11" s="116">
        <v>-7.2208124445544752E-2</v>
      </c>
    </row>
    <row r="12" spans="1:17" s="110" customFormat="1" ht="24.95" customHeight="1" x14ac:dyDescent="0.2">
      <c r="A12" s="604" t="s">
        <v>185</v>
      </c>
      <c r="B12" s="605"/>
      <c r="C12" s="605"/>
      <c r="D12" s="606"/>
      <c r="E12" s="113">
        <v>55.419522669089105</v>
      </c>
      <c r="F12" s="115">
        <v>26843</v>
      </c>
      <c r="G12" s="114">
        <v>27022</v>
      </c>
      <c r="H12" s="114">
        <v>27662</v>
      </c>
      <c r="I12" s="114">
        <v>27044</v>
      </c>
      <c r="J12" s="140">
        <v>27050</v>
      </c>
      <c r="K12" s="114">
        <v>-207</v>
      </c>
      <c r="L12" s="116">
        <v>-0.76524953789279115</v>
      </c>
    </row>
    <row r="13" spans="1:17" s="110" customFormat="1" ht="15" customHeight="1" x14ac:dyDescent="0.2">
      <c r="A13" s="120"/>
      <c r="B13" s="612" t="s">
        <v>107</v>
      </c>
      <c r="C13" s="612"/>
      <c r="E13" s="113">
        <v>44.580477330910895</v>
      </c>
      <c r="F13" s="115">
        <v>21593</v>
      </c>
      <c r="G13" s="114">
        <v>21658</v>
      </c>
      <c r="H13" s="114">
        <v>21738</v>
      </c>
      <c r="I13" s="114">
        <v>21463</v>
      </c>
      <c r="J13" s="140">
        <v>21421</v>
      </c>
      <c r="K13" s="114">
        <v>172</v>
      </c>
      <c r="L13" s="116">
        <v>0.80295037579944917</v>
      </c>
    </row>
    <row r="14" spans="1:17" s="110" customFormat="1" ht="24.95" customHeight="1" x14ac:dyDescent="0.2">
      <c r="A14" s="604" t="s">
        <v>186</v>
      </c>
      <c r="B14" s="605"/>
      <c r="C14" s="605"/>
      <c r="D14" s="606"/>
      <c r="E14" s="113">
        <v>11.92914361218928</v>
      </c>
      <c r="F14" s="115">
        <v>5778</v>
      </c>
      <c r="G14" s="114">
        <v>6010</v>
      </c>
      <c r="H14" s="114">
        <v>6226</v>
      </c>
      <c r="I14" s="114">
        <v>5777</v>
      </c>
      <c r="J14" s="140">
        <v>5980</v>
      </c>
      <c r="K14" s="114">
        <v>-202</v>
      </c>
      <c r="L14" s="116">
        <v>-3.3779264214046822</v>
      </c>
    </row>
    <row r="15" spans="1:17" s="110" customFormat="1" ht="15" customHeight="1" x14ac:dyDescent="0.2">
      <c r="A15" s="120"/>
      <c r="B15" s="119"/>
      <c r="C15" s="258" t="s">
        <v>106</v>
      </c>
      <c r="E15" s="113">
        <v>60.228452751817237</v>
      </c>
      <c r="F15" s="115">
        <v>3480</v>
      </c>
      <c r="G15" s="114">
        <v>3618</v>
      </c>
      <c r="H15" s="114">
        <v>3798</v>
      </c>
      <c r="I15" s="114">
        <v>3497</v>
      </c>
      <c r="J15" s="140">
        <v>3616</v>
      </c>
      <c r="K15" s="114">
        <v>-136</v>
      </c>
      <c r="L15" s="116">
        <v>-3.7610619469026547</v>
      </c>
    </row>
    <row r="16" spans="1:17" s="110" customFormat="1" ht="15" customHeight="1" x14ac:dyDescent="0.2">
      <c r="A16" s="120"/>
      <c r="B16" s="119"/>
      <c r="C16" s="258" t="s">
        <v>107</v>
      </c>
      <c r="E16" s="113">
        <v>39.771547248182763</v>
      </c>
      <c r="F16" s="115">
        <v>2298</v>
      </c>
      <c r="G16" s="114">
        <v>2392</v>
      </c>
      <c r="H16" s="114">
        <v>2428</v>
      </c>
      <c r="I16" s="114">
        <v>2280</v>
      </c>
      <c r="J16" s="140">
        <v>2364</v>
      </c>
      <c r="K16" s="114">
        <v>-66</v>
      </c>
      <c r="L16" s="116">
        <v>-2.7918781725888326</v>
      </c>
    </row>
    <row r="17" spans="1:12" s="110" customFormat="1" ht="15" customHeight="1" x14ac:dyDescent="0.2">
      <c r="A17" s="120"/>
      <c r="B17" s="121" t="s">
        <v>109</v>
      </c>
      <c r="C17" s="258"/>
      <c r="E17" s="113">
        <v>64.423156330002485</v>
      </c>
      <c r="F17" s="115">
        <v>31204</v>
      </c>
      <c r="G17" s="114">
        <v>31279</v>
      </c>
      <c r="H17" s="114">
        <v>31767</v>
      </c>
      <c r="I17" s="114">
        <v>31564</v>
      </c>
      <c r="J17" s="140">
        <v>31534</v>
      </c>
      <c r="K17" s="114">
        <v>-330</v>
      </c>
      <c r="L17" s="116">
        <v>-1.0464895033931629</v>
      </c>
    </row>
    <row r="18" spans="1:12" s="110" customFormat="1" ht="15" customHeight="1" x14ac:dyDescent="0.2">
      <c r="A18" s="120"/>
      <c r="B18" s="119"/>
      <c r="C18" s="258" t="s">
        <v>106</v>
      </c>
      <c r="E18" s="113">
        <v>55.207665683886681</v>
      </c>
      <c r="F18" s="115">
        <v>17227</v>
      </c>
      <c r="G18" s="114">
        <v>17290</v>
      </c>
      <c r="H18" s="114">
        <v>17691</v>
      </c>
      <c r="I18" s="114">
        <v>17547</v>
      </c>
      <c r="J18" s="140">
        <v>17519</v>
      </c>
      <c r="K18" s="114">
        <v>-292</v>
      </c>
      <c r="L18" s="116">
        <v>-1.6667618014726868</v>
      </c>
    </row>
    <row r="19" spans="1:12" s="110" customFormat="1" ht="15" customHeight="1" x14ac:dyDescent="0.2">
      <c r="A19" s="120"/>
      <c r="B19" s="119"/>
      <c r="C19" s="258" t="s">
        <v>107</v>
      </c>
      <c r="E19" s="113">
        <v>44.792334316113319</v>
      </c>
      <c r="F19" s="115">
        <v>13977</v>
      </c>
      <c r="G19" s="114">
        <v>13989</v>
      </c>
      <c r="H19" s="114">
        <v>14076</v>
      </c>
      <c r="I19" s="114">
        <v>14017</v>
      </c>
      <c r="J19" s="140">
        <v>14015</v>
      </c>
      <c r="K19" s="114">
        <v>-38</v>
      </c>
      <c r="L19" s="116">
        <v>-0.27113806635747412</v>
      </c>
    </row>
    <row r="20" spans="1:12" s="110" customFormat="1" ht="15" customHeight="1" x14ac:dyDescent="0.2">
      <c r="A20" s="120"/>
      <c r="B20" s="121" t="s">
        <v>110</v>
      </c>
      <c r="C20" s="258"/>
      <c r="E20" s="113">
        <v>22.377983318193081</v>
      </c>
      <c r="F20" s="115">
        <v>10839</v>
      </c>
      <c r="G20" s="114">
        <v>10789</v>
      </c>
      <c r="H20" s="114">
        <v>10821</v>
      </c>
      <c r="I20" s="114">
        <v>10573</v>
      </c>
      <c r="J20" s="140">
        <v>10404</v>
      </c>
      <c r="K20" s="114">
        <v>435</v>
      </c>
      <c r="L20" s="116">
        <v>4.1810841983852365</v>
      </c>
    </row>
    <row r="21" spans="1:12" s="110" customFormat="1" ht="15" customHeight="1" x14ac:dyDescent="0.2">
      <c r="A21" s="120"/>
      <c r="B21" s="119"/>
      <c r="C21" s="258" t="s">
        <v>106</v>
      </c>
      <c r="E21" s="113">
        <v>52.836977580957651</v>
      </c>
      <c r="F21" s="115">
        <v>5727</v>
      </c>
      <c r="G21" s="114">
        <v>5700</v>
      </c>
      <c r="H21" s="114">
        <v>5767</v>
      </c>
      <c r="I21" s="114">
        <v>5588</v>
      </c>
      <c r="J21" s="140">
        <v>5526</v>
      </c>
      <c r="K21" s="114">
        <v>201</v>
      </c>
      <c r="L21" s="116">
        <v>3.6373507057546144</v>
      </c>
    </row>
    <row r="22" spans="1:12" s="110" customFormat="1" ht="15" customHeight="1" x14ac:dyDescent="0.2">
      <c r="A22" s="120"/>
      <c r="B22" s="119"/>
      <c r="C22" s="258" t="s">
        <v>107</v>
      </c>
      <c r="E22" s="113">
        <v>47.163022419042349</v>
      </c>
      <c r="F22" s="115">
        <v>5112</v>
      </c>
      <c r="G22" s="114">
        <v>5089</v>
      </c>
      <c r="H22" s="114">
        <v>5054</v>
      </c>
      <c r="I22" s="114">
        <v>4985</v>
      </c>
      <c r="J22" s="140">
        <v>4878</v>
      </c>
      <c r="K22" s="114">
        <v>234</v>
      </c>
      <c r="L22" s="116">
        <v>4.7970479704797047</v>
      </c>
    </row>
    <row r="23" spans="1:12" s="110" customFormat="1" ht="15" customHeight="1" x14ac:dyDescent="0.2">
      <c r="A23" s="120"/>
      <c r="B23" s="121" t="s">
        <v>111</v>
      </c>
      <c r="C23" s="258"/>
      <c r="E23" s="113">
        <v>1.2697167396151623</v>
      </c>
      <c r="F23" s="115">
        <v>615</v>
      </c>
      <c r="G23" s="114">
        <v>602</v>
      </c>
      <c r="H23" s="114">
        <v>586</v>
      </c>
      <c r="I23" s="114">
        <v>593</v>
      </c>
      <c r="J23" s="140">
        <v>553</v>
      </c>
      <c r="K23" s="114">
        <v>62</v>
      </c>
      <c r="L23" s="116">
        <v>11.211573236889693</v>
      </c>
    </row>
    <row r="24" spans="1:12" s="110" customFormat="1" ht="15" customHeight="1" x14ac:dyDescent="0.2">
      <c r="A24" s="120"/>
      <c r="B24" s="119"/>
      <c r="C24" s="258" t="s">
        <v>106</v>
      </c>
      <c r="E24" s="113">
        <v>66.504065040650403</v>
      </c>
      <c r="F24" s="115">
        <v>409</v>
      </c>
      <c r="G24" s="114">
        <v>414</v>
      </c>
      <c r="H24" s="114">
        <v>406</v>
      </c>
      <c r="I24" s="114">
        <v>412</v>
      </c>
      <c r="J24" s="140">
        <v>389</v>
      </c>
      <c r="K24" s="114">
        <v>20</v>
      </c>
      <c r="L24" s="116">
        <v>5.1413881748071981</v>
      </c>
    </row>
    <row r="25" spans="1:12" s="110" customFormat="1" ht="15" customHeight="1" x14ac:dyDescent="0.2">
      <c r="A25" s="120"/>
      <c r="B25" s="119"/>
      <c r="C25" s="258" t="s">
        <v>107</v>
      </c>
      <c r="E25" s="113">
        <v>33.49593495934959</v>
      </c>
      <c r="F25" s="115">
        <v>206</v>
      </c>
      <c r="G25" s="114">
        <v>188</v>
      </c>
      <c r="H25" s="114">
        <v>180</v>
      </c>
      <c r="I25" s="114">
        <v>181</v>
      </c>
      <c r="J25" s="140">
        <v>164</v>
      </c>
      <c r="K25" s="114">
        <v>42</v>
      </c>
      <c r="L25" s="116">
        <v>25.609756097560975</v>
      </c>
    </row>
    <row r="26" spans="1:12" s="110" customFormat="1" ht="15" customHeight="1" x14ac:dyDescent="0.2">
      <c r="A26" s="120"/>
      <c r="C26" s="121" t="s">
        <v>187</v>
      </c>
      <c r="D26" s="110" t="s">
        <v>188</v>
      </c>
      <c r="E26" s="113">
        <v>0.34684945082170288</v>
      </c>
      <c r="F26" s="115">
        <v>168</v>
      </c>
      <c r="G26" s="114">
        <v>153</v>
      </c>
      <c r="H26" s="114">
        <v>155</v>
      </c>
      <c r="I26" s="114">
        <v>151</v>
      </c>
      <c r="J26" s="140">
        <v>126</v>
      </c>
      <c r="K26" s="114">
        <v>42</v>
      </c>
      <c r="L26" s="116">
        <v>33.333333333333336</v>
      </c>
    </row>
    <row r="27" spans="1:12" s="110" customFormat="1" ht="15" customHeight="1" x14ac:dyDescent="0.2">
      <c r="A27" s="120"/>
      <c r="B27" s="119"/>
      <c r="D27" s="259" t="s">
        <v>106</v>
      </c>
      <c r="E27" s="113">
        <v>55.357142857142854</v>
      </c>
      <c r="F27" s="115">
        <v>93</v>
      </c>
      <c r="G27" s="114">
        <v>94</v>
      </c>
      <c r="H27" s="114">
        <v>93</v>
      </c>
      <c r="I27" s="114">
        <v>91</v>
      </c>
      <c r="J27" s="140">
        <v>75</v>
      </c>
      <c r="K27" s="114">
        <v>18</v>
      </c>
      <c r="L27" s="116">
        <v>24</v>
      </c>
    </row>
    <row r="28" spans="1:12" s="110" customFormat="1" ht="15" customHeight="1" x14ac:dyDescent="0.2">
      <c r="A28" s="120"/>
      <c r="B28" s="119"/>
      <c r="D28" s="259" t="s">
        <v>107</v>
      </c>
      <c r="E28" s="113">
        <v>44.642857142857146</v>
      </c>
      <c r="F28" s="115">
        <v>75</v>
      </c>
      <c r="G28" s="114">
        <v>59</v>
      </c>
      <c r="H28" s="114">
        <v>62</v>
      </c>
      <c r="I28" s="114">
        <v>60</v>
      </c>
      <c r="J28" s="140">
        <v>51</v>
      </c>
      <c r="K28" s="114">
        <v>24</v>
      </c>
      <c r="L28" s="116">
        <v>47.058823529411768</v>
      </c>
    </row>
    <row r="29" spans="1:12" s="110" customFormat="1" ht="24.95" customHeight="1" x14ac:dyDescent="0.2">
      <c r="A29" s="604" t="s">
        <v>189</v>
      </c>
      <c r="B29" s="605"/>
      <c r="C29" s="605"/>
      <c r="D29" s="606"/>
      <c r="E29" s="113">
        <v>88.539516062432895</v>
      </c>
      <c r="F29" s="115">
        <v>42885</v>
      </c>
      <c r="G29" s="114">
        <v>43177</v>
      </c>
      <c r="H29" s="114">
        <v>43719</v>
      </c>
      <c r="I29" s="114">
        <v>43069</v>
      </c>
      <c r="J29" s="140">
        <v>43163</v>
      </c>
      <c r="K29" s="114">
        <v>-278</v>
      </c>
      <c r="L29" s="116">
        <v>-0.64407015267706136</v>
      </c>
    </row>
    <row r="30" spans="1:12" s="110" customFormat="1" ht="15" customHeight="1" x14ac:dyDescent="0.2">
      <c r="A30" s="120"/>
      <c r="B30" s="119"/>
      <c r="C30" s="258" t="s">
        <v>106</v>
      </c>
      <c r="E30" s="113">
        <v>53.892969569779645</v>
      </c>
      <c r="F30" s="115">
        <v>23112</v>
      </c>
      <c r="G30" s="114">
        <v>23308</v>
      </c>
      <c r="H30" s="114">
        <v>23773</v>
      </c>
      <c r="I30" s="114">
        <v>23347</v>
      </c>
      <c r="J30" s="140">
        <v>23435</v>
      </c>
      <c r="K30" s="114">
        <v>-323</v>
      </c>
      <c r="L30" s="116">
        <v>-1.3782803499039897</v>
      </c>
    </row>
    <row r="31" spans="1:12" s="110" customFormat="1" ht="15" customHeight="1" x14ac:dyDescent="0.2">
      <c r="A31" s="120"/>
      <c r="B31" s="119"/>
      <c r="C31" s="258" t="s">
        <v>107</v>
      </c>
      <c r="E31" s="113">
        <v>46.107030430220355</v>
      </c>
      <c r="F31" s="115">
        <v>19773</v>
      </c>
      <c r="G31" s="114">
        <v>19869</v>
      </c>
      <c r="H31" s="114">
        <v>19946</v>
      </c>
      <c r="I31" s="114">
        <v>19722</v>
      </c>
      <c r="J31" s="140">
        <v>19728</v>
      </c>
      <c r="K31" s="114">
        <v>45</v>
      </c>
      <c r="L31" s="116">
        <v>0.2281021897810219</v>
      </c>
    </row>
    <row r="32" spans="1:12" s="110" customFormat="1" ht="15" customHeight="1" x14ac:dyDescent="0.2">
      <c r="A32" s="120"/>
      <c r="B32" s="119" t="s">
        <v>117</v>
      </c>
      <c r="C32" s="258"/>
      <c r="E32" s="113">
        <v>11.443967297051779</v>
      </c>
      <c r="F32" s="115">
        <v>5543</v>
      </c>
      <c r="G32" s="114">
        <v>5495</v>
      </c>
      <c r="H32" s="114">
        <v>5673</v>
      </c>
      <c r="I32" s="114">
        <v>5431</v>
      </c>
      <c r="J32" s="140">
        <v>5301</v>
      </c>
      <c r="K32" s="114">
        <v>242</v>
      </c>
      <c r="L32" s="116">
        <v>4.5651763818147515</v>
      </c>
    </row>
    <row r="33" spans="1:12" s="110" customFormat="1" ht="15" customHeight="1" x14ac:dyDescent="0.2">
      <c r="A33" s="120"/>
      <c r="B33" s="119"/>
      <c r="C33" s="258" t="s">
        <v>106</v>
      </c>
      <c r="E33" s="113">
        <v>67.219917012448136</v>
      </c>
      <c r="F33" s="115">
        <v>3726</v>
      </c>
      <c r="G33" s="114">
        <v>3709</v>
      </c>
      <c r="H33" s="114">
        <v>3884</v>
      </c>
      <c r="I33" s="114">
        <v>3692</v>
      </c>
      <c r="J33" s="140">
        <v>3610</v>
      </c>
      <c r="K33" s="114">
        <v>116</v>
      </c>
      <c r="L33" s="116">
        <v>3.2132963988919667</v>
      </c>
    </row>
    <row r="34" spans="1:12" s="110" customFormat="1" ht="15" customHeight="1" x14ac:dyDescent="0.2">
      <c r="A34" s="120"/>
      <c r="B34" s="119"/>
      <c r="C34" s="258" t="s">
        <v>107</v>
      </c>
      <c r="E34" s="113">
        <v>32.780082987551864</v>
      </c>
      <c r="F34" s="115">
        <v>1817</v>
      </c>
      <c r="G34" s="114">
        <v>1786</v>
      </c>
      <c r="H34" s="114">
        <v>1789</v>
      </c>
      <c r="I34" s="114">
        <v>1739</v>
      </c>
      <c r="J34" s="140">
        <v>1691</v>
      </c>
      <c r="K34" s="114">
        <v>126</v>
      </c>
      <c r="L34" s="116">
        <v>7.4512123004139559</v>
      </c>
    </row>
    <row r="35" spans="1:12" s="110" customFormat="1" ht="24.95" customHeight="1" x14ac:dyDescent="0.2">
      <c r="A35" s="604" t="s">
        <v>190</v>
      </c>
      <c r="B35" s="605"/>
      <c r="C35" s="605"/>
      <c r="D35" s="606"/>
      <c r="E35" s="113">
        <v>72.856965893137343</v>
      </c>
      <c r="F35" s="115">
        <v>35289</v>
      </c>
      <c r="G35" s="114">
        <v>35513</v>
      </c>
      <c r="H35" s="114">
        <v>36271</v>
      </c>
      <c r="I35" s="114">
        <v>35543</v>
      </c>
      <c r="J35" s="140">
        <v>35661</v>
      </c>
      <c r="K35" s="114">
        <v>-372</v>
      </c>
      <c r="L35" s="116">
        <v>-1.0431563893328846</v>
      </c>
    </row>
    <row r="36" spans="1:12" s="110" customFormat="1" ht="15" customHeight="1" x14ac:dyDescent="0.2">
      <c r="A36" s="120"/>
      <c r="B36" s="119"/>
      <c r="C36" s="258" t="s">
        <v>106</v>
      </c>
      <c r="E36" s="113">
        <v>70.588568675791322</v>
      </c>
      <c r="F36" s="115">
        <v>24910</v>
      </c>
      <c r="G36" s="114">
        <v>25096</v>
      </c>
      <c r="H36" s="114">
        <v>25727</v>
      </c>
      <c r="I36" s="114">
        <v>25182</v>
      </c>
      <c r="J36" s="140">
        <v>25237</v>
      </c>
      <c r="K36" s="114">
        <v>-327</v>
      </c>
      <c r="L36" s="116">
        <v>-1.295716606569719</v>
      </c>
    </row>
    <row r="37" spans="1:12" s="110" customFormat="1" ht="15" customHeight="1" x14ac:dyDescent="0.2">
      <c r="A37" s="120"/>
      <c r="B37" s="119"/>
      <c r="C37" s="258" t="s">
        <v>107</v>
      </c>
      <c r="E37" s="113">
        <v>29.411431324208678</v>
      </c>
      <c r="F37" s="115">
        <v>10379</v>
      </c>
      <c r="G37" s="114">
        <v>10417</v>
      </c>
      <c r="H37" s="114">
        <v>10544</v>
      </c>
      <c r="I37" s="114">
        <v>10361</v>
      </c>
      <c r="J37" s="140">
        <v>10424</v>
      </c>
      <c r="K37" s="114">
        <v>-45</v>
      </c>
      <c r="L37" s="116">
        <v>-0.43169608595548736</v>
      </c>
    </row>
    <row r="38" spans="1:12" s="110" customFormat="1" ht="15" customHeight="1" x14ac:dyDescent="0.2">
      <c r="A38" s="120"/>
      <c r="B38" s="119" t="s">
        <v>182</v>
      </c>
      <c r="C38" s="258"/>
      <c r="E38" s="113">
        <v>27.143034106862665</v>
      </c>
      <c r="F38" s="115">
        <v>13147</v>
      </c>
      <c r="G38" s="114">
        <v>13167</v>
      </c>
      <c r="H38" s="114">
        <v>13129</v>
      </c>
      <c r="I38" s="114">
        <v>12964</v>
      </c>
      <c r="J38" s="140">
        <v>12810</v>
      </c>
      <c r="K38" s="114">
        <v>337</v>
      </c>
      <c r="L38" s="116">
        <v>2.6307572209211552</v>
      </c>
    </row>
    <row r="39" spans="1:12" s="110" customFormat="1" ht="15" customHeight="1" x14ac:dyDescent="0.2">
      <c r="A39" s="120"/>
      <c r="B39" s="119"/>
      <c r="C39" s="258" t="s">
        <v>106</v>
      </c>
      <c r="E39" s="113">
        <v>14.70297406252377</v>
      </c>
      <c r="F39" s="115">
        <v>1933</v>
      </c>
      <c r="G39" s="114">
        <v>1926</v>
      </c>
      <c r="H39" s="114">
        <v>1935</v>
      </c>
      <c r="I39" s="114">
        <v>1862</v>
      </c>
      <c r="J39" s="140">
        <v>1813</v>
      </c>
      <c r="K39" s="114">
        <v>120</v>
      </c>
      <c r="L39" s="116">
        <v>6.6188637617209043</v>
      </c>
    </row>
    <row r="40" spans="1:12" s="110" customFormat="1" ht="15" customHeight="1" x14ac:dyDescent="0.2">
      <c r="A40" s="120"/>
      <c r="B40" s="119"/>
      <c r="C40" s="258" t="s">
        <v>107</v>
      </c>
      <c r="E40" s="113">
        <v>85.297025937476235</v>
      </c>
      <c r="F40" s="115">
        <v>11214</v>
      </c>
      <c r="G40" s="114">
        <v>11241</v>
      </c>
      <c r="H40" s="114">
        <v>11194</v>
      </c>
      <c r="I40" s="114">
        <v>11102</v>
      </c>
      <c r="J40" s="140">
        <v>10997</v>
      </c>
      <c r="K40" s="114">
        <v>217</v>
      </c>
      <c r="L40" s="116">
        <v>1.9732654360280077</v>
      </c>
    </row>
    <row r="41" spans="1:12" s="110" customFormat="1" ht="24.75" customHeight="1" x14ac:dyDescent="0.2">
      <c r="A41" s="604" t="s">
        <v>517</v>
      </c>
      <c r="B41" s="605"/>
      <c r="C41" s="605"/>
      <c r="D41" s="606"/>
      <c r="E41" s="113">
        <v>5.2894541250309688</v>
      </c>
      <c r="F41" s="115">
        <v>2562</v>
      </c>
      <c r="G41" s="114">
        <v>2875</v>
      </c>
      <c r="H41" s="114">
        <v>2920</v>
      </c>
      <c r="I41" s="114">
        <v>2495</v>
      </c>
      <c r="J41" s="140">
        <v>2602</v>
      </c>
      <c r="K41" s="114">
        <v>-40</v>
      </c>
      <c r="L41" s="116">
        <v>-1.5372790161414296</v>
      </c>
    </row>
    <row r="42" spans="1:12" s="110" customFormat="1" ht="15" customHeight="1" x14ac:dyDescent="0.2">
      <c r="A42" s="120"/>
      <c r="B42" s="119"/>
      <c r="C42" s="258" t="s">
        <v>106</v>
      </c>
      <c r="E42" s="113">
        <v>58.821233411397344</v>
      </c>
      <c r="F42" s="115">
        <v>1507</v>
      </c>
      <c r="G42" s="114">
        <v>1747</v>
      </c>
      <c r="H42" s="114">
        <v>1782</v>
      </c>
      <c r="I42" s="114">
        <v>1466</v>
      </c>
      <c r="J42" s="140">
        <v>1514</v>
      </c>
      <c r="K42" s="114">
        <v>-7</v>
      </c>
      <c r="L42" s="116">
        <v>-0.46235138705416118</v>
      </c>
    </row>
    <row r="43" spans="1:12" s="110" customFormat="1" ht="15" customHeight="1" x14ac:dyDescent="0.2">
      <c r="A43" s="123"/>
      <c r="B43" s="124"/>
      <c r="C43" s="260" t="s">
        <v>107</v>
      </c>
      <c r="D43" s="261"/>
      <c r="E43" s="125">
        <v>41.178766588602656</v>
      </c>
      <c r="F43" s="143">
        <v>1055</v>
      </c>
      <c r="G43" s="144">
        <v>1128</v>
      </c>
      <c r="H43" s="144">
        <v>1138</v>
      </c>
      <c r="I43" s="144">
        <v>1029</v>
      </c>
      <c r="J43" s="145">
        <v>1088</v>
      </c>
      <c r="K43" s="144">
        <v>-33</v>
      </c>
      <c r="L43" s="146">
        <v>-3.0330882352941178</v>
      </c>
    </row>
    <row r="44" spans="1:12" s="110" customFormat="1" ht="45.75" customHeight="1" x14ac:dyDescent="0.2">
      <c r="A44" s="604" t="s">
        <v>191</v>
      </c>
      <c r="B44" s="605"/>
      <c r="C44" s="605"/>
      <c r="D44" s="606"/>
      <c r="E44" s="113">
        <v>1.6991493930134611</v>
      </c>
      <c r="F44" s="115">
        <v>823</v>
      </c>
      <c r="G44" s="114">
        <v>832</v>
      </c>
      <c r="H44" s="114">
        <v>840</v>
      </c>
      <c r="I44" s="114">
        <v>839</v>
      </c>
      <c r="J44" s="140">
        <v>842</v>
      </c>
      <c r="K44" s="114">
        <v>-19</v>
      </c>
      <c r="L44" s="116">
        <v>-2.2565320665083135</v>
      </c>
    </row>
    <row r="45" spans="1:12" s="110" customFormat="1" ht="15" customHeight="1" x14ac:dyDescent="0.2">
      <c r="A45" s="120"/>
      <c r="B45" s="119"/>
      <c r="C45" s="258" t="s">
        <v>106</v>
      </c>
      <c r="E45" s="113">
        <v>56.986634264884572</v>
      </c>
      <c r="F45" s="115">
        <v>469</v>
      </c>
      <c r="G45" s="114">
        <v>475</v>
      </c>
      <c r="H45" s="114">
        <v>477</v>
      </c>
      <c r="I45" s="114">
        <v>477</v>
      </c>
      <c r="J45" s="140">
        <v>479</v>
      </c>
      <c r="K45" s="114">
        <v>-10</v>
      </c>
      <c r="L45" s="116">
        <v>-2.0876826722338206</v>
      </c>
    </row>
    <row r="46" spans="1:12" s="110" customFormat="1" ht="15" customHeight="1" x14ac:dyDescent="0.2">
      <c r="A46" s="123"/>
      <c r="B46" s="124"/>
      <c r="C46" s="260" t="s">
        <v>107</v>
      </c>
      <c r="D46" s="261"/>
      <c r="E46" s="125">
        <v>43.013365735115428</v>
      </c>
      <c r="F46" s="143">
        <v>354</v>
      </c>
      <c r="G46" s="144">
        <v>357</v>
      </c>
      <c r="H46" s="144">
        <v>363</v>
      </c>
      <c r="I46" s="144">
        <v>362</v>
      </c>
      <c r="J46" s="145">
        <v>363</v>
      </c>
      <c r="K46" s="144">
        <v>-9</v>
      </c>
      <c r="L46" s="146">
        <v>-2.4793388429752068</v>
      </c>
    </row>
    <row r="47" spans="1:12" s="110" customFormat="1" ht="39" customHeight="1" x14ac:dyDescent="0.2">
      <c r="A47" s="604" t="s">
        <v>518</v>
      </c>
      <c r="B47" s="607"/>
      <c r="C47" s="607"/>
      <c r="D47" s="608"/>
      <c r="E47" s="113">
        <v>0.23329754727888347</v>
      </c>
      <c r="F47" s="115">
        <v>113</v>
      </c>
      <c r="G47" s="114">
        <v>123</v>
      </c>
      <c r="H47" s="114">
        <v>126</v>
      </c>
      <c r="I47" s="114">
        <v>137</v>
      </c>
      <c r="J47" s="140">
        <v>147</v>
      </c>
      <c r="K47" s="114">
        <v>-34</v>
      </c>
      <c r="L47" s="116">
        <v>-23.129251700680271</v>
      </c>
    </row>
    <row r="48" spans="1:12" s="110" customFormat="1" ht="15" customHeight="1" x14ac:dyDescent="0.2">
      <c r="A48" s="120"/>
      <c r="B48" s="119"/>
      <c r="C48" s="258" t="s">
        <v>106</v>
      </c>
      <c r="E48" s="113">
        <v>37.168141592920357</v>
      </c>
      <c r="F48" s="115">
        <v>42</v>
      </c>
      <c r="G48" s="114">
        <v>45</v>
      </c>
      <c r="H48" s="114">
        <v>49</v>
      </c>
      <c r="I48" s="114">
        <v>56</v>
      </c>
      <c r="J48" s="140">
        <v>56</v>
      </c>
      <c r="K48" s="114">
        <v>-14</v>
      </c>
      <c r="L48" s="116">
        <v>-25</v>
      </c>
    </row>
    <row r="49" spans="1:12" s="110" customFormat="1" ht="15" customHeight="1" x14ac:dyDescent="0.2">
      <c r="A49" s="123"/>
      <c r="B49" s="124"/>
      <c r="C49" s="260" t="s">
        <v>107</v>
      </c>
      <c r="D49" s="261"/>
      <c r="E49" s="125">
        <v>62.831858407079643</v>
      </c>
      <c r="F49" s="143">
        <v>71</v>
      </c>
      <c r="G49" s="144">
        <v>78</v>
      </c>
      <c r="H49" s="144">
        <v>77</v>
      </c>
      <c r="I49" s="144">
        <v>81</v>
      </c>
      <c r="J49" s="145">
        <v>91</v>
      </c>
      <c r="K49" s="144">
        <v>-20</v>
      </c>
      <c r="L49" s="146">
        <v>-21.978021978021978</v>
      </c>
    </row>
    <row r="50" spans="1:12" s="110" customFormat="1" ht="24.95" customHeight="1" x14ac:dyDescent="0.2">
      <c r="A50" s="609" t="s">
        <v>192</v>
      </c>
      <c r="B50" s="610"/>
      <c r="C50" s="610"/>
      <c r="D50" s="611"/>
      <c r="E50" s="262">
        <v>15.034272029069287</v>
      </c>
      <c r="F50" s="263">
        <v>7282</v>
      </c>
      <c r="G50" s="264">
        <v>7577</v>
      </c>
      <c r="H50" s="264">
        <v>7730</v>
      </c>
      <c r="I50" s="264">
        <v>7215</v>
      </c>
      <c r="J50" s="265">
        <v>7406</v>
      </c>
      <c r="K50" s="263">
        <v>-124</v>
      </c>
      <c r="L50" s="266">
        <v>-1.6743181204428841</v>
      </c>
    </row>
    <row r="51" spans="1:12" s="110" customFormat="1" ht="15" customHeight="1" x14ac:dyDescent="0.2">
      <c r="A51" s="120"/>
      <c r="B51" s="119"/>
      <c r="C51" s="258" t="s">
        <v>106</v>
      </c>
      <c r="E51" s="113">
        <v>54.833836858006045</v>
      </c>
      <c r="F51" s="115">
        <v>3993</v>
      </c>
      <c r="G51" s="114">
        <v>4156</v>
      </c>
      <c r="H51" s="114">
        <v>4307</v>
      </c>
      <c r="I51" s="114">
        <v>3948</v>
      </c>
      <c r="J51" s="140">
        <v>4035</v>
      </c>
      <c r="K51" s="114">
        <v>-42</v>
      </c>
      <c r="L51" s="116">
        <v>-1.0408921933085502</v>
      </c>
    </row>
    <row r="52" spans="1:12" s="110" customFormat="1" ht="15" customHeight="1" x14ac:dyDescent="0.2">
      <c r="A52" s="120"/>
      <c r="B52" s="119"/>
      <c r="C52" s="258" t="s">
        <v>107</v>
      </c>
      <c r="E52" s="113">
        <v>45.166163141993955</v>
      </c>
      <c r="F52" s="115">
        <v>3289</v>
      </c>
      <c r="G52" s="114">
        <v>3421</v>
      </c>
      <c r="H52" s="114">
        <v>3423</v>
      </c>
      <c r="I52" s="114">
        <v>3267</v>
      </c>
      <c r="J52" s="140">
        <v>3371</v>
      </c>
      <c r="K52" s="114">
        <v>-82</v>
      </c>
      <c r="L52" s="116">
        <v>-2.4325126075348562</v>
      </c>
    </row>
    <row r="53" spans="1:12" s="110" customFormat="1" ht="15" customHeight="1" x14ac:dyDescent="0.2">
      <c r="A53" s="120"/>
      <c r="B53" s="119"/>
      <c r="C53" s="258" t="s">
        <v>187</v>
      </c>
      <c r="D53" s="110" t="s">
        <v>193</v>
      </c>
      <c r="E53" s="113">
        <v>26.009338093930239</v>
      </c>
      <c r="F53" s="115">
        <v>1894</v>
      </c>
      <c r="G53" s="114">
        <v>2164</v>
      </c>
      <c r="H53" s="114">
        <v>2196</v>
      </c>
      <c r="I53" s="114">
        <v>1702</v>
      </c>
      <c r="J53" s="140">
        <v>1895</v>
      </c>
      <c r="K53" s="114">
        <v>-1</v>
      </c>
      <c r="L53" s="116">
        <v>-5.2770448548812667E-2</v>
      </c>
    </row>
    <row r="54" spans="1:12" s="110" customFormat="1" ht="15" customHeight="1" x14ac:dyDescent="0.2">
      <c r="A54" s="120"/>
      <c r="B54" s="119"/>
      <c r="D54" s="267" t="s">
        <v>194</v>
      </c>
      <c r="E54" s="113">
        <v>60.295670538542765</v>
      </c>
      <c r="F54" s="115">
        <v>1142</v>
      </c>
      <c r="G54" s="114">
        <v>1311</v>
      </c>
      <c r="H54" s="114">
        <v>1365</v>
      </c>
      <c r="I54" s="114">
        <v>1046</v>
      </c>
      <c r="J54" s="140">
        <v>1134</v>
      </c>
      <c r="K54" s="114">
        <v>8</v>
      </c>
      <c r="L54" s="116">
        <v>0.70546737213403876</v>
      </c>
    </row>
    <row r="55" spans="1:12" s="110" customFormat="1" ht="15" customHeight="1" x14ac:dyDescent="0.2">
      <c r="A55" s="120"/>
      <c r="B55" s="119"/>
      <c r="D55" s="267" t="s">
        <v>195</v>
      </c>
      <c r="E55" s="113">
        <v>39.704329461457235</v>
      </c>
      <c r="F55" s="115">
        <v>752</v>
      </c>
      <c r="G55" s="114">
        <v>853</v>
      </c>
      <c r="H55" s="114">
        <v>831</v>
      </c>
      <c r="I55" s="114">
        <v>656</v>
      </c>
      <c r="J55" s="140">
        <v>761</v>
      </c>
      <c r="K55" s="114">
        <v>-9</v>
      </c>
      <c r="L55" s="116">
        <v>-1.1826544021024967</v>
      </c>
    </row>
    <row r="56" spans="1:12" s="110" customFormat="1" ht="15" customHeight="1" x14ac:dyDescent="0.2">
      <c r="A56" s="120"/>
      <c r="B56" s="119" t="s">
        <v>196</v>
      </c>
      <c r="C56" s="258"/>
      <c r="E56" s="113">
        <v>69.336856883309935</v>
      </c>
      <c r="F56" s="115">
        <v>33584</v>
      </c>
      <c r="G56" s="114">
        <v>33557</v>
      </c>
      <c r="H56" s="114">
        <v>33993</v>
      </c>
      <c r="I56" s="114">
        <v>33768</v>
      </c>
      <c r="J56" s="140">
        <v>33637</v>
      </c>
      <c r="K56" s="114">
        <v>-53</v>
      </c>
      <c r="L56" s="116">
        <v>-0.1575645866159289</v>
      </c>
    </row>
    <row r="57" spans="1:12" s="110" customFormat="1" ht="15" customHeight="1" x14ac:dyDescent="0.2">
      <c r="A57" s="120"/>
      <c r="B57" s="119"/>
      <c r="C57" s="258" t="s">
        <v>106</v>
      </c>
      <c r="E57" s="113">
        <v>55.315030967127207</v>
      </c>
      <c r="F57" s="115">
        <v>18577</v>
      </c>
      <c r="G57" s="114">
        <v>18583</v>
      </c>
      <c r="H57" s="114">
        <v>18938</v>
      </c>
      <c r="I57" s="114">
        <v>18773</v>
      </c>
      <c r="J57" s="140">
        <v>18742</v>
      </c>
      <c r="K57" s="114">
        <v>-165</v>
      </c>
      <c r="L57" s="116">
        <v>-0.88037562693415861</v>
      </c>
    </row>
    <row r="58" spans="1:12" s="110" customFormat="1" ht="15" customHeight="1" x14ac:dyDescent="0.2">
      <c r="A58" s="120"/>
      <c r="B58" s="119"/>
      <c r="C58" s="258" t="s">
        <v>107</v>
      </c>
      <c r="E58" s="113">
        <v>44.684969032872793</v>
      </c>
      <c r="F58" s="115">
        <v>15007</v>
      </c>
      <c r="G58" s="114">
        <v>14974</v>
      </c>
      <c r="H58" s="114">
        <v>15055</v>
      </c>
      <c r="I58" s="114">
        <v>14995</v>
      </c>
      <c r="J58" s="140">
        <v>14895</v>
      </c>
      <c r="K58" s="114">
        <v>112</v>
      </c>
      <c r="L58" s="116">
        <v>0.75193017791205108</v>
      </c>
    </row>
    <row r="59" spans="1:12" s="110" customFormat="1" ht="15" customHeight="1" x14ac:dyDescent="0.2">
      <c r="A59" s="120"/>
      <c r="B59" s="119"/>
      <c r="C59" s="258" t="s">
        <v>105</v>
      </c>
      <c r="D59" s="110" t="s">
        <v>197</v>
      </c>
      <c r="E59" s="113">
        <v>89.926750833730352</v>
      </c>
      <c r="F59" s="115">
        <v>30201</v>
      </c>
      <c r="G59" s="114">
        <v>30155</v>
      </c>
      <c r="H59" s="114">
        <v>30589</v>
      </c>
      <c r="I59" s="114">
        <v>30430</v>
      </c>
      <c r="J59" s="140">
        <v>30312</v>
      </c>
      <c r="K59" s="114">
        <v>-111</v>
      </c>
      <c r="L59" s="116">
        <v>-0.36619160728424388</v>
      </c>
    </row>
    <row r="60" spans="1:12" s="110" customFormat="1" ht="15" customHeight="1" x14ac:dyDescent="0.2">
      <c r="A60" s="120"/>
      <c r="B60" s="119"/>
      <c r="C60" s="258"/>
      <c r="D60" s="267" t="s">
        <v>198</v>
      </c>
      <c r="E60" s="113">
        <v>52.498261646965332</v>
      </c>
      <c r="F60" s="115">
        <v>15855</v>
      </c>
      <c r="G60" s="114">
        <v>15857</v>
      </c>
      <c r="H60" s="114">
        <v>16200</v>
      </c>
      <c r="I60" s="114">
        <v>16080</v>
      </c>
      <c r="J60" s="140">
        <v>16050</v>
      </c>
      <c r="K60" s="114">
        <v>-195</v>
      </c>
      <c r="L60" s="116">
        <v>-1.2149532710280373</v>
      </c>
    </row>
    <row r="61" spans="1:12" s="110" customFormat="1" ht="15" customHeight="1" x14ac:dyDescent="0.2">
      <c r="A61" s="120"/>
      <c r="B61" s="119"/>
      <c r="C61" s="258"/>
      <c r="D61" s="267" t="s">
        <v>199</v>
      </c>
      <c r="E61" s="113">
        <v>47.501738353034668</v>
      </c>
      <c r="F61" s="115">
        <v>14346</v>
      </c>
      <c r="G61" s="114">
        <v>14298</v>
      </c>
      <c r="H61" s="114">
        <v>14389</v>
      </c>
      <c r="I61" s="114">
        <v>14350</v>
      </c>
      <c r="J61" s="140">
        <v>14262</v>
      </c>
      <c r="K61" s="114">
        <v>84</v>
      </c>
      <c r="L61" s="116">
        <v>0.5889777029869584</v>
      </c>
    </row>
    <row r="62" spans="1:12" s="110" customFormat="1" ht="15" customHeight="1" x14ac:dyDescent="0.2">
      <c r="A62" s="120"/>
      <c r="B62" s="119"/>
      <c r="C62" s="258"/>
      <c r="D62" s="258" t="s">
        <v>200</v>
      </c>
      <c r="E62" s="113">
        <v>10.073249166269653</v>
      </c>
      <c r="F62" s="115">
        <v>3383</v>
      </c>
      <c r="G62" s="114">
        <v>3402</v>
      </c>
      <c r="H62" s="114">
        <v>3404</v>
      </c>
      <c r="I62" s="114">
        <v>3338</v>
      </c>
      <c r="J62" s="140">
        <v>3325</v>
      </c>
      <c r="K62" s="114">
        <v>58</v>
      </c>
      <c r="L62" s="116">
        <v>1.744360902255639</v>
      </c>
    </row>
    <row r="63" spans="1:12" s="110" customFormat="1" ht="15" customHeight="1" x14ac:dyDescent="0.2">
      <c r="A63" s="120"/>
      <c r="B63" s="119"/>
      <c r="C63" s="258"/>
      <c r="D63" s="267" t="s">
        <v>198</v>
      </c>
      <c r="E63" s="113">
        <v>80.461129175288207</v>
      </c>
      <c r="F63" s="115">
        <v>2722</v>
      </c>
      <c r="G63" s="114">
        <v>2726</v>
      </c>
      <c r="H63" s="114">
        <v>2738</v>
      </c>
      <c r="I63" s="114">
        <v>2693</v>
      </c>
      <c r="J63" s="140">
        <v>2692</v>
      </c>
      <c r="K63" s="114">
        <v>30</v>
      </c>
      <c r="L63" s="116">
        <v>1.1144130757800892</v>
      </c>
    </row>
    <row r="64" spans="1:12" s="110" customFormat="1" ht="15" customHeight="1" x14ac:dyDescent="0.2">
      <c r="A64" s="120"/>
      <c r="B64" s="119"/>
      <c r="C64" s="258"/>
      <c r="D64" s="267" t="s">
        <v>199</v>
      </c>
      <c r="E64" s="113">
        <v>19.538870824711793</v>
      </c>
      <c r="F64" s="115">
        <v>661</v>
      </c>
      <c r="G64" s="114">
        <v>676</v>
      </c>
      <c r="H64" s="114">
        <v>666</v>
      </c>
      <c r="I64" s="114">
        <v>645</v>
      </c>
      <c r="J64" s="140">
        <v>633</v>
      </c>
      <c r="K64" s="114">
        <v>28</v>
      </c>
      <c r="L64" s="116">
        <v>4.4233807266982623</v>
      </c>
    </row>
    <row r="65" spans="1:12" s="110" customFormat="1" ht="15" customHeight="1" x14ac:dyDescent="0.2">
      <c r="A65" s="120"/>
      <c r="B65" s="119" t="s">
        <v>201</v>
      </c>
      <c r="C65" s="258"/>
      <c r="E65" s="113">
        <v>9.4970682963085302</v>
      </c>
      <c r="F65" s="115">
        <v>4600</v>
      </c>
      <c r="G65" s="114">
        <v>4557</v>
      </c>
      <c r="H65" s="114">
        <v>4590</v>
      </c>
      <c r="I65" s="114">
        <v>4487</v>
      </c>
      <c r="J65" s="140">
        <v>4388</v>
      </c>
      <c r="K65" s="114">
        <v>212</v>
      </c>
      <c r="L65" s="116">
        <v>4.8313582497721059</v>
      </c>
    </row>
    <row r="66" spans="1:12" s="110" customFormat="1" ht="15" customHeight="1" x14ac:dyDescent="0.2">
      <c r="A66" s="120"/>
      <c r="B66" s="119"/>
      <c r="C66" s="258" t="s">
        <v>106</v>
      </c>
      <c r="E66" s="113">
        <v>55.478260869565219</v>
      </c>
      <c r="F66" s="115">
        <v>2552</v>
      </c>
      <c r="G66" s="114">
        <v>2555</v>
      </c>
      <c r="H66" s="114">
        <v>2608</v>
      </c>
      <c r="I66" s="114">
        <v>2550</v>
      </c>
      <c r="J66" s="140">
        <v>2505</v>
      </c>
      <c r="K66" s="114">
        <v>47</v>
      </c>
      <c r="L66" s="116">
        <v>1.87624750499002</v>
      </c>
    </row>
    <row r="67" spans="1:12" s="110" customFormat="1" ht="15" customHeight="1" x14ac:dyDescent="0.2">
      <c r="A67" s="120"/>
      <c r="B67" s="119"/>
      <c r="C67" s="258" t="s">
        <v>107</v>
      </c>
      <c r="E67" s="113">
        <v>44.521739130434781</v>
      </c>
      <c r="F67" s="115">
        <v>2048</v>
      </c>
      <c r="G67" s="114">
        <v>2002</v>
      </c>
      <c r="H67" s="114">
        <v>1982</v>
      </c>
      <c r="I67" s="114">
        <v>1937</v>
      </c>
      <c r="J67" s="140">
        <v>1883</v>
      </c>
      <c r="K67" s="114">
        <v>165</v>
      </c>
      <c r="L67" s="116">
        <v>8.7626128518321824</v>
      </c>
    </row>
    <row r="68" spans="1:12" s="110" customFormat="1" ht="15" customHeight="1" x14ac:dyDescent="0.2">
      <c r="A68" s="120"/>
      <c r="B68" s="119"/>
      <c r="C68" s="258" t="s">
        <v>105</v>
      </c>
      <c r="D68" s="110" t="s">
        <v>202</v>
      </c>
      <c r="E68" s="113">
        <v>25.369565217391305</v>
      </c>
      <c r="F68" s="115">
        <v>1167</v>
      </c>
      <c r="G68" s="114">
        <v>1154</v>
      </c>
      <c r="H68" s="114">
        <v>1147</v>
      </c>
      <c r="I68" s="114">
        <v>1109</v>
      </c>
      <c r="J68" s="140">
        <v>1035</v>
      </c>
      <c r="K68" s="114">
        <v>132</v>
      </c>
      <c r="L68" s="116">
        <v>12.753623188405797</v>
      </c>
    </row>
    <row r="69" spans="1:12" s="110" customFormat="1" ht="15" customHeight="1" x14ac:dyDescent="0.2">
      <c r="A69" s="120"/>
      <c r="B69" s="119"/>
      <c r="C69" s="258"/>
      <c r="D69" s="267" t="s">
        <v>198</v>
      </c>
      <c r="E69" s="113">
        <v>53.556126820908311</v>
      </c>
      <c r="F69" s="115">
        <v>625</v>
      </c>
      <c r="G69" s="114">
        <v>623</v>
      </c>
      <c r="H69" s="114">
        <v>632</v>
      </c>
      <c r="I69" s="114">
        <v>618</v>
      </c>
      <c r="J69" s="140">
        <v>586</v>
      </c>
      <c r="K69" s="114">
        <v>39</v>
      </c>
      <c r="L69" s="116">
        <v>6.6552901023890785</v>
      </c>
    </row>
    <row r="70" spans="1:12" s="110" customFormat="1" ht="15" customHeight="1" x14ac:dyDescent="0.2">
      <c r="A70" s="120"/>
      <c r="B70" s="119"/>
      <c r="C70" s="258"/>
      <c r="D70" s="267" t="s">
        <v>199</v>
      </c>
      <c r="E70" s="113">
        <v>46.443873179091689</v>
      </c>
      <c r="F70" s="115">
        <v>542</v>
      </c>
      <c r="G70" s="114">
        <v>531</v>
      </c>
      <c r="H70" s="114">
        <v>515</v>
      </c>
      <c r="I70" s="114">
        <v>491</v>
      </c>
      <c r="J70" s="140">
        <v>449</v>
      </c>
      <c r="K70" s="114">
        <v>93</v>
      </c>
      <c r="L70" s="116">
        <v>20.712694877505569</v>
      </c>
    </row>
    <row r="71" spans="1:12" s="110" customFormat="1" ht="15" customHeight="1" x14ac:dyDescent="0.2">
      <c r="A71" s="120"/>
      <c r="B71" s="119"/>
      <c r="C71" s="258"/>
      <c r="D71" s="110" t="s">
        <v>203</v>
      </c>
      <c r="E71" s="113">
        <v>69.956521739130437</v>
      </c>
      <c r="F71" s="115">
        <v>3218</v>
      </c>
      <c r="G71" s="114">
        <v>3190</v>
      </c>
      <c r="H71" s="114">
        <v>3239</v>
      </c>
      <c r="I71" s="114">
        <v>3174</v>
      </c>
      <c r="J71" s="140">
        <v>3151</v>
      </c>
      <c r="K71" s="114">
        <v>67</v>
      </c>
      <c r="L71" s="116">
        <v>2.1263091082196128</v>
      </c>
    </row>
    <row r="72" spans="1:12" s="110" customFormat="1" ht="15" customHeight="1" x14ac:dyDescent="0.2">
      <c r="A72" s="120"/>
      <c r="B72" s="119"/>
      <c r="C72" s="258"/>
      <c r="D72" s="267" t="s">
        <v>198</v>
      </c>
      <c r="E72" s="113">
        <v>56.525792417650713</v>
      </c>
      <c r="F72" s="115">
        <v>1819</v>
      </c>
      <c r="G72" s="114">
        <v>1821</v>
      </c>
      <c r="H72" s="114">
        <v>1866</v>
      </c>
      <c r="I72" s="114">
        <v>1828</v>
      </c>
      <c r="J72" s="140">
        <v>1811</v>
      </c>
      <c r="K72" s="114">
        <v>8</v>
      </c>
      <c r="L72" s="116">
        <v>0.4417448923246825</v>
      </c>
    </row>
    <row r="73" spans="1:12" s="110" customFormat="1" ht="15" customHeight="1" x14ac:dyDescent="0.2">
      <c r="A73" s="120"/>
      <c r="B73" s="119"/>
      <c r="C73" s="258"/>
      <c r="D73" s="267" t="s">
        <v>199</v>
      </c>
      <c r="E73" s="113">
        <v>43.474207582349287</v>
      </c>
      <c r="F73" s="115">
        <v>1399</v>
      </c>
      <c r="G73" s="114">
        <v>1369</v>
      </c>
      <c r="H73" s="114">
        <v>1373</v>
      </c>
      <c r="I73" s="114">
        <v>1346</v>
      </c>
      <c r="J73" s="140">
        <v>1340</v>
      </c>
      <c r="K73" s="114">
        <v>59</v>
      </c>
      <c r="L73" s="116">
        <v>4.4029850746268657</v>
      </c>
    </row>
    <row r="74" spans="1:12" s="110" customFormat="1" ht="15" customHeight="1" x14ac:dyDescent="0.2">
      <c r="A74" s="120"/>
      <c r="B74" s="119"/>
      <c r="C74" s="258"/>
      <c r="D74" s="110" t="s">
        <v>204</v>
      </c>
      <c r="E74" s="113">
        <v>4.6739130434782608</v>
      </c>
      <c r="F74" s="115">
        <v>215</v>
      </c>
      <c r="G74" s="114">
        <v>213</v>
      </c>
      <c r="H74" s="114">
        <v>204</v>
      </c>
      <c r="I74" s="114">
        <v>204</v>
      </c>
      <c r="J74" s="140">
        <v>202</v>
      </c>
      <c r="K74" s="114">
        <v>13</v>
      </c>
      <c r="L74" s="116">
        <v>6.435643564356436</v>
      </c>
    </row>
    <row r="75" spans="1:12" s="110" customFormat="1" ht="15" customHeight="1" x14ac:dyDescent="0.2">
      <c r="A75" s="120"/>
      <c r="B75" s="119"/>
      <c r="C75" s="258"/>
      <c r="D75" s="267" t="s">
        <v>198</v>
      </c>
      <c r="E75" s="113">
        <v>50.232558139534881</v>
      </c>
      <c r="F75" s="115">
        <v>108</v>
      </c>
      <c r="G75" s="114">
        <v>111</v>
      </c>
      <c r="H75" s="114">
        <v>110</v>
      </c>
      <c r="I75" s="114">
        <v>104</v>
      </c>
      <c r="J75" s="140">
        <v>108</v>
      </c>
      <c r="K75" s="114">
        <v>0</v>
      </c>
      <c r="L75" s="116">
        <v>0</v>
      </c>
    </row>
    <row r="76" spans="1:12" s="110" customFormat="1" ht="15" customHeight="1" x14ac:dyDescent="0.2">
      <c r="A76" s="120"/>
      <c r="B76" s="119"/>
      <c r="C76" s="258"/>
      <c r="D76" s="267" t="s">
        <v>199</v>
      </c>
      <c r="E76" s="113">
        <v>49.767441860465119</v>
      </c>
      <c r="F76" s="115">
        <v>107</v>
      </c>
      <c r="G76" s="114">
        <v>102</v>
      </c>
      <c r="H76" s="114">
        <v>94</v>
      </c>
      <c r="I76" s="114">
        <v>100</v>
      </c>
      <c r="J76" s="140">
        <v>94</v>
      </c>
      <c r="K76" s="114">
        <v>13</v>
      </c>
      <c r="L76" s="116">
        <v>13.829787234042554</v>
      </c>
    </row>
    <row r="77" spans="1:12" s="110" customFormat="1" ht="15" customHeight="1" x14ac:dyDescent="0.2">
      <c r="A77" s="534"/>
      <c r="B77" s="119" t="s">
        <v>205</v>
      </c>
      <c r="C77" s="268"/>
      <c r="D77" s="182"/>
      <c r="E77" s="113">
        <v>6.1318027913122473</v>
      </c>
      <c r="F77" s="115">
        <v>2970</v>
      </c>
      <c r="G77" s="114">
        <v>2989</v>
      </c>
      <c r="H77" s="114">
        <v>3087</v>
      </c>
      <c r="I77" s="114">
        <v>3037</v>
      </c>
      <c r="J77" s="140">
        <v>3040</v>
      </c>
      <c r="K77" s="114">
        <v>-70</v>
      </c>
      <c r="L77" s="116">
        <v>-2.3026315789473686</v>
      </c>
    </row>
    <row r="78" spans="1:12" s="110" customFormat="1" ht="15" customHeight="1" x14ac:dyDescent="0.2">
      <c r="A78" s="120"/>
      <c r="B78" s="119"/>
      <c r="C78" s="268" t="s">
        <v>106</v>
      </c>
      <c r="D78" s="182"/>
      <c r="E78" s="113">
        <v>57.946127946127945</v>
      </c>
      <c r="F78" s="115">
        <v>1721</v>
      </c>
      <c r="G78" s="114">
        <v>1728</v>
      </c>
      <c r="H78" s="114">
        <v>1809</v>
      </c>
      <c r="I78" s="114">
        <v>1773</v>
      </c>
      <c r="J78" s="140">
        <v>1768</v>
      </c>
      <c r="K78" s="114">
        <v>-47</v>
      </c>
      <c r="L78" s="116">
        <v>-2.6583710407239818</v>
      </c>
    </row>
    <row r="79" spans="1:12" s="110" customFormat="1" ht="15" customHeight="1" x14ac:dyDescent="0.2">
      <c r="A79" s="123"/>
      <c r="B79" s="124"/>
      <c r="C79" s="260" t="s">
        <v>107</v>
      </c>
      <c r="D79" s="261"/>
      <c r="E79" s="125">
        <v>42.053872053872055</v>
      </c>
      <c r="F79" s="143">
        <v>1249</v>
      </c>
      <c r="G79" s="144">
        <v>1261</v>
      </c>
      <c r="H79" s="144">
        <v>1278</v>
      </c>
      <c r="I79" s="144">
        <v>1264</v>
      </c>
      <c r="J79" s="145">
        <v>1272</v>
      </c>
      <c r="K79" s="144">
        <v>-23</v>
      </c>
      <c r="L79" s="146">
        <v>-1.8081761006289307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48436</v>
      </c>
      <c r="E11" s="114">
        <v>48680</v>
      </c>
      <c r="F11" s="114">
        <v>49400</v>
      </c>
      <c r="G11" s="114">
        <v>48507</v>
      </c>
      <c r="H11" s="140">
        <v>48471</v>
      </c>
      <c r="I11" s="115">
        <v>-35</v>
      </c>
      <c r="J11" s="116">
        <v>-7.2208124445544752E-2</v>
      </c>
    </row>
    <row r="12" spans="1:15" s="110" customFormat="1" ht="24.95" customHeight="1" x14ac:dyDescent="0.2">
      <c r="A12" s="193" t="s">
        <v>132</v>
      </c>
      <c r="B12" s="194" t="s">
        <v>133</v>
      </c>
      <c r="C12" s="113">
        <v>0.96622347014617227</v>
      </c>
      <c r="D12" s="115">
        <v>468</v>
      </c>
      <c r="E12" s="114">
        <v>450</v>
      </c>
      <c r="F12" s="114">
        <v>461</v>
      </c>
      <c r="G12" s="114">
        <v>463</v>
      </c>
      <c r="H12" s="140">
        <v>454</v>
      </c>
      <c r="I12" s="115">
        <v>14</v>
      </c>
      <c r="J12" s="116">
        <v>3.0837004405286343</v>
      </c>
    </row>
    <row r="13" spans="1:15" s="110" customFormat="1" ht="24.95" customHeight="1" x14ac:dyDescent="0.2">
      <c r="A13" s="193" t="s">
        <v>134</v>
      </c>
      <c r="B13" s="199" t="s">
        <v>214</v>
      </c>
      <c r="C13" s="113">
        <v>1.1706168965232471</v>
      </c>
      <c r="D13" s="115">
        <v>567</v>
      </c>
      <c r="E13" s="114">
        <v>565</v>
      </c>
      <c r="F13" s="114">
        <v>575</v>
      </c>
      <c r="G13" s="114">
        <v>556</v>
      </c>
      <c r="H13" s="140">
        <v>547</v>
      </c>
      <c r="I13" s="115">
        <v>20</v>
      </c>
      <c r="J13" s="116">
        <v>3.6563071297989032</v>
      </c>
    </row>
    <row r="14" spans="1:15" s="287" customFormat="1" ht="24" customHeight="1" x14ac:dyDescent="0.2">
      <c r="A14" s="193" t="s">
        <v>215</v>
      </c>
      <c r="B14" s="199" t="s">
        <v>137</v>
      </c>
      <c r="C14" s="113">
        <v>35.370385663556036</v>
      </c>
      <c r="D14" s="115">
        <v>17132</v>
      </c>
      <c r="E14" s="114">
        <v>17269</v>
      </c>
      <c r="F14" s="114">
        <v>17461</v>
      </c>
      <c r="G14" s="114">
        <v>17297</v>
      </c>
      <c r="H14" s="140">
        <v>17398</v>
      </c>
      <c r="I14" s="115">
        <v>-266</v>
      </c>
      <c r="J14" s="116">
        <v>-1.5289113691228877</v>
      </c>
      <c r="K14" s="110"/>
      <c r="L14" s="110"/>
      <c r="M14" s="110"/>
      <c r="N14" s="110"/>
      <c r="O14" s="110"/>
    </row>
    <row r="15" spans="1:15" s="110" customFormat="1" ht="24.75" customHeight="1" x14ac:dyDescent="0.2">
      <c r="A15" s="193" t="s">
        <v>216</v>
      </c>
      <c r="B15" s="199" t="s">
        <v>217</v>
      </c>
      <c r="C15" s="113">
        <v>3.7079857956891566</v>
      </c>
      <c r="D15" s="115">
        <v>1796</v>
      </c>
      <c r="E15" s="114">
        <v>1791</v>
      </c>
      <c r="F15" s="114">
        <v>1855</v>
      </c>
      <c r="G15" s="114">
        <v>1841</v>
      </c>
      <c r="H15" s="140">
        <v>1849</v>
      </c>
      <c r="I15" s="115">
        <v>-53</v>
      </c>
      <c r="J15" s="116">
        <v>-2.8664142779881017</v>
      </c>
    </row>
    <row r="16" spans="1:15" s="287" customFormat="1" ht="24.95" customHeight="1" x14ac:dyDescent="0.2">
      <c r="A16" s="193" t="s">
        <v>218</v>
      </c>
      <c r="B16" s="199" t="s">
        <v>141</v>
      </c>
      <c r="C16" s="113">
        <v>25.772152944091172</v>
      </c>
      <c r="D16" s="115">
        <v>12483</v>
      </c>
      <c r="E16" s="114">
        <v>12651</v>
      </c>
      <c r="F16" s="114">
        <v>12818</v>
      </c>
      <c r="G16" s="114">
        <v>12662</v>
      </c>
      <c r="H16" s="140">
        <v>12760</v>
      </c>
      <c r="I16" s="115">
        <v>-277</v>
      </c>
      <c r="J16" s="116">
        <v>-2.1708463949843262</v>
      </c>
      <c r="K16" s="110"/>
      <c r="L16" s="110"/>
      <c r="M16" s="110"/>
      <c r="N16" s="110"/>
      <c r="O16" s="110"/>
    </row>
    <row r="17" spans="1:15" s="110" customFormat="1" ht="24.95" customHeight="1" x14ac:dyDescent="0.2">
      <c r="A17" s="193" t="s">
        <v>219</v>
      </c>
      <c r="B17" s="199" t="s">
        <v>220</v>
      </c>
      <c r="C17" s="113">
        <v>5.8902469237757042</v>
      </c>
      <c r="D17" s="115">
        <v>2853</v>
      </c>
      <c r="E17" s="114">
        <v>2827</v>
      </c>
      <c r="F17" s="114">
        <v>2788</v>
      </c>
      <c r="G17" s="114">
        <v>2794</v>
      </c>
      <c r="H17" s="140">
        <v>2789</v>
      </c>
      <c r="I17" s="115">
        <v>64</v>
      </c>
      <c r="J17" s="116">
        <v>2.2947292936536394</v>
      </c>
    </row>
    <row r="18" spans="1:15" s="287" customFormat="1" ht="24.95" customHeight="1" x14ac:dyDescent="0.2">
      <c r="A18" s="201" t="s">
        <v>144</v>
      </c>
      <c r="B18" s="202" t="s">
        <v>145</v>
      </c>
      <c r="C18" s="113">
        <v>7.8619208852919318</v>
      </c>
      <c r="D18" s="115">
        <v>3808</v>
      </c>
      <c r="E18" s="114">
        <v>3769</v>
      </c>
      <c r="F18" s="114">
        <v>4103</v>
      </c>
      <c r="G18" s="114">
        <v>3782</v>
      </c>
      <c r="H18" s="140">
        <v>3717</v>
      </c>
      <c r="I18" s="115">
        <v>91</v>
      </c>
      <c r="J18" s="116">
        <v>2.4482109227871938</v>
      </c>
      <c r="K18" s="110"/>
      <c r="L18" s="110"/>
      <c r="M18" s="110"/>
      <c r="N18" s="110"/>
      <c r="O18" s="110"/>
    </row>
    <row r="19" spans="1:15" s="110" customFormat="1" ht="24.95" customHeight="1" x14ac:dyDescent="0.2">
      <c r="A19" s="193" t="s">
        <v>146</v>
      </c>
      <c r="B19" s="199" t="s">
        <v>147</v>
      </c>
      <c r="C19" s="113">
        <v>11.75571888677843</v>
      </c>
      <c r="D19" s="115">
        <v>5694</v>
      </c>
      <c r="E19" s="114">
        <v>5695</v>
      </c>
      <c r="F19" s="114">
        <v>5737</v>
      </c>
      <c r="G19" s="114">
        <v>5576</v>
      </c>
      <c r="H19" s="140">
        <v>5605</v>
      </c>
      <c r="I19" s="115">
        <v>89</v>
      </c>
      <c r="J19" s="116">
        <v>1.5878679750223015</v>
      </c>
    </row>
    <row r="20" spans="1:15" s="287" customFormat="1" ht="24.95" customHeight="1" x14ac:dyDescent="0.2">
      <c r="A20" s="193" t="s">
        <v>148</v>
      </c>
      <c r="B20" s="199" t="s">
        <v>149</v>
      </c>
      <c r="C20" s="113">
        <v>3.6315963333058057</v>
      </c>
      <c r="D20" s="115">
        <v>1759</v>
      </c>
      <c r="E20" s="114">
        <v>1814</v>
      </c>
      <c r="F20" s="114">
        <v>1802</v>
      </c>
      <c r="G20" s="114">
        <v>1781</v>
      </c>
      <c r="H20" s="140">
        <v>1738</v>
      </c>
      <c r="I20" s="115">
        <v>21</v>
      </c>
      <c r="J20" s="116">
        <v>1.2082853855005753</v>
      </c>
      <c r="K20" s="110"/>
      <c r="L20" s="110"/>
      <c r="M20" s="110"/>
      <c r="N20" s="110"/>
      <c r="O20" s="110"/>
    </row>
    <row r="21" spans="1:15" s="110" customFormat="1" ht="24.95" customHeight="1" x14ac:dyDescent="0.2">
      <c r="A21" s="201" t="s">
        <v>150</v>
      </c>
      <c r="B21" s="202" t="s">
        <v>151</v>
      </c>
      <c r="C21" s="113">
        <v>2.2958130316293666</v>
      </c>
      <c r="D21" s="115">
        <v>1112</v>
      </c>
      <c r="E21" s="114">
        <v>1118</v>
      </c>
      <c r="F21" s="114">
        <v>1176</v>
      </c>
      <c r="G21" s="114">
        <v>1167</v>
      </c>
      <c r="H21" s="140">
        <v>1107</v>
      </c>
      <c r="I21" s="115">
        <v>5</v>
      </c>
      <c r="J21" s="116">
        <v>0.45167118337850043</v>
      </c>
    </row>
    <row r="22" spans="1:15" s="110" customFormat="1" ht="24.95" customHeight="1" x14ac:dyDescent="0.2">
      <c r="A22" s="201" t="s">
        <v>152</v>
      </c>
      <c r="B22" s="199" t="s">
        <v>153</v>
      </c>
      <c r="C22" s="113">
        <v>0.79486332479973576</v>
      </c>
      <c r="D22" s="115">
        <v>385</v>
      </c>
      <c r="E22" s="114">
        <v>394</v>
      </c>
      <c r="F22" s="114">
        <v>388</v>
      </c>
      <c r="G22" s="114">
        <v>390</v>
      </c>
      <c r="H22" s="140">
        <v>386</v>
      </c>
      <c r="I22" s="115">
        <v>-1</v>
      </c>
      <c r="J22" s="116">
        <v>-0.25906735751295334</v>
      </c>
    </row>
    <row r="23" spans="1:15" s="110" customFormat="1" ht="24.95" customHeight="1" x14ac:dyDescent="0.2">
      <c r="A23" s="193" t="s">
        <v>154</v>
      </c>
      <c r="B23" s="199" t="s">
        <v>155</v>
      </c>
      <c r="C23" s="113">
        <v>2.0728383846725578</v>
      </c>
      <c r="D23" s="115">
        <v>1004</v>
      </c>
      <c r="E23" s="114">
        <v>1020</v>
      </c>
      <c r="F23" s="114">
        <v>1017</v>
      </c>
      <c r="G23" s="114">
        <v>986</v>
      </c>
      <c r="H23" s="140">
        <v>999</v>
      </c>
      <c r="I23" s="115">
        <v>5</v>
      </c>
      <c r="J23" s="116">
        <v>0.50050050050050054</v>
      </c>
    </row>
    <row r="24" spans="1:15" s="110" customFormat="1" ht="24.95" customHeight="1" x14ac:dyDescent="0.2">
      <c r="A24" s="193" t="s">
        <v>156</v>
      </c>
      <c r="B24" s="199" t="s">
        <v>221</v>
      </c>
      <c r="C24" s="113">
        <v>3.3838467255760176</v>
      </c>
      <c r="D24" s="115">
        <v>1639</v>
      </c>
      <c r="E24" s="114">
        <v>1630</v>
      </c>
      <c r="F24" s="114">
        <v>1653</v>
      </c>
      <c r="G24" s="114">
        <v>1658</v>
      </c>
      <c r="H24" s="140">
        <v>1661</v>
      </c>
      <c r="I24" s="115">
        <v>-22</v>
      </c>
      <c r="J24" s="116">
        <v>-1.3245033112582782</v>
      </c>
    </row>
    <row r="25" spans="1:15" s="110" customFormat="1" ht="24.95" customHeight="1" x14ac:dyDescent="0.2">
      <c r="A25" s="193" t="s">
        <v>222</v>
      </c>
      <c r="B25" s="204" t="s">
        <v>159</v>
      </c>
      <c r="C25" s="113">
        <v>1.6248245106945247</v>
      </c>
      <c r="D25" s="115">
        <v>787</v>
      </c>
      <c r="E25" s="114">
        <v>792</v>
      </c>
      <c r="F25" s="114">
        <v>832</v>
      </c>
      <c r="G25" s="114">
        <v>832</v>
      </c>
      <c r="H25" s="140">
        <v>789</v>
      </c>
      <c r="I25" s="115">
        <v>-2</v>
      </c>
      <c r="J25" s="116">
        <v>-0.25348542458808621</v>
      </c>
    </row>
    <row r="26" spans="1:15" s="110" customFormat="1" ht="24.95" customHeight="1" x14ac:dyDescent="0.2">
      <c r="A26" s="201">
        <v>782.78300000000002</v>
      </c>
      <c r="B26" s="203" t="s">
        <v>160</v>
      </c>
      <c r="C26" s="113">
        <v>0.37781815178792633</v>
      </c>
      <c r="D26" s="115">
        <v>183</v>
      </c>
      <c r="E26" s="114">
        <v>200</v>
      </c>
      <c r="F26" s="114">
        <v>243</v>
      </c>
      <c r="G26" s="114">
        <v>238</v>
      </c>
      <c r="H26" s="140">
        <v>256</v>
      </c>
      <c r="I26" s="115">
        <v>-73</v>
      </c>
      <c r="J26" s="116">
        <v>-28.515625</v>
      </c>
    </row>
    <row r="27" spans="1:15" s="110" customFormat="1" ht="24.95" customHeight="1" x14ac:dyDescent="0.2">
      <c r="A27" s="193" t="s">
        <v>161</v>
      </c>
      <c r="B27" s="199" t="s">
        <v>223</v>
      </c>
      <c r="C27" s="113">
        <v>6.5839458254191099</v>
      </c>
      <c r="D27" s="115">
        <v>3189</v>
      </c>
      <c r="E27" s="114">
        <v>3194</v>
      </c>
      <c r="F27" s="114">
        <v>3211</v>
      </c>
      <c r="G27" s="114">
        <v>3117</v>
      </c>
      <c r="H27" s="140">
        <v>3116</v>
      </c>
      <c r="I27" s="115">
        <v>73</v>
      </c>
      <c r="J27" s="116">
        <v>2.3427471116816432</v>
      </c>
    </row>
    <row r="28" spans="1:15" s="110" customFormat="1" ht="24.95" customHeight="1" x14ac:dyDescent="0.2">
      <c r="A28" s="193" t="s">
        <v>163</v>
      </c>
      <c r="B28" s="199" t="s">
        <v>164</v>
      </c>
      <c r="C28" s="113">
        <v>3.0204806342389956</v>
      </c>
      <c r="D28" s="115">
        <v>1463</v>
      </c>
      <c r="E28" s="114">
        <v>1469</v>
      </c>
      <c r="F28" s="114">
        <v>1451</v>
      </c>
      <c r="G28" s="114">
        <v>1458</v>
      </c>
      <c r="H28" s="140">
        <v>1481</v>
      </c>
      <c r="I28" s="115">
        <v>-18</v>
      </c>
      <c r="J28" s="116">
        <v>-1.2153950033760972</v>
      </c>
    </row>
    <row r="29" spans="1:15" s="110" customFormat="1" ht="24.95" customHeight="1" x14ac:dyDescent="0.2">
      <c r="A29" s="193">
        <v>86</v>
      </c>
      <c r="B29" s="199" t="s">
        <v>165</v>
      </c>
      <c r="C29" s="113">
        <v>6.8378891733421421</v>
      </c>
      <c r="D29" s="115">
        <v>3312</v>
      </c>
      <c r="E29" s="114">
        <v>3311</v>
      </c>
      <c r="F29" s="114">
        <v>3284</v>
      </c>
      <c r="G29" s="114">
        <v>3254</v>
      </c>
      <c r="H29" s="140">
        <v>3275</v>
      </c>
      <c r="I29" s="115">
        <v>37</v>
      </c>
      <c r="J29" s="116">
        <v>1.1297709923664123</v>
      </c>
    </row>
    <row r="30" spans="1:15" s="110" customFormat="1" ht="24.95" customHeight="1" x14ac:dyDescent="0.2">
      <c r="A30" s="193">
        <v>87.88</v>
      </c>
      <c r="B30" s="204" t="s">
        <v>166</v>
      </c>
      <c r="C30" s="113">
        <v>8.5824593277727317</v>
      </c>
      <c r="D30" s="115">
        <v>4157</v>
      </c>
      <c r="E30" s="114">
        <v>4209</v>
      </c>
      <c r="F30" s="114">
        <v>4203</v>
      </c>
      <c r="G30" s="114">
        <v>4172</v>
      </c>
      <c r="H30" s="140">
        <v>4162</v>
      </c>
      <c r="I30" s="115">
        <v>-5</v>
      </c>
      <c r="J30" s="116">
        <v>-0.12013455069678039</v>
      </c>
    </row>
    <row r="31" spans="1:15" s="110" customFormat="1" ht="24.95" customHeight="1" x14ac:dyDescent="0.2">
      <c r="A31" s="193" t="s">
        <v>167</v>
      </c>
      <c r="B31" s="199" t="s">
        <v>168</v>
      </c>
      <c r="C31" s="113">
        <v>3.6687587744652737</v>
      </c>
      <c r="D31" s="115">
        <v>1777</v>
      </c>
      <c r="E31" s="114">
        <v>1781</v>
      </c>
      <c r="F31" s="114">
        <v>1803</v>
      </c>
      <c r="G31" s="114">
        <v>1780</v>
      </c>
      <c r="H31" s="140">
        <v>1780</v>
      </c>
      <c r="I31" s="115">
        <v>-3</v>
      </c>
      <c r="J31" s="116">
        <v>-0.16853932584269662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0.96622347014617227</v>
      </c>
      <c r="D34" s="115">
        <v>468</v>
      </c>
      <c r="E34" s="114">
        <v>450</v>
      </c>
      <c r="F34" s="114">
        <v>461</v>
      </c>
      <c r="G34" s="114">
        <v>463</v>
      </c>
      <c r="H34" s="140">
        <v>454</v>
      </c>
      <c r="I34" s="115">
        <v>14</v>
      </c>
      <c r="J34" s="116">
        <v>3.0837004405286343</v>
      </c>
    </row>
    <row r="35" spans="1:10" s="110" customFormat="1" ht="24.95" customHeight="1" x14ac:dyDescent="0.2">
      <c r="A35" s="292" t="s">
        <v>171</v>
      </c>
      <c r="B35" s="293" t="s">
        <v>172</v>
      </c>
      <c r="C35" s="113">
        <v>44.402923445371215</v>
      </c>
      <c r="D35" s="115">
        <v>21507</v>
      </c>
      <c r="E35" s="114">
        <v>21603</v>
      </c>
      <c r="F35" s="114">
        <v>22139</v>
      </c>
      <c r="G35" s="114">
        <v>21635</v>
      </c>
      <c r="H35" s="140">
        <v>21662</v>
      </c>
      <c r="I35" s="115">
        <v>-155</v>
      </c>
      <c r="J35" s="116">
        <v>-0.71553873141907487</v>
      </c>
    </row>
    <row r="36" spans="1:10" s="110" customFormat="1" ht="24.95" customHeight="1" x14ac:dyDescent="0.2">
      <c r="A36" s="294" t="s">
        <v>173</v>
      </c>
      <c r="B36" s="295" t="s">
        <v>174</v>
      </c>
      <c r="C36" s="125">
        <v>54.630853084482617</v>
      </c>
      <c r="D36" s="143">
        <v>26461</v>
      </c>
      <c r="E36" s="144">
        <v>26627</v>
      </c>
      <c r="F36" s="144">
        <v>26800</v>
      </c>
      <c r="G36" s="144">
        <v>26409</v>
      </c>
      <c r="H36" s="145">
        <v>26355</v>
      </c>
      <c r="I36" s="143">
        <v>106</v>
      </c>
      <c r="J36" s="146">
        <v>0.40220072092582054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2020-09-25T10:32:24Z</dcterms:created>
  <dcterms:modified xsi:type="dcterms:W3CDTF">2020-09-28T08:10:26Z</dcterms:modified>
</cp:coreProperties>
</file>