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33" i="24"/>
  <c r="C25" i="24"/>
  <c r="K57" i="15"/>
  <c r="L57" i="15" s="1"/>
  <c r="C38" i="24"/>
  <c r="I38" i="24" s="1"/>
  <c r="C37" i="24"/>
  <c r="C35" i="24"/>
  <c r="C34" i="24"/>
  <c r="C32" i="24"/>
  <c r="C31" i="24"/>
  <c r="C30" i="24"/>
  <c r="C29" i="24"/>
  <c r="C28" i="24"/>
  <c r="C27" i="24"/>
  <c r="C26" i="24"/>
  <c r="C24" i="24"/>
  <c r="C23" i="24"/>
  <c r="C22" i="24"/>
  <c r="C21" i="24"/>
  <c r="C20" i="24"/>
  <c r="C19" i="24"/>
  <c r="C18" i="24"/>
  <c r="C17"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K8" i="24" l="1"/>
  <c r="J8" i="24"/>
  <c r="H8" i="24"/>
  <c r="F8" i="24"/>
  <c r="D8" i="24"/>
  <c r="F17" i="24"/>
  <c r="D17" i="24"/>
  <c r="J17" i="24"/>
  <c r="K17" i="24"/>
  <c r="H17" i="24"/>
  <c r="I22" i="24"/>
  <c r="M22" i="24"/>
  <c r="E22" i="24"/>
  <c r="L22" i="24"/>
  <c r="F21" i="24"/>
  <c r="D21" i="24"/>
  <c r="J21" i="24"/>
  <c r="K21" i="24"/>
  <c r="H21" i="24"/>
  <c r="K24" i="24"/>
  <c r="J24" i="24"/>
  <c r="H24" i="24"/>
  <c r="F24" i="24"/>
  <c r="D24" i="24"/>
  <c r="D38" i="24"/>
  <c r="K38" i="24"/>
  <c r="J38" i="24"/>
  <c r="H38" i="24"/>
  <c r="F38" i="24"/>
  <c r="I16" i="24"/>
  <c r="M16" i="24"/>
  <c r="E16" i="24"/>
  <c r="G16" i="24"/>
  <c r="L16" i="24"/>
  <c r="G29" i="24"/>
  <c r="M29" i="24"/>
  <c r="E29" i="24"/>
  <c r="L29" i="24"/>
  <c r="I29" i="24"/>
  <c r="G17" i="24"/>
  <c r="M17" i="24"/>
  <c r="E17" i="24"/>
  <c r="L17" i="24"/>
  <c r="I17" i="24"/>
  <c r="K58" i="24"/>
  <c r="J58" i="24"/>
  <c r="I58" i="24"/>
  <c r="F15" i="24"/>
  <c r="D15" i="24"/>
  <c r="J15" i="24"/>
  <c r="K15" i="24"/>
  <c r="H15" i="24"/>
  <c r="K34" i="24"/>
  <c r="J34" i="24"/>
  <c r="H34" i="24"/>
  <c r="F34" i="24"/>
  <c r="D34" i="24"/>
  <c r="G19" i="24"/>
  <c r="M19" i="24"/>
  <c r="E19" i="24"/>
  <c r="L19" i="24"/>
  <c r="I19" i="24"/>
  <c r="G23" i="24"/>
  <c r="M23" i="24"/>
  <c r="E23" i="24"/>
  <c r="L23" i="24"/>
  <c r="I23" i="24"/>
  <c r="I26" i="24"/>
  <c r="M26" i="24"/>
  <c r="E26" i="24"/>
  <c r="L26" i="24"/>
  <c r="G26" i="24"/>
  <c r="I37" i="24"/>
  <c r="G37" i="24"/>
  <c r="L37" i="24"/>
  <c r="M37" i="24"/>
  <c r="E37" i="24"/>
  <c r="F27" i="24"/>
  <c r="D27" i="24"/>
  <c r="J27" i="24"/>
  <c r="H27" i="24"/>
  <c r="F9" i="24"/>
  <c r="D9" i="24"/>
  <c r="J9" i="24"/>
  <c r="K9" i="24"/>
  <c r="H9" i="24"/>
  <c r="K18" i="24"/>
  <c r="J18" i="24"/>
  <c r="H18" i="24"/>
  <c r="F18" i="24"/>
  <c r="D18" i="24"/>
  <c r="K28" i="24"/>
  <c r="J28" i="24"/>
  <c r="H28" i="24"/>
  <c r="F28" i="24"/>
  <c r="D28" i="24"/>
  <c r="F31" i="24"/>
  <c r="D31" i="24"/>
  <c r="J31" i="24"/>
  <c r="K31" i="24"/>
  <c r="H31" i="24"/>
  <c r="I30" i="24"/>
  <c r="M30" i="24"/>
  <c r="E30" i="24"/>
  <c r="L30" i="24"/>
  <c r="G22" i="24"/>
  <c r="K74" i="24"/>
  <c r="J74" i="24"/>
  <c r="I74" i="24"/>
  <c r="K16" i="24"/>
  <c r="J16" i="24"/>
  <c r="H16" i="24"/>
  <c r="F16" i="24"/>
  <c r="D16" i="24"/>
  <c r="F19" i="24"/>
  <c r="D19" i="24"/>
  <c r="J19" i="24"/>
  <c r="H19" i="24"/>
  <c r="K22" i="24"/>
  <c r="J22" i="24"/>
  <c r="H22" i="24"/>
  <c r="F22" i="24"/>
  <c r="D22" i="24"/>
  <c r="F25" i="24"/>
  <c r="D25" i="24"/>
  <c r="J25" i="24"/>
  <c r="K25" i="24"/>
  <c r="H25" i="24"/>
  <c r="F35" i="24"/>
  <c r="D35" i="24"/>
  <c r="J35" i="24"/>
  <c r="H35" i="24"/>
  <c r="B39" i="24"/>
  <c r="B45" i="24"/>
  <c r="I20" i="24"/>
  <c r="M20" i="24"/>
  <c r="E20" i="24"/>
  <c r="L20" i="24"/>
  <c r="G20" i="24"/>
  <c r="I24" i="24"/>
  <c r="M24" i="24"/>
  <c r="E24" i="24"/>
  <c r="G24" i="24"/>
  <c r="L24" i="24"/>
  <c r="M38" i="24"/>
  <c r="E38" i="24"/>
  <c r="L38" i="24"/>
  <c r="G38" i="24"/>
  <c r="G25" i="24"/>
  <c r="M25" i="24"/>
  <c r="E25" i="24"/>
  <c r="L25" i="24"/>
  <c r="I25" i="24"/>
  <c r="F33" i="24"/>
  <c r="D33" i="24"/>
  <c r="J33" i="24"/>
  <c r="K33" i="24"/>
  <c r="H33" i="24"/>
  <c r="G35" i="24"/>
  <c r="M35" i="24"/>
  <c r="E35" i="24"/>
  <c r="L35" i="24"/>
  <c r="I35" i="24"/>
  <c r="F7" i="24"/>
  <c r="D7" i="24"/>
  <c r="J7" i="24"/>
  <c r="H7" i="24"/>
  <c r="F29" i="24"/>
  <c r="D29" i="24"/>
  <c r="J29" i="24"/>
  <c r="K29" i="24"/>
  <c r="H29" i="24"/>
  <c r="K32" i="24"/>
  <c r="J32" i="24"/>
  <c r="H32" i="24"/>
  <c r="F32" i="24"/>
  <c r="D32" i="24"/>
  <c r="C14" i="24"/>
  <c r="C6" i="24"/>
  <c r="G27" i="24"/>
  <c r="M27" i="24"/>
  <c r="E27" i="24"/>
  <c r="L27" i="24"/>
  <c r="I27" i="24"/>
  <c r="G31" i="24"/>
  <c r="M31" i="24"/>
  <c r="E31" i="24"/>
  <c r="L31" i="24"/>
  <c r="I31" i="24"/>
  <c r="I34" i="24"/>
  <c r="M34" i="24"/>
  <c r="E34" i="24"/>
  <c r="L34" i="24"/>
  <c r="G34" i="24"/>
  <c r="K27" i="24"/>
  <c r="G9" i="24"/>
  <c r="M9" i="24"/>
  <c r="E9" i="24"/>
  <c r="L9" i="24"/>
  <c r="I9" i="24"/>
  <c r="K20" i="24"/>
  <c r="J20" i="24"/>
  <c r="H20" i="24"/>
  <c r="F20" i="24"/>
  <c r="D20" i="24"/>
  <c r="K26" i="24"/>
  <c r="J26" i="24"/>
  <c r="H26" i="24"/>
  <c r="F26" i="24"/>
  <c r="D26" i="24"/>
  <c r="H37" i="24"/>
  <c r="F37" i="24"/>
  <c r="D37" i="24"/>
  <c r="K37" i="24"/>
  <c r="J37" i="24"/>
  <c r="G21" i="24"/>
  <c r="M21" i="24"/>
  <c r="E21" i="24"/>
  <c r="L21" i="24"/>
  <c r="I21" i="24"/>
  <c r="C45" i="24"/>
  <c r="C39" i="24"/>
  <c r="G30" i="24"/>
  <c r="K66" i="24"/>
  <c r="J66" i="24"/>
  <c r="I66" i="24"/>
  <c r="K30" i="24"/>
  <c r="J30" i="24"/>
  <c r="H30" i="24"/>
  <c r="F30" i="24"/>
  <c r="D30" i="24"/>
  <c r="B14" i="24"/>
  <c r="B6" i="24"/>
  <c r="F23" i="24"/>
  <c r="D23" i="24"/>
  <c r="J23" i="24"/>
  <c r="K23" i="24"/>
  <c r="H23" i="24"/>
  <c r="G7" i="24"/>
  <c r="M7" i="24"/>
  <c r="E7" i="24"/>
  <c r="L7" i="24"/>
  <c r="I7" i="24"/>
  <c r="I8" i="24"/>
  <c r="M8" i="24"/>
  <c r="E8" i="24"/>
  <c r="L8" i="24"/>
  <c r="G8" i="24"/>
  <c r="G15" i="24"/>
  <c r="M15" i="24"/>
  <c r="E15" i="24"/>
  <c r="L15" i="24"/>
  <c r="I15" i="24"/>
  <c r="I18" i="24"/>
  <c r="M18" i="24"/>
  <c r="E18" i="24"/>
  <c r="L18" i="24"/>
  <c r="G18" i="24"/>
  <c r="I28" i="24"/>
  <c r="M28" i="24"/>
  <c r="E28" i="24"/>
  <c r="L28" i="24"/>
  <c r="G28" i="24"/>
  <c r="I32" i="24"/>
  <c r="M32" i="24"/>
  <c r="E32" i="24"/>
  <c r="G32" i="24"/>
  <c r="L32" i="24"/>
  <c r="K7" i="24"/>
  <c r="G33" i="24"/>
  <c r="M33" i="24"/>
  <c r="E33" i="24"/>
  <c r="L33" i="24"/>
  <c r="I33" i="24"/>
  <c r="I77" i="24"/>
  <c r="K53" i="24"/>
  <c r="J53" i="24"/>
  <c r="K61" i="24"/>
  <c r="J61" i="24"/>
  <c r="K69" i="24"/>
  <c r="J69" i="24"/>
  <c r="K55" i="24"/>
  <c r="J55" i="24"/>
  <c r="K63" i="24"/>
  <c r="J63" i="24"/>
  <c r="K71" i="24"/>
  <c r="J71" i="24"/>
  <c r="H41" i="24"/>
  <c r="F41" i="24"/>
  <c r="D41" i="24"/>
  <c r="K41" i="24"/>
  <c r="K52" i="24"/>
  <c r="J52" i="24"/>
  <c r="K60" i="24"/>
  <c r="J60" i="24"/>
  <c r="K68" i="24"/>
  <c r="J68" i="24"/>
  <c r="K57" i="24"/>
  <c r="J57" i="24"/>
  <c r="K65" i="24"/>
  <c r="J65" i="24"/>
  <c r="K73" i="24"/>
  <c r="J73" i="24"/>
  <c r="K54" i="24"/>
  <c r="J54" i="24"/>
  <c r="K62" i="24"/>
  <c r="J62" i="24"/>
  <c r="K70" i="24"/>
  <c r="J70" i="24"/>
  <c r="H43" i="24"/>
  <c r="F43" i="24"/>
  <c r="D43" i="24"/>
  <c r="K43" i="24"/>
  <c r="K51" i="24"/>
  <c r="J51" i="24"/>
  <c r="K59" i="24"/>
  <c r="J59" i="24"/>
  <c r="K67" i="24"/>
  <c r="J67" i="24"/>
  <c r="K75" i="24"/>
  <c r="K77" i="24" s="1"/>
  <c r="J75" i="24"/>
  <c r="K56" i="24"/>
  <c r="J56" i="24"/>
  <c r="K64" i="24"/>
  <c r="J64" i="24"/>
  <c r="K72" i="24"/>
  <c r="J72" i="24"/>
  <c r="G40" i="24"/>
  <c r="G42" i="24"/>
  <c r="G44" i="24"/>
  <c r="H40" i="24"/>
  <c r="L41" i="24"/>
  <c r="H42" i="24"/>
  <c r="L43" i="24"/>
  <c r="H44" i="24"/>
  <c r="J40" i="24"/>
  <c r="J42" i="24"/>
  <c r="J44" i="24"/>
  <c r="K44" i="24"/>
  <c r="L40" i="24"/>
  <c r="L42" i="24"/>
  <c r="L44" i="24"/>
  <c r="E40" i="24"/>
  <c r="E42" i="24"/>
  <c r="E44" i="24"/>
  <c r="I39" i="24" l="1"/>
  <c r="G39" i="24"/>
  <c r="L39" i="24"/>
  <c r="M39" i="24"/>
  <c r="E39" i="24"/>
  <c r="H45" i="24"/>
  <c r="F45" i="24"/>
  <c r="D45" i="24"/>
  <c r="K45" i="24"/>
  <c r="J45" i="24"/>
  <c r="K79" i="24"/>
  <c r="K78" i="24"/>
  <c r="I45" i="24"/>
  <c r="G45" i="24"/>
  <c r="M45" i="24"/>
  <c r="E45" i="24"/>
  <c r="L45" i="24"/>
  <c r="H39" i="24"/>
  <c r="F39" i="24"/>
  <c r="D39" i="24"/>
  <c r="K39" i="24"/>
  <c r="J39" i="24"/>
  <c r="I79" i="24"/>
  <c r="I6" i="24"/>
  <c r="M6" i="24"/>
  <c r="E6" i="24"/>
  <c r="L6" i="24"/>
  <c r="G6" i="24"/>
  <c r="K14" i="24"/>
  <c r="J14" i="24"/>
  <c r="H14" i="24"/>
  <c r="F14" i="24"/>
  <c r="D14" i="24"/>
  <c r="I14" i="24"/>
  <c r="M14" i="24"/>
  <c r="E14" i="24"/>
  <c r="L14" i="24"/>
  <c r="G14" i="24"/>
  <c r="J77" i="24"/>
  <c r="K6" i="24"/>
  <c r="J6" i="24"/>
  <c r="H6" i="24"/>
  <c r="F6" i="24"/>
  <c r="D6" i="24"/>
  <c r="J79" i="24" l="1"/>
  <c r="J78" i="24"/>
  <c r="I78" i="24"/>
  <c r="I83" i="24" l="1"/>
  <c r="I82" i="24"/>
  <c r="I81" i="24"/>
</calcChain>
</file>

<file path=xl/sharedStrings.xml><?xml version="1.0" encoding="utf-8"?>
<sst xmlns="http://schemas.openxmlformats.org/spreadsheetml/2006/main" count="1909" uniqueCount="520">
  <si>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</si>
  <si>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</si>
  <si>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</si>
  <si>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</si>
  <si>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</si>
  <si>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</si>
  <si>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</si>
  <si>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</si>
  <si>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</si>
  <si>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</si>
  <si>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</si>
  <si>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</si>
  <si>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</si>
  <si>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Ingolstadt, Stadt (09161)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</si>
  <si>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</si>
  <si>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</si>
  <si>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</si>
  <si>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</si>
  <si>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</si>
  <si>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</si>
  <si>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</si>
  <si>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</si>
  <si>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</si>
  <si>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</si>
  <si>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</si>
  <si>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</si>
  <si>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</si>
  <si>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</si>
  <si>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</si>
  <si>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</si>
  <si>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</si>
  <si>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</si>
  <si>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</si>
  <si>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</si>
  <si>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</si>
  <si>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</si>
  <si>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</si>
  <si>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</si>
  <si>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</si>
  <si>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</si>
  <si>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</si>
  <si>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</si>
  <si>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</si>
  <si>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</si>
  <si>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</si>
  <si>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</si>
  <si>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</si>
  <si>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</si>
  <si>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</si>
  <si>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</si>
  <si>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</si>
  <si>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</si>
  <si>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</si>
  <si>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</si>
  <si>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</si>
  <si>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</si>
  <si>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</si>
  <si>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</si>
  <si>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</si>
  <si>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</si>
  <si>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</si>
  <si>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</si>
  <si>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</si>
  <si>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</si>
  <si>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</si>
  <si>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</si>
  <si>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</si>
  <si>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</si>
  <si>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</si>
  <si>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</si>
  <si>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</si>
  <si>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</si>
  <si>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</si>
  <si>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</si>
  <si>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</si>
  <si>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</si>
  <si>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</si>
  <si>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</si>
  <si>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</si>
  <si>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</si>
  <si>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</si>
  <si>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</si>
  <si>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</si>
  <si>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</si>
  <si>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</si>
  <si>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</si>
  <si>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</si>
  <si>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</si>
  <si>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</si>
  <si>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</si>
  <si>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</si>
  <si>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</si>
  <si>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Ingolstadt, Stadt (09161);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</si>
  <si>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</si>
  <si>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</si>
  <si>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</si>
  <si>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</si>
  <si>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</si>
  <si>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</si>
  <si>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</si>
  <si>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</si>
  <si>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</si>
  <si>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</si>
  <si>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</si>
  <si>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</si>
  <si>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</si>
  <si>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</si>
  <si>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</si>
  <si>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</si>
  <si>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</si>
  <si>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</si>
  <si>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</si>
  <si>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</si>
  <si>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</si>
  <si>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</si>
  <si>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</si>
  <si>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</si>
  <si>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</si>
  <si>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</si>
  <si>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</si>
  <si>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</si>
  <si>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</si>
  <si>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</si>
  <si>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</si>
  <si>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</si>
  <si>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</si>
  <si>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</si>
  <si>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</si>
  <si>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</si>
  <si>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</si>
  <si>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</si>
  <si>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</si>
  <si>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</si>
  <si>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</si>
  <si>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</si>
  <si>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</si>
  <si>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</si>
  <si>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</si>
  <si>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</si>
  <si>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</si>
  <si>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</si>
  <si>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</si>
  <si>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</si>
  <si>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</si>
  <si>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</si>
  <si>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</si>
  <si>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</si>
  <si>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</si>
  <si>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</si>
  <si>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</si>
  <si>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</si>
  <si>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</si>
  <si>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</si>
  <si>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</si>
  <si>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</si>
  <si>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</si>
  <si>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</si>
  <si>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</si>
  <si>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</si>
  <si>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</si>
  <si>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</si>
  <si>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</si>
  <si>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</si>
  <si>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</si>
  <si>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</si>
  <si>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</si>
  <si>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</si>
  <si>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</si>
  <si>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</si>
  <si>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</si>
  <si>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</si>
  <si>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</si>
  <si>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</si>
  <si>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</si>
  <si>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</si>
  <si>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</si>
  <si>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</si>
  <si>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</si>
  <si>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</si>
  <si>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</si>
  <si>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</si>
  <si>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</si>
  <si>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</si>
  <si>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Ingolstadt, Stadt (09161)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</si>
  <si>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</si>
  <si>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</si>
  <si>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</si>
  <si>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</si>
  <si>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</si>
  <si>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</si>
  <si>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</si>
  <si>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</si>
  <si>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</si>
  <si>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</si>
  <si>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</si>
  <si>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</si>
  <si>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</si>
  <si>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</si>
  <si>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</si>
  <si>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</si>
  <si>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</si>
  <si>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</si>
  <si>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</si>
  <si>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</si>
  <si>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</si>
  <si>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</si>
  <si>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</si>
  <si>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</si>
  <si>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</si>
  <si>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</si>
  <si>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</si>
  <si>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</si>
  <si>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</si>
  <si>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</si>
  <si>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</si>
  <si>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</si>
  <si>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</si>
  <si>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</si>
  <si>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</si>
  <si>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</si>
  <si>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</si>
  <si>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</si>
  <si>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</si>
  <si>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</si>
  <si>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</si>
  <si>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</si>
  <si>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</si>
  <si>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</si>
  <si>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</si>
  <si>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</si>
  <si>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</si>
  <si>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</si>
  <si>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</si>
  <si>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</si>
  <si>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</si>
  <si>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</si>
  <si>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</si>
  <si>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</si>
  <si>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</si>
  <si>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</si>
  <si>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</si>
  <si>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</si>
  <si>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</si>
  <si>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</si>
  <si>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</si>
  <si>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</si>
  <si>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</si>
  <si>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</si>
  <si>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</si>
  <si>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</si>
  <si>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</si>
  <si>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</si>
  <si>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</si>
  <si>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</si>
  <si>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</si>
  <si>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</si>
  <si>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</si>
  <si>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</si>
  <si>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</si>
  <si>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</si>
  <si>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</si>
  <si>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</si>
  <si>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</si>
  <si>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</si>
  <si>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</si>
  <si>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</si>
  <si>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</si>
  <si>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</si>
  <si>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</si>
  <si>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</si>
  <si>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</si>
  <si>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</si>
  <si>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</si>
  <si>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</si>
  <si>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</si>
  <si>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</si>
  <si>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</si>
  <si>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</si>
  <si>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</si>
  <si>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</si>
  <si>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</si>
  <si>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</si>
  <si>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</si>
  <si>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</si>
  <si>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</si>
  <si>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</si>
  <si>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</si>
  <si>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</si>
  <si>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</si>
  <si>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</si>
  <si>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</si>
  <si>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</si>
  <si>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</si>
  <si>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</si>
  <si>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</si>
  <si>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</si>
  <si>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</si>
  <si>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</si>
  <si>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</si>
  <si>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</si>
  <si>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</si>
  <si>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</si>
  <si>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</si>
  <si>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</si>
  <si>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</si>
  <si>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</si>
  <si>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</si>
  <si>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</si>
  <si>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</si>
  <si>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</si>
  <si>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</si>
  <si>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</si>
  <si>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</si>
  <si>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</si>
  <si>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</si>
  <si>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</si>
  <si>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</si>
  <si>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</si>
  <si>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</si>
  <si>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</si>
  <si>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</si>
  <si>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</si>
  <si>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</si>
  <si>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</si>
  <si>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</si>
  <si>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</si>
  <si>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</si>
  <si>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</si>
  <si>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</si>
  <si>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</si>
  <si>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</si>
  <si>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</si>
  <si>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</si>
  <si>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</si>
  <si>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</si>
  <si>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</si>
  <si>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</si>
  <si>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</si>
  <si>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</si>
  <si>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</si>
  <si>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</si>
  <si>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</si>
  <si>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</si>
  <si>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</si>
  <si>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</si>
  <si>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</si>
  <si>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</si>
  <si>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</si>
  <si>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</si>
  <si>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</si>
  <si>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</si>
  <si>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</si>
  <si>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</si>
  <si>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</si>
  <si>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</si>
  <si>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</si>
  <si>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</si>
  <si>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</si>
  <si>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</si>
  <si>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</si>
  <si>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</si>
  <si>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</si>
  <si>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</si>
  <si>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</si>
  <si>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</si>
  <si>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</si>
  <si>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</si>
  <si>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</si>
  <si>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</si>
  <si>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</si>
  <si>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</si>
  <si>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</si>
  <si>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</si>
  <si>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Ingolstadt, Stadt (09161);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</si>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</sst>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{F2C582D9-EDE9-41E9-A449-78C1C27FA19F}</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D9A5-4015-8595-333E5CC3118E}"/>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{086F7584-F238-4D08-A1B5-29F4D0223490}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9A5-4015-8595-333E5CC3118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{83C5C578-594A-459B-B225-AB3D9D4887C4}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9A5-4015-8595-333E5CC3118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{DB3F209E-5D45-4E29-B858-00F83AEDE30D}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9A5-4015-8595-333E5CC3118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-1.6053002746640932</c:v>
                </c:pt>
                <c:pt idx="1">
                  <c:v>1.0013227114154917</c:v>
                </c:pt>
                <c:pt idx="2">
                  <c:v>1.1186464311118853</c:v>
                </c:pt>
                <c:pt idx="3">
                  <c:v>1.0875687030768</c:v>
                </c:pt>
              </c:numCache>
            </c:numRef>
          </c:val>
          <c:extLst>
            <c:ext xmlns:c16="http://schemas.microsoft.com/office/drawing/2014/chart" uri="{C3380CC4-5D6E-409C-BE32-E72D297353CC}">
              <c16:uniqueId val="{00000004-D9A5-4015-8595-333E5CC3118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{1877E962-A44A-4C82-A2C7-71C80185A5DC}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9A5-4015-8595-333E5CC3118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{D13391DD-96AF-46AB-B4B8-F05A82DD7D3E}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9A5-4015-8595-333E5CC3118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{12E6C2E2-DA92-4017-B528-FC5598832DE7}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9A5-4015-8595-333E5CC3118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{4026EE60-56CB-42D9-9F63-B0C0D77CB824}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9A5-4015-8595-333E5CC311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A5-4015-8595-333E5CC3118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A5-4015-8595-333E5CC3118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{9DD298C4-8B93-4A4B-8E75-DC66B6F39F13}</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DC7B-4B4D-A1A5-2B253C52B9E8}"/>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{C3C4F417-70FC-47B0-99BA-ACEDAF92CD40}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C7B-4B4D-A1A5-2B253C52B9E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{2945DF44-09AB-41D1-842F-88074A3027A6}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C7B-4B4D-A1A5-2B253C52B9E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{1E4D2E6D-382C-42D7-88C1-3077B7C4BCA2}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C7B-4B4D-A1A5-2B253C52B9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-2.7183191070256072</c:v>
                </c:pt>
                <c:pt idx="1">
                  <c:v>-1.8915068707011207</c:v>
                </c:pt>
                <c:pt idx="2">
                  <c:v>-2.7637010795899166</c:v>
                </c:pt>
                <c:pt idx="3">
                  <c:v>-2.8655893304673015</c:v>
                </c:pt>
              </c:numCache>
            </c:numRef>
          </c:val>
          <c:extLst>
            <c:ext xmlns:c16="http://schemas.microsoft.com/office/drawing/2014/chart" uri="{C3380CC4-5D6E-409C-BE32-E72D297353CC}">
              <c16:uniqueId val="{00000004-DC7B-4B4D-A1A5-2B253C52B9E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{C1635A47-0900-49F4-AEE5-34A7F94BA611}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C7B-4B4D-A1A5-2B253C52B9E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{1F9B1811-C904-43B9-B92E-C62A13836B89}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C7B-4B4D-A1A5-2B253C52B9E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{26183BC8-DE5A-427B-A09C-2F6B2E915CE5}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C7B-4B4D-A1A5-2B253C52B9E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{E0C8E706-053C-40E5-ACC3-0BC8BA4B4DEF}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C7B-4B4D-A1A5-2B253C52B9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C7B-4B4D-A1A5-2B253C52B9E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C7B-4B4D-A1A5-2B253C52B9E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{BE4B33DF-7D76-48F0-B592-51B29D4E697C}</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743F-42D7-9FD5-66EB2550DC21}"/>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{AB62B4C7-2AFD-4892-8859-8D7E09DB0B47}</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743F-42D7-9FD5-66EB2550DC21}"/>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{41994FA9-F5F3-4409-A055-E050E6870F7F}</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743F-42D7-9FD5-66EB2550DC21}"/>
                </c:ext>
              </c:extLst>
            </c:dLbl>
            <c:dLbl>
              <c:idx val="3"/>
              <c:tx>
                <c:strRef>
                  <c:f>Daten_Diagramme!$D$17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{78621FD9-95D8-417F-B9CB-6584D504BED3}</c15:txfldGUID>
                      <c15:f>Daten_Diagramme!$D$17</c15:f>
                      <c15:dlblFieldTableCache>
                        <c:ptCount val="1"/>
                        <c:pt idx="0">
                          <c:v>*</c:v>
                        </c:pt>
                      </c15:dlblFieldTableCache>
                    </c15:dlblFTEntry>
                  </c15:dlblFieldTable>
                  <c15:showDataLabelsRange val="0"/>
                </c:ext>
                <c:ext xmlns:c16="http://schemas.microsoft.com/office/drawing/2014/chart" uri="{C3380CC4-5D6E-409C-BE32-E72D297353CC}">
                  <c16:uniqueId val="{00000003-743F-42D7-9FD5-66EB2550DC21}"/>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{54965D29-D9F4-4235-8AAF-EEAFFDE324BE}</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743F-42D7-9FD5-66EB2550DC21}"/>
                </c:ext>
              </c:extLst>
            </c:dLbl>
            <c:dLbl>
              <c:idx val="5"/>
              <c:tx>
                <c:strRef>
                  <c:f>Daten_Diagramme!$D$19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{395A21C4-EBBE-40A2-96E4-454F2937F214}</c15:txfldGUID>
                      <c15:f>Daten_Diagramme!$D$19</c15:f>
                      <c15:dlblFieldTableCache>
                        <c:ptCount val="1"/>
                        <c:pt idx="0">
                          <c:v>*</c:v>
                        </c:pt>
                      </c15:dlblFieldTableCache>
                    </c15:dlblFTEntry>
                  </c15:dlblFieldTable>
                  <c15:showDataLabelsRange val="0"/>
                </c:ext>
                <c:ext xmlns:c16="http://schemas.microsoft.com/office/drawing/2014/chart" uri="{C3380CC4-5D6E-409C-BE32-E72D297353CC}">
                  <c16:uniqueId val="{00000005-743F-42D7-9FD5-66EB2550DC21}"/>
                </c:ext>
              </c:extLst>
            </c:dLbl>
            <c:dLbl>
              <c:idx val="6"/>
              <c:tx>
                <c:strRef>
                  <c:f>Daten_Diagramme!$D$20</c:f>
                  <c:strCache>
                    <c:ptCount val="1"/>
                    <c:pt idx="0">
                      <c:v>39.2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{A7D19789-356E-407F-BD87-5E1C2306BB5B}</c15:txfldGUID>
                      <c15:f>Daten_Diagramme!$D$20</c15:f>
                      <c15:dlblFieldTableCache>
                        <c:ptCount val="1"/>
                        <c:pt idx="0">
                          <c:v>39.2</c:v>
                        </c:pt>
                      </c15:dlblFieldTableCache>
                    </c15:dlblFTEntry>
                  </c15:dlblFieldTable>
                  <c15:showDataLabelsRange val="0"/>
                </c:ext>
                <c:ext xmlns:c16="http://schemas.microsoft.com/office/drawing/2014/chart" uri="{C3380CC4-5D6E-409C-BE32-E72D297353CC}">
                  <c16:uniqueId val="{00000006-743F-42D7-9FD5-66EB2550DC21}"/>
                </c:ext>
              </c:extLst>
            </c:dLbl>
            <c:dLbl>
              <c:idx val="7"/>
              <c:tx>
                <c:strRef>
                  <c:f>Daten_Diagramme!$D$21</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{6F026D99-010E-40CE-A502-C19A41C4A642}</c15:txfldGUID>
                      <c15:f>Daten_Diagramme!$D$21</c15:f>
                      <c15:dlblFieldTableCache>
                        <c:ptCount val="1"/>
                        <c:pt idx="0">
                          <c:v>9.8</c:v>
                        </c:pt>
                      </c15:dlblFieldTableCache>
                    </c15:dlblFTEntry>
                  </c15:dlblFieldTable>
                  <c15:showDataLabelsRange val="0"/>
                </c:ext>
                <c:ext xmlns:c16="http://schemas.microsoft.com/office/drawing/2014/chart" uri="{C3380CC4-5D6E-409C-BE32-E72D297353CC}">
                  <c16:uniqueId val="{00000007-743F-42D7-9FD5-66EB2550DC21}"/>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{5831E24B-3265-43F6-9ABE-0786E3240847}</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743F-42D7-9FD5-66EB2550DC21}"/>
                </c:ext>
              </c:extLst>
            </c:dLbl>
            <c:dLbl>
              <c:idx val="9"/>
              <c:tx>
                <c:strRef>
                  <c:f>Daten_Diagramme!$D$23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{1A7C4B9D-6A92-4710-B056-B93ED3E29920}</c15:txfldGUID>
                      <c15:f>Daten_Diagramme!$D$23</c15:f>
                      <c15:dlblFieldTableCache>
                        <c:ptCount val="1"/>
                        <c:pt idx="0">
                          <c:v>-4.7</c:v>
                        </c:pt>
                      </c15:dlblFieldTableCache>
                    </c15:dlblFTEntry>
                  </c15:dlblFieldTable>
                  <c15:showDataLabelsRange val="0"/>
                </c:ext>
                <c:ext xmlns:c16="http://schemas.microsoft.com/office/drawing/2014/chart" uri="{C3380CC4-5D6E-409C-BE32-E72D297353CC}">
                  <c16:uniqueId val="{00000009-743F-42D7-9FD5-66EB2550DC21}"/>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{EA3EA271-8AA5-4960-972C-07B2DD472EC6}</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743F-42D7-9FD5-66EB2550DC21}"/>
                </c:ext>
              </c:extLst>
            </c:dLbl>
            <c:dLbl>
              <c:idx val="11"/>
              <c:tx>
                <c:strRef>
                  <c:f>Daten_Diagramme!$D$25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{04852972-9C86-4DD2-AC57-F62E9722C189}</c15:txfldGUID>
                      <c15:f>Daten_Diagramme!$D$25</c15:f>
                      <c15:dlblFieldTableCache>
                        <c:ptCount val="1"/>
                        <c:pt idx="0">
                          <c:v>-1.7</c:v>
                        </c:pt>
                      </c15:dlblFieldTableCache>
                    </c15:dlblFTEntry>
                  </c15:dlblFieldTable>
                  <c15:showDataLabelsRange val="0"/>
                </c:ext>
                <c:ext xmlns:c16="http://schemas.microsoft.com/office/drawing/2014/chart" uri="{C3380CC4-5D6E-409C-BE32-E72D297353CC}">
                  <c16:uniqueId val="{0000000B-743F-42D7-9FD5-66EB2550DC21}"/>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{498975EB-A4EA-41FE-891E-E5FB69D0F429}</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743F-42D7-9FD5-66EB2550DC21}"/>
                </c:ext>
              </c:extLst>
            </c:dLbl>
            <c:dLbl>
              <c:idx val="13"/>
              <c:tx>
                <c:strRef>
                  <c:f>Daten_Diagramme!$D$27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{12F8D8C2-0D6F-4E65-9F93-0B5FB26038A8}</c15:txfldGUID>
                      <c15:f>Daten_Diagramme!$D$27</c15:f>
                      <c15:dlblFieldTableCache>
                        <c:ptCount val="1"/>
                        <c:pt idx="0">
                          <c:v>0.9</c:v>
                        </c:pt>
                      </c15:dlblFieldTableCache>
                    </c15:dlblFTEntry>
                  </c15:dlblFieldTable>
                  <c15:showDataLabelsRange val="0"/>
                </c:ext>
                <c:ext xmlns:c16="http://schemas.microsoft.com/office/drawing/2014/chart" uri="{C3380CC4-5D6E-409C-BE32-E72D297353CC}">
                  <c16:uniqueId val="{0000000D-743F-42D7-9FD5-66EB2550DC21}"/>
                </c:ext>
              </c:extLst>
            </c:dLbl>
            <c:dLbl>
              <c:idx val="14"/>
              <c:tx>
                <c:strRef>
                  <c:f>Daten_Diagramme!$D$28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{7552D8EE-014F-4AB8-9C1C-7E5A15742056}</c15:txfldGUID>
                      <c15:f>Daten_Diagramme!$D$28</c15:f>
                      <c15:dlblFieldTableCache>
                        <c:ptCount val="1"/>
                        <c:pt idx="0">
                          <c:v>-4.6</c:v>
                        </c:pt>
                      </c15:dlblFieldTableCache>
                    </c15:dlblFTEntry>
                  </c15:dlblFieldTable>
                  <c15:showDataLabelsRange val="0"/>
                </c:ext>
                <c:ext xmlns:c16="http://schemas.microsoft.com/office/drawing/2014/chart" uri="{C3380CC4-5D6E-409C-BE32-E72D297353CC}">
                  <c16:uniqueId val="{0000000E-743F-42D7-9FD5-66EB2550DC21}"/>
                </c:ext>
              </c:extLst>
            </c:dLbl>
            <c:dLbl>
              <c:idx val="15"/>
              <c:tx>
                <c:strRef>
                  <c:f>Daten_Diagramme!$D$29</c:f>
                  <c:strCache>
                    <c:ptCount val="1"/>
                    <c:pt idx="0">
                      <c:v>-29.1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{31481735-3D63-44CA-B298-82FA9836A66B}</c15:txfldGUID>
                      <c15:f>Daten_Diagramme!$D$29</c15:f>
                      <c15:dlblFieldTableCache>
                        <c:ptCount val="1"/>
                        <c:pt idx="0">
                          <c:v>-29.1</c:v>
                        </c:pt>
                      </c15:dlblFieldTableCache>
                    </c15:dlblFTEntry>
                  </c15:dlblFieldTable>
                  <c15:showDataLabelsRange val="0"/>
                </c:ext>
                <c:ext xmlns:c16="http://schemas.microsoft.com/office/drawing/2014/chart" uri="{C3380CC4-5D6E-409C-BE32-E72D297353CC}">
                  <c16:uniqueId val="{0000000F-743F-42D7-9FD5-66EB2550DC21}"/>
                </c:ext>
              </c:extLst>
            </c:dLbl>
            <c:dLbl>
              <c:idx val="16"/>
              <c:tx>
                <c:strRef>
                  <c:f>Daten_Diagramme!$D$30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{3F86FEAB-B322-4E44-A94E-BA60AB323D0C}</c15:txfldGUID>
                      <c15:f>Daten_Diagramme!$D$30</c15:f>
                      <c15:dlblFieldTableCache>
                        <c:ptCount val="1"/>
                        <c:pt idx="0">
                          <c:v>3.6</c:v>
                        </c:pt>
                      </c15:dlblFieldTableCache>
                    </c15:dlblFTEntry>
                  </c15:dlblFieldTable>
                  <c15:showDataLabelsRange val="0"/>
                </c:ext>
                <c:ext xmlns:c16="http://schemas.microsoft.com/office/drawing/2014/chart" uri="{C3380CC4-5D6E-409C-BE32-E72D297353CC}">
                  <c16:uniqueId val="{00000010-743F-42D7-9FD5-66EB2550DC21}"/>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{0968BD92-13A7-4624-B230-2A9D15E6C7C8}</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743F-42D7-9FD5-66EB2550DC21}"/>
                </c:ext>
              </c:extLst>
            </c:dLbl>
            <c:dLbl>
              <c:idx val="18"/>
              <c:tx>
                <c:strRef>
                  <c:f>Daten_Diagramme!$D$32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{40ECEA99-3D08-4C90-9F21-47E3D94F0087}</c15:txfldGUID>
                      <c15:f>Daten_Diagramme!$D$32</c15:f>
                      <c15:dlblFieldTableCache>
                        <c:ptCount val="1"/>
                        <c:pt idx="0">
                          <c:v>0.0</c:v>
                        </c:pt>
                      </c15:dlblFieldTableCache>
                    </c15:dlblFTEntry>
                  </c15:dlblFieldTable>
                  <c15:showDataLabelsRange val="0"/>
                </c:ext>
                <c:ext xmlns:c16="http://schemas.microsoft.com/office/drawing/2014/chart" uri="{C3380CC4-5D6E-409C-BE32-E72D297353CC}">
                  <c16:uniqueId val="{00000012-743F-42D7-9FD5-66EB2550DC21}"/>
                </c:ext>
              </c:extLst>
            </c:dLbl>
            <c:dLbl>
              <c:idx val="19"/>
              <c:tx>
                <c:strRef>
                  <c:f>Daten_Diagramme!$D$33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{EAE3F39D-744D-4CCF-AAC1-B9403ACDBED1}</c15:txfldGUID>
                      <c15:f>Daten_Diagramme!$D$33</c15:f>
                      <c15:dlblFieldTableCache>
                        <c:ptCount val="1"/>
                        <c:pt idx="0">
                          <c:v>4.5</c:v>
                        </c:pt>
                      </c15:dlblFieldTableCache>
                    </c15:dlblFTEntry>
                  </c15:dlblFieldTable>
                  <c15:showDataLabelsRange val="0"/>
                </c:ext>
                <c:ext xmlns:c16="http://schemas.microsoft.com/office/drawing/2014/chart" uri="{C3380CC4-5D6E-409C-BE32-E72D297353CC}">
                  <c16:uniqueId val="{00000013-743F-42D7-9FD5-66EB2550DC21}"/>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{FB108829-2D37-46F5-B718-7DAA472965E6}</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743F-42D7-9FD5-66EB2550DC2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{18F5889C-3BB5-42FE-BDC7-5D53275D9A4E}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43F-42D7-9FD5-66EB2550DC2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{FA9F0A3E-CB37-447C-A92B-F80670E9E096}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43F-42D7-9FD5-66EB2550DC21}"/>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{A708866C-3090-4D95-BDF3-9599042CA423}</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743F-42D7-9FD5-66EB2550DC21}"/>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{861F1949-F2DF-47F1-A04E-486BAEE6A43F}</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743F-42D7-9FD5-66EB2550DC21}"/>
                </c:ext>
              </c:extLst>
            </c:dLbl>
            <c:dLbl>
              <c:idx val="25"/>
              <c:tx>
                <c:strRef>
                  <c:f>Daten_Diagramme!$D$39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{574BA929-BBD4-4901-9ACF-E570B3CCBF73}</c15:txfldGUID>
                      <c15:f>Daten_Diagramme!$D$39</c15:f>
                      <c15:dlblFieldTableCache>
                        <c:ptCount val="1"/>
                        <c:pt idx="0">
                          <c:v>*</c:v>
                        </c:pt>
                      </c15:dlblFieldTableCache>
                    </c15:dlblFTEntry>
                  </c15:dlblFieldTable>
                  <c15:showDataLabelsRange val="0"/>
                </c:ext>
                <c:ext xmlns:c16="http://schemas.microsoft.com/office/drawing/2014/chart" uri="{C3380CC4-5D6E-409C-BE32-E72D297353CC}">
                  <c16:uniqueId val="{00000019-743F-42D7-9FD5-66EB2550DC2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{460EEED6-00F8-403C-8A22-E0104B39D775}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43F-42D7-9FD5-66EB2550DC2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{F824DC39-2C2D-4A6F-9D8F-6DFC0DD3D029}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43F-42D7-9FD5-66EB2550DC2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{4B294E9B-4E66-4382-9E61-D6DD26F99E93}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43F-42D7-9FD5-66EB2550DC2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{565F3FEB-3870-49BD-8793-C003C1DF702E}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43F-42D7-9FD5-66EB2550DC2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{B95D6C80-CC0E-4FB4-834C-06ED2A78298D}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43F-42D7-9FD5-66EB2550DC21}"/>
                </c:ext>
              </c:extLst>
            </c:dLbl>
            <c:dLbl>
              <c:idx val="31"/>
              <c:tx>
                <c:strRef>
                  <c:f>Daten_Diagramme!$D$45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{259A0C11-2038-45FB-A076-1391248412B0}</c15:txfldGUID>
                      <c15:f>Daten_Diagramme!$D$45</c15:f>
                      <c15:dlblFieldTableCache>
                        <c:ptCount val="1"/>
                        <c:pt idx="0">
                          <c:v>*</c:v>
                        </c:pt>
                      </c15:dlblFieldTableCache>
                    </c15:dlblFTEntry>
                  </c15:dlblFieldTable>
                  <c15:showDataLabelsRange val="0"/>
                </c:ext>
                <c:ext xmlns:c16="http://schemas.microsoft.com/office/drawing/2014/chart" uri="{C3380CC4-5D6E-409C-BE32-E72D297353CC}">
                  <c16:uniqueId val="{0000001F-743F-42D7-9FD5-66EB2550DC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-1.6053002746640932</c:v>
                </c:pt>
                <c:pt idx="1">
                  <c:v>0</c:v>
                </c:pt>
                <c:pt idx="2">
                  <c:v>0</c:v>
                </c:pt>
                <c:pt idx="3">
                  <c:v>0</c:v>
                </c:pt>
                <c:pt idx="4">
                  <c:v>-0.44964028776978415</c:v>
                </c:pt>
                <c:pt idx="5">
                  <c:v>0</c:v>
                </c:pt>
                <c:pt idx="6">
                  <c:v>39.204545454545453</c:v>
                </c:pt>
                <c:pt idx="7">
                  <c:v>9.8429720413634616</c:v>
                </c:pt>
                <c:pt idx="8">
                  <c:v>-0.5617977528089888</c:v>
                </c:pt>
                <c:pt idx="9">
                  <c:v>-4.7451669595782073</c:v>
                </c:pt>
                <c:pt idx="10">
                  <c:v>-0.80492424242424243</c:v>
                </c:pt>
                <c:pt idx="11">
                  <c:v>-1.7391304347826086</c:v>
                </c:pt>
                <c:pt idx="12">
                  <c:v>0</c:v>
                </c:pt>
                <c:pt idx="13">
                  <c:v>0.94862813776999422</c:v>
                </c:pt>
                <c:pt idx="14">
                  <c:v>-4.6263345195729535</c:v>
                </c:pt>
                <c:pt idx="15">
                  <c:v>-29.050279329608937</c:v>
                </c:pt>
                <c:pt idx="16">
                  <c:v>3.5836627140974966</c:v>
                </c:pt>
                <c:pt idx="17">
                  <c:v>3.8729329852045256</c:v>
                </c:pt>
                <c:pt idx="18">
                  <c:v>4.852798447104497E-2</c:v>
                </c:pt>
                <c:pt idx="19">
                  <c:v>4.4916090819348469</c:v>
                </c:pt>
                <c:pt idx="20">
                  <c:v>-1.2913223140495869</c:v>
                </c:pt>
                <c:pt idx="21">
                  <c:v>0</c:v>
                </c:pt>
                <c:pt idx="23">
                  <c:v>0</c:v>
                </c:pt>
                <c:pt idx="24">
                  <c:v>-0.43826425711503086</c:v>
                </c:pt>
                <c:pt idx="25">
                  <c:v>0</c:v>
                </c:pt>
              </c:numCache>
            </c:numRef>
          </c:val>
          <c:extLst>
            <c:ext xmlns:c16="http://schemas.microsoft.com/office/drawing/2014/chart" uri="{C3380CC4-5D6E-409C-BE32-E72D297353CC}">
              <c16:uniqueId val="{00000020-743F-42D7-9FD5-66EB2550DC2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{8A3E345C-3BB2-4441-B6D2-15B2FE930EDE}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43F-42D7-9FD5-66EB2550DC2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{6657948C-56ED-452C-914C-9C21DD0D1DD6}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43F-42D7-9FD5-66EB2550DC2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{540996B9-C33F-44AB-AD8D-AE7C43CFFE52}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43F-42D7-9FD5-66EB2550DC2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{7E17EB55-E0AF-44E1-AB76-59D0AD86BB92}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43F-42D7-9FD5-66EB2550DC2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{275690BD-6F8C-4611-A624-3035F48C0781}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43F-42D7-9FD5-66EB2550DC2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{B3FE54A7-7DA6-4C8D-86AD-DCC7E1BB703F}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43F-42D7-9FD5-66EB2550DC2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{F1BD2648-AD4B-4E7C-A8CD-B7BFB4959C8D}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43F-42D7-9FD5-66EB2550DC2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{63463133-798B-4662-AF00-A26E5EEEE7F3}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43F-42D7-9FD5-66EB2550DC2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{1CA04AE9-8FA7-42D1-BCDC-9EBACD47E958}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43F-42D7-9FD5-66EB2550DC2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{4ADDA7EC-C60E-45F1-869E-A25B9E516BFD}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43F-42D7-9FD5-66EB2550DC2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{189B9A66-78D7-4E6A-AFA0-9F8BD5A780E6}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43F-42D7-9FD5-66EB2550DC2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{EE8A000B-7F3A-433C-818B-BADE97D7A22E}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43F-42D7-9FD5-66EB2550DC2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{00C06973-404B-4219-93EE-4887DE1B2FBD}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43F-42D7-9FD5-66EB2550DC2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{7E654403-537E-47EB-942C-F62B6B9578F5}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43F-42D7-9FD5-66EB2550DC2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{554A4917-F752-4F5B-B381-29A59C2BD1CC}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43F-42D7-9FD5-66EB2550DC2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{A10FBDB7-A4C2-4B7D-9AB0-8595BAECF54D}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43F-42D7-9FD5-66EB2550DC2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{A0F1E04D-673F-4303-8751-E250082A2218}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43F-42D7-9FD5-66EB2550DC2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{44B1FFEC-CB6C-485F-942B-A468034BD24C}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43F-42D7-9FD5-66EB2550DC2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{04257631-2DA6-4037-A48B-C727373EF8E3}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43F-42D7-9FD5-66EB2550DC2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{B2113C09-E4BE-46AA-A4B2-683914F501F0}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43F-42D7-9FD5-66EB2550DC2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{A17F9B7F-6FB1-4256-8EE7-C5D155F8D830}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43F-42D7-9FD5-66EB2550DC2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{8DF0871B-80A7-47DE-BD1B-F243D57F5AE7}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43F-42D7-9FD5-66EB2550DC2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{C0059B42-221E-46F1-BFB8-D49147287A58}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43F-42D7-9FD5-66EB2550DC2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{DF7CA6B6-2642-4E61-8EE1-0E802C3ED909}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43F-42D7-9FD5-66EB2550DC2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{2E1DA374-A37D-4C2D-A880-81A54AF323D5}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43F-42D7-9FD5-66EB2550DC2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{9C91A918-DD35-476A-A170-376C47021CAD}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43F-42D7-9FD5-66EB2550DC2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{5841472A-B837-4DA6-9679-2AFE78ABBC91}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43F-42D7-9FD5-66EB2550DC2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{8F09CEFC-A001-4F2B-BE95-2C99B0940F1B}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43F-42D7-9FD5-66EB2550DC2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{B6404CD6-9572-43E0-AD14-B24DEADC5BB7}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43F-42D7-9FD5-66EB2550DC2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{DD4C36A8-01C5-4414-9619-0AB92A78E142}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43F-42D7-9FD5-66EB2550DC2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{F80D1CCC-2E73-4CAD-836E-0483F69FC376}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43F-42D7-9FD5-66EB2550DC2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{A1D79A3A-26DA-44AE-9EFA-1E44E78DBCDF}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43F-42D7-9FD5-66EB2550DC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-0.75</c:v>
                </c:pt>
                <c:pt idx="4">
                  <c:v>0</c:v>
                </c:pt>
                <c:pt idx="5">
                  <c:v>-0.75</c:v>
                </c:pt>
                <c:pt idx="6">
                  <c:v>0</c:v>
                </c:pt>
                <c:pt idx="7">
                  <c:v>0</c:v>
                </c:pt>
                <c:pt idx="8">
                  <c:v>0</c:v>
                </c:pt>
                <c:pt idx="9">
                  <c:v>0</c:v>
                </c:pt>
                <c:pt idx="10">
                  <c:v>0</c:v>
                </c:pt>
                <c:pt idx="11">
                  <c:v>0</c:v>
                </c:pt>
                <c:pt idx="12">
                  <c:v>-0.75</c:v>
                </c:pt>
                <c:pt idx="13">
                  <c:v>0</c:v>
                </c:pt>
                <c:pt idx="14">
                  <c:v>0</c:v>
                </c:pt>
                <c:pt idx="15">
                  <c:v>0</c:v>
                </c:pt>
                <c:pt idx="16">
                  <c:v>0</c:v>
                </c:pt>
                <c:pt idx="17">
                  <c:v>0</c:v>
                </c:pt>
                <c:pt idx="18">
                  <c:v>0</c:v>
                </c:pt>
                <c:pt idx="19">
                  <c:v>0</c:v>
                </c:pt>
                <c:pt idx="20">
                  <c:v>0</c:v>
                </c:pt>
                <c:pt idx="21">
                  <c:v>0</c:v>
                </c:pt>
                <c:pt idx="22">
                  <c:v>0</c:v>
                </c:pt>
                <c:pt idx="23">
                  <c:v>-0.75</c:v>
                </c:pt>
                <c:pt idx="24">
                  <c:v>0</c:v>
                </c:pt>
                <c:pt idx="25">
                  <c:v>-0.75</c:v>
                </c:pt>
              </c:numCache>
            </c:numRef>
          </c:val>
          <c:extLst>
            <c:ext xmlns:c16="http://schemas.microsoft.com/office/drawing/2014/chart" uri="{C3380CC4-5D6E-409C-BE32-E72D297353CC}">
              <c16:uniqueId val="{00000041-743F-42D7-9FD5-66EB2550DC2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45</c:v>
                </c:pt>
                <c:pt idx="4">
                  <c:v>#N/A</c:v>
                </c:pt>
                <c:pt idx="5">
                  <c:v>45</c:v>
                </c:pt>
                <c:pt idx="6">
                  <c:v>#N/A</c:v>
                </c:pt>
                <c:pt idx="7">
                  <c:v>#N/A</c:v>
                </c:pt>
                <c:pt idx="8">
                  <c:v>#N/A</c:v>
                </c:pt>
                <c:pt idx="9">
                  <c:v>#N/A</c:v>
                </c:pt>
                <c:pt idx="10">
                  <c:v>#N/A</c:v>
                </c:pt>
                <c:pt idx="11">
                  <c:v>#N/A</c:v>
                </c:pt>
                <c:pt idx="12">
                  <c:v>45</c:v>
                </c:pt>
                <c:pt idx="13">
                  <c:v>#N/A</c:v>
                </c:pt>
                <c:pt idx="14">
                  <c:v>#N/A</c:v>
                </c:pt>
                <c:pt idx="15">
                  <c:v>#N/A</c:v>
                </c:pt>
                <c:pt idx="16">
                  <c:v>#N/A</c:v>
                </c:pt>
                <c:pt idx="17">
                  <c:v>#N/A</c:v>
                </c:pt>
                <c:pt idx="18">
                  <c:v>#N/A</c:v>
                </c:pt>
                <c:pt idx="19">
                  <c:v>#N/A</c:v>
                </c:pt>
                <c:pt idx="20">
                  <c:v>#N/A</c:v>
                </c:pt>
                <c:pt idx="21">
                  <c:v>#N/A</c:v>
                </c:pt>
                <c:pt idx="22">
                  <c:v>#N/A</c:v>
                </c:pt>
                <c:pt idx="23">
                  <c:v>45</c:v>
                </c:pt>
                <c:pt idx="24">
                  <c:v>#N/A</c:v>
                </c:pt>
                <c:pt idx="25">
                  <c:v>45</c:v>
                </c:pt>
              </c:numCache>
            </c:numRef>
          </c:xVal>
          <c:yVal>
            <c:numRef>
              <c:f>Daten_Diagramme!$J$14:$J$39</c:f>
              <c:numCache>
                <c:formatCode>General</c:formatCode>
                <c:ptCount val="26"/>
                <c:pt idx="0">
                  <c:v>#N/A</c:v>
                </c:pt>
                <c:pt idx="1">
                  <c:v>15</c:v>
                </c:pt>
                <c:pt idx="2">
                  <c:v>25</c:v>
                </c:pt>
                <c:pt idx="3">
                  <c:v>36</c:v>
                </c:pt>
                <c:pt idx="4">
                  <c:v>#N/A</c:v>
                </c:pt>
                <c:pt idx="5">
                  <c:v>56</c:v>
                </c:pt>
                <c:pt idx="6">
                  <c:v>#N/A</c:v>
                </c:pt>
                <c:pt idx="7">
                  <c:v>#N/A</c:v>
                </c:pt>
                <c:pt idx="8">
                  <c:v>#N/A</c:v>
                </c:pt>
                <c:pt idx="9">
                  <c:v>#N/A</c:v>
                </c:pt>
                <c:pt idx="10">
                  <c:v>#N/A</c:v>
                </c:pt>
                <c:pt idx="11">
                  <c:v>#N/A</c:v>
                </c:pt>
                <c:pt idx="12">
                  <c:v>129</c:v>
                </c:pt>
                <c:pt idx="13">
                  <c:v>#N/A</c:v>
                </c:pt>
                <c:pt idx="14">
                  <c:v>#N/A</c:v>
                </c:pt>
                <c:pt idx="15">
                  <c:v>#N/A</c:v>
                </c:pt>
                <c:pt idx="16">
                  <c:v>#N/A</c:v>
                </c:pt>
                <c:pt idx="17">
                  <c:v>#N/A</c:v>
                </c:pt>
                <c:pt idx="18">
                  <c:v>#N/A</c:v>
                </c:pt>
                <c:pt idx="19">
                  <c:v>#N/A</c:v>
                </c:pt>
                <c:pt idx="20">
                  <c:v>#N/A</c:v>
                </c:pt>
                <c:pt idx="21">
                  <c:v>#N/A</c:v>
                </c:pt>
                <c:pt idx="22">
                  <c:v>#N/A</c:v>
                </c:pt>
                <c:pt idx="23">
                  <c:v>242</c:v>
                </c:pt>
                <c:pt idx="24">
                  <c:v>#N/A</c:v>
                </c:pt>
                <c:pt idx="25">
                  <c:v>263</c:v>
                </c:pt>
              </c:numCache>
            </c:numRef>
          </c:yVal>
          <c:smooth val="0"/>
          <c:extLst>
            <c:ext xmlns:c16="http://schemas.microsoft.com/office/drawing/2014/chart" uri="{C3380CC4-5D6E-409C-BE32-E72D297353CC}">
              <c16:uniqueId val="{00000042-743F-42D7-9FD5-66EB2550DC2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{6FB4916F-D787-446B-BB67-F1E326AB1D07}</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14CB-4E8C-AF97-AF53FAC8F05B}"/>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{B8F7A3FE-3BE3-49C9-9856-375413809B8B}</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14CB-4E8C-AF97-AF53FAC8F05B}"/>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{38CEB47B-5682-455B-8B4A-E5FECE0701E6}</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14CB-4E8C-AF97-AF53FAC8F05B}"/>
                </c:ext>
              </c:extLst>
            </c:dLbl>
            <c:dLbl>
              <c:idx val="3"/>
              <c:tx>
                <c:strRef>
                  <c:f>Daten_Diagramme!$E$17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{9BD64D40-A283-430B-B6EC-8DB587825D5A}</c15:txfldGUID>
                      <c15:f>Daten_Diagramme!$E$17</c15:f>
                      <c15:dlblFieldTableCache>
                        <c:ptCount val="1"/>
                        <c:pt idx="0">
                          <c:v>*</c:v>
                        </c:pt>
                      </c15:dlblFieldTableCache>
                    </c15:dlblFTEntry>
                  </c15:dlblFieldTable>
                  <c15:showDataLabelsRange val="0"/>
                </c:ext>
                <c:ext xmlns:c16="http://schemas.microsoft.com/office/drawing/2014/chart" uri="{C3380CC4-5D6E-409C-BE32-E72D297353CC}">
                  <c16:uniqueId val="{00000003-14CB-4E8C-AF97-AF53FAC8F05B}"/>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{C599EE76-8188-4C1A-BB3B-B11B21C6578B}</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14CB-4E8C-AF97-AF53FAC8F05B}"/>
                </c:ext>
              </c:extLst>
            </c:dLbl>
            <c:dLbl>
              <c:idx val="5"/>
              <c:tx>
                <c:strRef>
                  <c:f>Daten_Diagramme!$E$19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{17271070-A505-47AF-8602-BE57F9683CD2}</c15:txfldGUID>
                      <c15:f>Daten_Diagramme!$E$19</c15:f>
                      <c15:dlblFieldTableCache>
                        <c:ptCount val="1"/>
                        <c:pt idx="0">
                          <c:v>*</c:v>
                        </c:pt>
                      </c15:dlblFieldTableCache>
                    </c15:dlblFTEntry>
                  </c15:dlblFieldTable>
                  <c15:showDataLabelsRange val="0"/>
                </c:ext>
                <c:ext xmlns:c16="http://schemas.microsoft.com/office/drawing/2014/chart" uri="{C3380CC4-5D6E-409C-BE32-E72D297353CC}">
                  <c16:uniqueId val="{00000005-14CB-4E8C-AF97-AF53FAC8F05B}"/>
                </c:ext>
              </c:extLst>
            </c:dLbl>
            <c:dLbl>
              <c:idx val="6"/>
              <c:tx>
                <c:strRef>
                  <c:f>Daten_Diagramme!$E$20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{B160A49B-8581-4B12-BA64-5FF1C22CEEE2}</c15:txfldGUID>
                      <c15:f>Daten_Diagramme!$E$20</c15:f>
                      <c15:dlblFieldTableCache>
                        <c:ptCount val="1"/>
                        <c:pt idx="0">
                          <c:v>4.0</c:v>
                        </c:pt>
                      </c15:dlblFieldTableCache>
                    </c15:dlblFTEntry>
                  </c15:dlblFieldTable>
                  <c15:showDataLabelsRange val="0"/>
                </c:ext>
                <c:ext xmlns:c16="http://schemas.microsoft.com/office/drawing/2014/chart" uri="{C3380CC4-5D6E-409C-BE32-E72D297353CC}">
                  <c16:uniqueId val="{00000006-14CB-4E8C-AF97-AF53FAC8F05B}"/>
                </c:ext>
              </c:extLst>
            </c:dLbl>
            <c:dLbl>
              <c:idx val="7"/>
              <c:tx>
                <c:strRef>
                  <c:f>Daten_Diagramme!$E$21</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{C72BB255-EDBF-45E5-9A15-8FA1F16C0BAB}</c15:txfldGUID>
                      <c15:f>Daten_Diagramme!$E$21</c15:f>
                      <c15:dlblFieldTableCache>
                        <c:ptCount val="1"/>
                        <c:pt idx="0">
                          <c:v>14.1</c:v>
                        </c:pt>
                      </c15:dlblFieldTableCache>
                    </c15:dlblFTEntry>
                  </c15:dlblFieldTable>
                  <c15:showDataLabelsRange val="0"/>
                </c:ext>
                <c:ext xmlns:c16="http://schemas.microsoft.com/office/drawing/2014/chart" uri="{C3380CC4-5D6E-409C-BE32-E72D297353CC}">
                  <c16:uniqueId val="{00000007-14CB-4E8C-AF97-AF53FAC8F05B}"/>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{AF1CC5F7-5BAE-470F-8DBE-83E40A3734F1}</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14CB-4E8C-AF97-AF53FAC8F05B}"/>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{68AA3F0B-DC54-453E-8A02-81637322C456}</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14CB-4E8C-AF97-AF53FAC8F05B}"/>
                </c:ext>
              </c:extLst>
            </c:dLbl>
            <c:dLbl>
              <c:idx val="10"/>
              <c:tx>
                <c:strRef>
                  <c:f>Daten_Diagramme!$E$24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{21B9693E-E278-4301-935E-B060390144D3}</c15:txfldGUID>
                      <c15:f>Daten_Diagramme!$E$24</c15:f>
                      <c15:dlblFieldTableCache>
                        <c:ptCount val="1"/>
                        <c:pt idx="0">
                          <c:v>-9.5</c:v>
                        </c:pt>
                      </c15:dlblFieldTableCache>
                    </c15:dlblFTEntry>
                  </c15:dlblFieldTable>
                  <c15:showDataLabelsRange val="0"/>
                </c:ext>
                <c:ext xmlns:c16="http://schemas.microsoft.com/office/drawing/2014/chart" uri="{C3380CC4-5D6E-409C-BE32-E72D297353CC}">
                  <c16:uniqueId val="{0000000A-14CB-4E8C-AF97-AF53FAC8F05B}"/>
                </c:ext>
              </c:extLst>
            </c:dLbl>
            <c:dLbl>
              <c:idx val="11"/>
              <c:tx>
                <c:strRef>
                  <c:f>Daten_Diagramme!$E$25</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{1229B1A8-C6FA-4F94-BF6A-786544C6F618}</c15:txfldGUID>
                      <c15:f>Daten_Diagramme!$E$25</c15:f>
                      <c15:dlblFieldTableCache>
                        <c:ptCount val="1"/>
                        <c:pt idx="0">
                          <c:v>-9.0</c:v>
                        </c:pt>
                      </c15:dlblFieldTableCache>
                    </c15:dlblFTEntry>
                  </c15:dlblFieldTable>
                  <c15:showDataLabelsRange val="0"/>
                </c:ext>
                <c:ext xmlns:c16="http://schemas.microsoft.com/office/drawing/2014/chart" uri="{C3380CC4-5D6E-409C-BE32-E72D297353CC}">
                  <c16:uniqueId val="{0000000B-14CB-4E8C-AF97-AF53FAC8F05B}"/>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{FF40DFB4-3971-43FC-ADB4-4FB4BB47D9DD}</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14CB-4E8C-AF97-AF53FAC8F05B}"/>
                </c:ext>
              </c:extLst>
            </c:dLbl>
            <c:dLbl>
              <c:idx val="13"/>
              <c:tx>
                <c:strRef>
                  <c:f>Daten_Diagramme!$E$27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{9F961E4A-1C90-4C86-97BE-0AA714CF75BC}</c15:txfldGUID>
                      <c15:f>Daten_Diagramme!$E$27</c15:f>
                      <c15:dlblFieldTableCache>
                        <c:ptCount val="1"/>
                        <c:pt idx="0">
                          <c:v>-2.7</c:v>
                        </c:pt>
                      </c15:dlblFieldTableCache>
                    </c15:dlblFTEntry>
                  </c15:dlblFieldTable>
                  <c15:showDataLabelsRange val="0"/>
                </c:ext>
                <c:ext xmlns:c16="http://schemas.microsoft.com/office/drawing/2014/chart" uri="{C3380CC4-5D6E-409C-BE32-E72D297353CC}">
                  <c16:uniqueId val="{0000000D-14CB-4E8C-AF97-AF53FAC8F05B}"/>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{53535418-1A94-408A-85D6-70B88D1E2440}</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14CB-4E8C-AF97-AF53FAC8F05B}"/>
                </c:ext>
              </c:extLst>
            </c:dLbl>
            <c:dLbl>
              <c:idx val="15"/>
              <c:tx>
                <c:strRef>
                  <c:f>Daten_Diagramme!$E$29</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{FA3D9D25-05C1-4201-96F0-0C16DB0C6E5E}</c15:txfldGUID>
                      <c15:f>Daten_Diagramme!$E$29</c15:f>
                      <c15:dlblFieldTableCache>
                        <c:ptCount val="1"/>
                        <c:pt idx="0">
                          <c:v>24.0</c:v>
                        </c:pt>
                      </c15:dlblFieldTableCache>
                    </c15:dlblFTEntry>
                  </c15:dlblFieldTable>
                  <c15:showDataLabelsRange val="0"/>
                </c:ext>
                <c:ext xmlns:c16="http://schemas.microsoft.com/office/drawing/2014/chart" uri="{C3380CC4-5D6E-409C-BE32-E72D297353CC}">
                  <c16:uniqueId val="{0000000F-14CB-4E8C-AF97-AF53FAC8F05B}"/>
                </c:ext>
              </c:extLst>
            </c:dLbl>
            <c:dLbl>
              <c:idx val="16"/>
              <c:tx>
                <c:strRef>
                  <c:f>Daten_Diagramme!$E$30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{EB9D7D90-AED5-4857-8B13-8135ABD41226}</c15:txfldGUID>
                      <c15:f>Daten_Diagramme!$E$30</c15:f>
                      <c15:dlblFieldTableCache>
                        <c:ptCount val="1"/>
                        <c:pt idx="0">
                          <c:v>-5.5</c:v>
                        </c:pt>
                      </c15:dlblFieldTableCache>
                    </c15:dlblFTEntry>
                  </c15:dlblFieldTable>
                  <c15:showDataLabelsRange val="0"/>
                </c:ext>
                <c:ext xmlns:c16="http://schemas.microsoft.com/office/drawing/2014/chart" uri="{C3380CC4-5D6E-409C-BE32-E72D297353CC}">
                  <c16:uniqueId val="{00000010-14CB-4E8C-AF97-AF53FAC8F05B}"/>
                </c:ext>
              </c:extLst>
            </c:dLbl>
            <c:dLbl>
              <c:idx val="17"/>
              <c:tx>
                <c:strRef>
                  <c:f>Daten_Diagramme!$E$31</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{DEA3E6D6-C52D-43EB-883D-3D7F407CFA3A}</c15:txfldGUID>
                      <c15:f>Daten_Diagramme!$E$31</c15:f>
                      <c15:dlblFieldTableCache>
                        <c:ptCount val="1"/>
                        <c:pt idx="0">
                          <c:v>7.9</c:v>
                        </c:pt>
                      </c15:dlblFieldTableCache>
                    </c15:dlblFTEntry>
                  </c15:dlblFieldTable>
                  <c15:showDataLabelsRange val="0"/>
                </c:ext>
                <c:ext xmlns:c16="http://schemas.microsoft.com/office/drawing/2014/chart" uri="{C3380CC4-5D6E-409C-BE32-E72D297353CC}">
                  <c16:uniqueId val="{00000011-14CB-4E8C-AF97-AF53FAC8F05B}"/>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{34058C68-AE88-44C9-9E1B-95F3F5E300EF}</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14CB-4E8C-AF97-AF53FAC8F05B}"/>
                </c:ext>
              </c:extLst>
            </c:dLbl>
            <c:dLbl>
              <c:idx val="19"/>
              <c:tx>
                <c:strRef>
                  <c:f>Daten_Diagramme!$E$33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{2CEB7FE0-FD6D-4B99-B8F3-59E7C5671A1B}</c15:txfldGUID>
                      <c15:f>Daten_Diagramme!$E$33</c15:f>
                      <c15:dlblFieldTableCache>
                        <c:ptCount val="1"/>
                        <c:pt idx="0">
                          <c:v>4.3</c:v>
                        </c:pt>
                      </c15:dlblFieldTableCache>
                    </c15:dlblFTEntry>
                  </c15:dlblFieldTable>
                  <c15:showDataLabelsRange val="0"/>
                </c:ext>
                <c:ext xmlns:c16="http://schemas.microsoft.com/office/drawing/2014/chart" uri="{C3380CC4-5D6E-409C-BE32-E72D297353CC}">
                  <c16:uniqueId val="{00000013-14CB-4E8C-AF97-AF53FAC8F05B}"/>
                </c:ext>
              </c:extLst>
            </c:dLbl>
            <c:dLbl>
              <c:idx val="20"/>
              <c:tx>
                <c:strRef>
                  <c:f>Daten_Diagramme!$E$34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{F5C48DDC-F8CB-4F12-ABEE-8C51E1A785FF}</c15:txfldGUID>
                      <c15:f>Daten_Diagramme!$E$34</c15:f>
                      <c15:dlblFieldTableCache>
                        <c:ptCount val="1"/>
                        <c:pt idx="0">
                          <c:v>-9.0</c:v>
                        </c:pt>
                      </c15:dlblFieldTableCache>
                    </c15:dlblFTEntry>
                  </c15:dlblFieldTable>
                  <c15:showDataLabelsRange val="0"/>
                </c:ext>
                <c:ext xmlns:c16="http://schemas.microsoft.com/office/drawing/2014/chart" uri="{C3380CC4-5D6E-409C-BE32-E72D297353CC}">
                  <c16:uniqueId val="{00000014-14CB-4E8C-AF97-AF53FAC8F05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{915BC65A-FA1E-4C42-8F12-2BC945184B77}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4CB-4E8C-AF97-AF53FAC8F05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{18CCC430-6E17-43D2-AFB4-FD6B6D1FAD32}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4CB-4E8C-AF97-AF53FAC8F05B}"/>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{822D0AE2-6EFE-44D1-976E-6EE444C17BD7}</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14CB-4E8C-AF97-AF53FAC8F05B}"/>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{1B2D1085-8D16-4463-A5C1-40E620C7FBF9}</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14CB-4E8C-AF97-AF53FAC8F05B}"/>
                </c:ext>
              </c:extLst>
            </c:dLbl>
            <c:dLbl>
              <c:idx val="25"/>
              <c:tx>
                <c:strRef>
                  <c:f>Daten_Diagramme!$E$39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{96D894D9-EDF3-4CAB-9B4D-8C425B6B9BE8}</c15:txfldGUID>
                      <c15:f>Daten_Diagramme!$E$39</c15:f>
                      <c15:dlblFieldTableCache>
                        <c:ptCount val="1"/>
                        <c:pt idx="0">
                          <c:v>*</c:v>
                        </c:pt>
                      </c15:dlblFieldTableCache>
                    </c15:dlblFTEntry>
                  </c15:dlblFieldTable>
                  <c15:showDataLabelsRange val="0"/>
                </c:ext>
                <c:ext xmlns:c16="http://schemas.microsoft.com/office/drawing/2014/chart" uri="{C3380CC4-5D6E-409C-BE32-E72D297353CC}">
                  <c16:uniqueId val="{00000019-14CB-4E8C-AF97-AF53FAC8F05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{832E94BA-8E95-4199-8B7F-7082B55956E0}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4CB-4E8C-AF97-AF53FAC8F05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{F2A3DD4F-BEE7-4385-82E6-40FDF5EDB613}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4CB-4E8C-AF97-AF53FAC8F05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{CECBD2CA-BF8E-44F3-B91F-1AA4635EB9FC}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4CB-4E8C-AF97-AF53FAC8F05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{F4F4DCA0-ED4D-4F38-A831-FDC7FBA3B269}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4CB-4E8C-AF97-AF53FAC8F05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{7E6132A4-C7C4-4CC1-9433-78BD9492B30B}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4CB-4E8C-AF97-AF53FAC8F05B}"/>
                </c:ext>
              </c:extLst>
            </c:dLbl>
            <c:dLbl>
              <c:idx val="31"/>
              <c:tx>
                <c:strRef>
                  <c:f>Daten_Diagramme!$E$45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{733FA928-84E5-4E99-8BF4-6DE2A78A0819}</c15:txfldGUID>
                      <c15:f>Daten_Diagramme!$E$45</c15:f>
                      <c15:dlblFieldTableCache>
                        <c:ptCount val="1"/>
                        <c:pt idx="0">
                          <c:v>*</c:v>
                        </c:pt>
                      </c15:dlblFieldTableCache>
                    </c15:dlblFTEntry>
                  </c15:dlblFieldTable>
                  <c15:showDataLabelsRange val="0"/>
                </c:ext>
                <c:ext xmlns:c16="http://schemas.microsoft.com/office/drawing/2014/chart" uri="{C3380CC4-5D6E-409C-BE32-E72D297353CC}">
                  <c16:uniqueId val="{0000001F-14CB-4E8C-AF97-AF53FAC8F0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-2.7183191070256072</c:v>
                </c:pt>
                <c:pt idx="1">
                  <c:v>0</c:v>
                </c:pt>
                <c:pt idx="2">
                  <c:v>0</c:v>
                </c:pt>
                <c:pt idx="3">
                  <c:v>0</c:v>
                </c:pt>
                <c:pt idx="4">
                  <c:v>-2.4154589371980677</c:v>
                </c:pt>
                <c:pt idx="5">
                  <c:v>0</c:v>
                </c:pt>
                <c:pt idx="6">
                  <c:v>4</c:v>
                </c:pt>
                <c:pt idx="7">
                  <c:v>14.066496163682864</c:v>
                </c:pt>
                <c:pt idx="8">
                  <c:v>-2.1198532409294741</c:v>
                </c:pt>
                <c:pt idx="9">
                  <c:v>-2.5848142164781907</c:v>
                </c:pt>
                <c:pt idx="10">
                  <c:v>-9.4654242275625311</c:v>
                </c:pt>
                <c:pt idx="11">
                  <c:v>-8.9552238805970141</c:v>
                </c:pt>
                <c:pt idx="12">
                  <c:v>0</c:v>
                </c:pt>
                <c:pt idx="13">
                  <c:v>-2.7387120651369354</c:v>
                </c:pt>
                <c:pt idx="14">
                  <c:v>2.8482651475919214</c:v>
                </c:pt>
                <c:pt idx="15">
                  <c:v>24</c:v>
                </c:pt>
                <c:pt idx="16">
                  <c:v>-5.4794520547945202</c:v>
                </c:pt>
                <c:pt idx="17">
                  <c:v>7.8740157480314963</c:v>
                </c:pt>
                <c:pt idx="18">
                  <c:v>-2.233502538071066</c:v>
                </c:pt>
                <c:pt idx="19">
                  <c:v>4.3126684636118595</c:v>
                </c:pt>
                <c:pt idx="20">
                  <c:v>-8.9784699954191485</c:v>
                </c:pt>
                <c:pt idx="21">
                  <c:v>0</c:v>
                </c:pt>
                <c:pt idx="23">
                  <c:v>0</c:v>
                </c:pt>
                <c:pt idx="24">
                  <c:v>5.027322404371585</c:v>
                </c:pt>
                <c:pt idx="25">
                  <c:v>0</c:v>
                </c:pt>
              </c:numCache>
            </c:numRef>
          </c:val>
          <c:extLst>
            <c:ext xmlns:c16="http://schemas.microsoft.com/office/drawing/2014/chart" uri="{C3380CC4-5D6E-409C-BE32-E72D297353CC}">
              <c16:uniqueId val="{00000020-14CB-4E8C-AF97-AF53FAC8F05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{7CC599B6-2AF8-4264-9C46-18C0B64D53E0}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4CB-4E8C-AF97-AF53FAC8F05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{0EFC94D8-476F-4B22-A313-F1B0CCDDB120}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4CB-4E8C-AF97-AF53FAC8F05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{EAF71644-2615-4758-9E76-4604C514606B}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4CB-4E8C-AF97-AF53FAC8F05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{45995A42-3A87-4453-B50C-D08274AEEBC0}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4CB-4E8C-AF97-AF53FAC8F05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{DDBF9FAD-0835-43B0-9037-2C619BFED5AE}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4CB-4E8C-AF97-AF53FAC8F05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{C7EF6290-4763-4745-9098-DBA457B62917}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4CB-4E8C-AF97-AF53FAC8F05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{1A2A0B98-EC4A-4D30-AEDB-9ACC68378AB3}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4CB-4E8C-AF97-AF53FAC8F05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{73A49334-13F8-4D1A-B65D-98B3FC45A20D}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4CB-4E8C-AF97-AF53FAC8F05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{AF9CE30F-8852-4BB2-BCC4-1EE6DF20955D}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4CB-4E8C-AF97-AF53FAC8F05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{0D60C06D-6FAA-4AA4-81CC-605729D2C4EA}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4CB-4E8C-AF97-AF53FAC8F05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{17736819-BAE8-442C-808A-BFFF7DB7623C}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4CB-4E8C-AF97-AF53FAC8F05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{8ED11112-BF71-4684-A446-1FE776574FA8}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4CB-4E8C-AF97-AF53FAC8F05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{29C5A236-756A-4357-8F6D-4E24515677CA}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4CB-4E8C-AF97-AF53FAC8F05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{F0A34D46-387C-4874-8CAC-1DF26F9374E4}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4CB-4E8C-AF97-AF53FAC8F05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{8A351417-1C0B-4F47-AC77-5F33FE03D849}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4CB-4E8C-AF97-AF53FAC8F05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{2F4EB722-2B95-4507-8537-8216A13F5597}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4CB-4E8C-AF97-AF53FAC8F05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{79C7095B-4189-4FB3-A369-B7C5860E7B85}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4CB-4E8C-AF97-AF53FAC8F05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{01C7BE55-B3A4-4EA5-97E9-57F197E71349}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4CB-4E8C-AF97-AF53FAC8F05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{C5C00CB8-59C4-482A-905F-06BAD698947E}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4CB-4E8C-AF97-AF53FAC8F05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{596C7F1D-B743-4B8F-9688-38DC06EB5574}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4CB-4E8C-AF97-AF53FAC8F05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{78263DA6-694A-4258-84CA-F6F2600939F4}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4CB-4E8C-AF97-AF53FAC8F05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{2B6A0692-C879-4330-B18F-501AC17B5383}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4CB-4E8C-AF97-AF53FAC8F05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{57090F68-D066-4938-8117-9516F5C4E117}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4CB-4E8C-AF97-AF53FAC8F05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{DBAB29B2-FB81-4BC0-8E86-C460A06FE219}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4CB-4E8C-AF97-AF53FAC8F05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{E4CF57B4-6F50-42AC-82E7-711697B6EAF3}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4CB-4E8C-AF97-AF53FAC8F05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{19C031ED-0429-41F8-8650-4D16A712698F}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4CB-4E8C-AF97-AF53FAC8F05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{5ABB8979-1CF6-47DD-B42C-24A1E1101084}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4CB-4E8C-AF97-AF53FAC8F05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{2F605A1D-FF25-42CB-92F5-36BE14114E70}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4CB-4E8C-AF97-AF53FAC8F05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{E684DE25-5730-4C4D-84CE-6016D793D9DF}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4CB-4E8C-AF97-AF53FAC8F05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{4928ECBF-31AC-49F6-A444-A74CB52700A3}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4CB-4E8C-AF97-AF53FAC8F05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{97644EC9-1214-40A9-9FD8-AE6C3A95FDEA}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4CB-4E8C-AF97-AF53FAC8F05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{618D3D03-521F-45F9-A937-867953376665}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4CB-4E8C-AF97-AF53FAC8F0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-0.75</c:v>
                </c:pt>
                <c:pt idx="4">
                  <c:v>0</c:v>
                </c:pt>
                <c:pt idx="5">
                  <c:v>-0.75</c:v>
                </c:pt>
                <c:pt idx="6">
                  <c:v>0</c:v>
                </c:pt>
                <c:pt idx="7">
                  <c:v>0</c:v>
                </c:pt>
                <c:pt idx="8">
                  <c:v>0</c:v>
                </c:pt>
                <c:pt idx="9">
                  <c:v>0</c:v>
                </c:pt>
                <c:pt idx="10">
                  <c:v>0</c:v>
                </c:pt>
                <c:pt idx="11">
                  <c:v>0</c:v>
                </c:pt>
                <c:pt idx="12">
                  <c:v>-0.75</c:v>
                </c:pt>
                <c:pt idx="13">
                  <c:v>0</c:v>
                </c:pt>
                <c:pt idx="14">
                  <c:v>0</c:v>
                </c:pt>
                <c:pt idx="15">
                  <c:v>0</c:v>
                </c:pt>
                <c:pt idx="16">
                  <c:v>0</c:v>
                </c:pt>
                <c:pt idx="17">
                  <c:v>0</c:v>
                </c:pt>
                <c:pt idx="18">
                  <c:v>0</c:v>
                </c:pt>
                <c:pt idx="19">
                  <c:v>0</c:v>
                </c:pt>
                <c:pt idx="20">
                  <c:v>0</c:v>
                </c:pt>
                <c:pt idx="21">
                  <c:v>0</c:v>
                </c:pt>
                <c:pt idx="22">
                  <c:v>0</c:v>
                </c:pt>
                <c:pt idx="23">
                  <c:v>-0.75</c:v>
                </c:pt>
                <c:pt idx="24">
                  <c:v>0</c:v>
                </c:pt>
                <c:pt idx="25">
                  <c:v>-0.75</c:v>
                </c:pt>
              </c:numCache>
            </c:numRef>
          </c:val>
          <c:extLst>
            <c:ext xmlns:c16="http://schemas.microsoft.com/office/drawing/2014/chart" uri="{C3380CC4-5D6E-409C-BE32-E72D297353CC}">
              <c16:uniqueId val="{00000041-14CB-4E8C-AF97-AF53FAC8F05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45</c:v>
                </c:pt>
                <c:pt idx="4">
                  <c:v>#N/A</c:v>
                </c:pt>
                <c:pt idx="5">
                  <c:v>45</c:v>
                </c:pt>
                <c:pt idx="6">
                  <c:v>#N/A</c:v>
                </c:pt>
                <c:pt idx="7">
                  <c:v>#N/A</c:v>
                </c:pt>
                <c:pt idx="8">
                  <c:v>#N/A</c:v>
                </c:pt>
                <c:pt idx="9">
                  <c:v>#N/A</c:v>
                </c:pt>
                <c:pt idx="10">
                  <c:v>#N/A</c:v>
                </c:pt>
                <c:pt idx="11">
                  <c:v>#N/A</c:v>
                </c:pt>
                <c:pt idx="12">
                  <c:v>45</c:v>
                </c:pt>
                <c:pt idx="13">
                  <c:v>#N/A</c:v>
                </c:pt>
                <c:pt idx="14">
                  <c:v>#N/A</c:v>
                </c:pt>
                <c:pt idx="15">
                  <c:v>#N/A</c:v>
                </c:pt>
                <c:pt idx="16">
                  <c:v>#N/A</c:v>
                </c:pt>
                <c:pt idx="17">
                  <c:v>#N/A</c:v>
                </c:pt>
                <c:pt idx="18">
                  <c:v>#N/A</c:v>
                </c:pt>
                <c:pt idx="19">
                  <c:v>#N/A</c:v>
                </c:pt>
                <c:pt idx="20">
                  <c:v>#N/A</c:v>
                </c:pt>
                <c:pt idx="21">
                  <c:v>#N/A</c:v>
                </c:pt>
                <c:pt idx="22">
                  <c:v>#N/A</c:v>
                </c:pt>
                <c:pt idx="23">
                  <c:v>45</c:v>
                </c:pt>
                <c:pt idx="24">
                  <c:v>#N/A</c:v>
                </c:pt>
                <c:pt idx="25">
                  <c:v>45</c:v>
                </c:pt>
              </c:numCache>
            </c:numRef>
          </c:xVal>
          <c:yVal>
            <c:numRef>
              <c:f>Daten_Diagramme!$L$14:$L$39</c:f>
              <c:numCache>
                <c:formatCode>General</c:formatCode>
                <c:ptCount val="26"/>
                <c:pt idx="0">
                  <c:v>#N/A</c:v>
                </c:pt>
                <c:pt idx="1">
                  <c:v>15</c:v>
                </c:pt>
                <c:pt idx="2">
                  <c:v>25</c:v>
                </c:pt>
                <c:pt idx="3">
                  <c:v>36</c:v>
                </c:pt>
                <c:pt idx="4">
                  <c:v>#N/A</c:v>
                </c:pt>
                <c:pt idx="5">
                  <c:v>56</c:v>
                </c:pt>
                <c:pt idx="6">
                  <c:v>#N/A</c:v>
                </c:pt>
                <c:pt idx="7">
                  <c:v>#N/A</c:v>
                </c:pt>
                <c:pt idx="8">
                  <c:v>#N/A</c:v>
                </c:pt>
                <c:pt idx="9">
                  <c:v>#N/A</c:v>
                </c:pt>
                <c:pt idx="10">
                  <c:v>#N/A</c:v>
                </c:pt>
                <c:pt idx="11">
                  <c:v>#N/A</c:v>
                </c:pt>
                <c:pt idx="12">
                  <c:v>129</c:v>
                </c:pt>
                <c:pt idx="13">
                  <c:v>#N/A</c:v>
                </c:pt>
                <c:pt idx="14">
                  <c:v>#N/A</c:v>
                </c:pt>
                <c:pt idx="15">
                  <c:v>#N/A</c:v>
                </c:pt>
                <c:pt idx="16">
                  <c:v>#N/A</c:v>
                </c:pt>
                <c:pt idx="17">
                  <c:v>#N/A</c:v>
                </c:pt>
                <c:pt idx="18">
                  <c:v>#N/A</c:v>
                </c:pt>
                <c:pt idx="19">
                  <c:v>#N/A</c:v>
                </c:pt>
                <c:pt idx="20">
                  <c:v>#N/A</c:v>
                </c:pt>
                <c:pt idx="21">
                  <c:v>#N/A</c:v>
                </c:pt>
                <c:pt idx="22">
                  <c:v>#N/A</c:v>
                </c:pt>
                <c:pt idx="23">
                  <c:v>242</c:v>
                </c:pt>
                <c:pt idx="24">
                  <c:v>#N/A</c:v>
                </c:pt>
                <c:pt idx="25">
                  <c:v>263</c:v>
                </c:pt>
              </c:numCache>
            </c:numRef>
          </c:yVal>
          <c:smooth val="0"/>
          <c:extLst>
            <c:ext xmlns:c16="http://schemas.microsoft.com/office/drawing/2014/chart" uri="{C3380CC4-5D6E-409C-BE32-E72D297353CC}">
              <c16:uniqueId val="{00000042-14CB-4E8C-AF97-AF53FAC8F05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{9263F40F-3160-4957-91C5-BE2799D1522D}</c15:txfldGUID>
                      <c15:f>Diagramm!$I$46</c15:f>
                      <c15:dlblFieldTableCache>
                        <c:ptCount val="1"/>
                      </c15:dlblFieldTableCache>
                    </c15:dlblFTEntry>
                  </c15:dlblFieldTable>
                  <c15:showDataLabelsRange val="0"/>
                </c:ext>
                <c:ext xmlns:c16="http://schemas.microsoft.com/office/drawing/2014/chart" uri="{C3380CC4-5D6E-409C-BE32-E72D297353CC}">
                  <c16:uniqueId val="{00000000-FFDC-4E59-8D4C-37045E85832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{D80734AB-DF67-46C2-B24B-582A9F626D37}</c15:txfldGUID>
                      <c15:f>Diagramm!$I$47</c15:f>
                      <c15:dlblFieldTableCache>
                        <c:ptCount val="1"/>
                      </c15:dlblFieldTableCache>
                    </c15:dlblFTEntry>
                  </c15:dlblFieldTable>
                  <c15:showDataLabelsRange val="0"/>
                </c:ext>
                <c:ext xmlns:c16="http://schemas.microsoft.com/office/drawing/2014/chart" uri="{C3380CC4-5D6E-409C-BE32-E72D297353CC}">
                  <c16:uniqueId val="{00000001-FFDC-4E59-8D4C-37045E85832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{322E460D-786D-435E-98AB-A65979C8D7B4}</c15:txfldGUID>
                      <c15:f>Diagramm!$I$48</c15:f>
                      <c15:dlblFieldTableCache>
                        <c:ptCount val="1"/>
                      </c15:dlblFieldTableCache>
                    </c15:dlblFTEntry>
                  </c15:dlblFieldTable>
                  <c15:showDataLabelsRange val="0"/>
                </c:ext>
                <c:ext xmlns:c16="http://schemas.microsoft.com/office/drawing/2014/chart" uri="{C3380CC4-5D6E-409C-BE32-E72D297353CC}">
                  <c16:uniqueId val="{00000002-FFDC-4E59-8D4C-37045E85832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{EA5E59BE-ABB0-4B2F-A16F-675BF92C6252}</c15:txfldGUID>
                      <c15:f>Diagramm!$I$49</c15:f>
                      <c15:dlblFieldTableCache>
                        <c:ptCount val="1"/>
                      </c15:dlblFieldTableCache>
                    </c15:dlblFTEntry>
                  </c15:dlblFieldTable>
                  <c15:showDataLabelsRange val="0"/>
                </c:ext>
                <c:ext xmlns:c16="http://schemas.microsoft.com/office/drawing/2014/chart" uri="{C3380CC4-5D6E-409C-BE32-E72D297353CC}">
                  <c16:uniqueId val="{00000003-FFDC-4E59-8D4C-37045E85832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{DA1F9D23-80D7-46FB-BD96-2B9231D05E7D}</c15:txfldGUID>
                      <c15:f>Diagramm!$I$50</c15:f>
                      <c15:dlblFieldTableCache>
                        <c:ptCount val="1"/>
                      </c15:dlblFieldTableCache>
                    </c15:dlblFTEntry>
                  </c15:dlblFieldTable>
                  <c15:showDataLabelsRange val="0"/>
                </c:ext>
                <c:ext xmlns:c16="http://schemas.microsoft.com/office/drawing/2014/chart" uri="{C3380CC4-5D6E-409C-BE32-E72D297353CC}">
                  <c16:uniqueId val="{00000004-FFDC-4E59-8D4C-37045E85832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{58EA777F-E11D-4F37-94F5-7E1CD9FCAD02}</c15:txfldGUID>
                      <c15:f>Diagramm!$I$51</c15:f>
                      <c15:dlblFieldTableCache>
                        <c:ptCount val="1"/>
                      </c15:dlblFieldTableCache>
                    </c15:dlblFTEntry>
                  </c15:dlblFieldTable>
                  <c15:showDataLabelsRange val="0"/>
                </c:ext>
                <c:ext xmlns:c16="http://schemas.microsoft.com/office/drawing/2014/chart" uri="{C3380CC4-5D6E-409C-BE32-E72D297353CC}">
                  <c16:uniqueId val="{00000005-FFDC-4E59-8D4C-37045E85832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{F6A70628-EB2E-4C4D-939F-8ECD16F1B390}</c15:txfldGUID>
                      <c15:f>Diagramm!$I$52</c15:f>
                      <c15:dlblFieldTableCache>
                        <c:ptCount val="1"/>
                      </c15:dlblFieldTableCache>
                    </c15:dlblFTEntry>
                  </c15:dlblFieldTable>
                  <c15:showDataLabelsRange val="0"/>
                </c:ext>
                <c:ext xmlns:c16="http://schemas.microsoft.com/office/drawing/2014/chart" uri="{C3380CC4-5D6E-409C-BE32-E72D297353CC}">
                  <c16:uniqueId val="{00000006-FFDC-4E59-8D4C-37045E85832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{5710FD3B-F5FC-491F-8E58-8B196A6C8531}</c15:txfldGUID>
                      <c15:f>Diagramm!$I$53</c15:f>
                      <c15:dlblFieldTableCache>
                        <c:ptCount val="1"/>
                      </c15:dlblFieldTableCache>
                    </c15:dlblFTEntry>
                  </c15:dlblFieldTable>
                  <c15:showDataLabelsRange val="0"/>
                </c:ext>
                <c:ext xmlns:c16="http://schemas.microsoft.com/office/drawing/2014/chart" uri="{C3380CC4-5D6E-409C-BE32-E72D297353CC}">
                  <c16:uniqueId val="{00000007-FFDC-4E59-8D4C-37045E85832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{9D601807-799B-45A4-908B-36721EE15950}</c15:txfldGUID>
                      <c15:f>Diagramm!$I$54</c15:f>
                      <c15:dlblFieldTableCache>
                        <c:ptCount val="1"/>
                      </c15:dlblFieldTableCache>
                    </c15:dlblFTEntry>
                  </c15:dlblFieldTable>
                  <c15:showDataLabelsRange val="0"/>
                </c:ext>
                <c:ext xmlns:c16="http://schemas.microsoft.com/office/drawing/2014/chart" uri="{C3380CC4-5D6E-409C-BE32-E72D297353CC}">
                  <c16:uniqueId val="{00000008-FFDC-4E59-8D4C-37045E85832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{B45042F0-C566-479C-9429-1516AC99CA68}</c15:txfldGUID>
                      <c15:f>Diagramm!$I$55</c15:f>
                      <c15:dlblFieldTableCache>
                        <c:ptCount val="1"/>
                      </c15:dlblFieldTableCache>
                    </c15:dlblFTEntry>
                  </c15:dlblFieldTable>
                  <c15:showDataLabelsRange val="0"/>
                </c:ext>
                <c:ext xmlns:c16="http://schemas.microsoft.com/office/drawing/2014/chart" uri="{C3380CC4-5D6E-409C-BE32-E72D297353CC}">
                  <c16:uniqueId val="{00000009-FFDC-4E59-8D4C-37045E85832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{F9583CD7-C844-4DA3-964F-AB6071DD1E61}</c15:txfldGUID>
                      <c15:f>Diagramm!$I$56</c15:f>
                      <c15:dlblFieldTableCache>
                        <c:ptCount val="1"/>
                      </c15:dlblFieldTableCache>
                    </c15:dlblFTEntry>
                  </c15:dlblFieldTable>
                  <c15:showDataLabelsRange val="0"/>
                </c:ext>
                <c:ext xmlns:c16="http://schemas.microsoft.com/office/drawing/2014/chart" uri="{C3380CC4-5D6E-409C-BE32-E72D297353CC}">
                  <c16:uniqueId val="{0000000A-FFDC-4E59-8D4C-37045E85832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{FE1D8743-2818-4F64-8045-40D4AF381445}</c15:txfldGUID>
                      <c15:f>Diagramm!$I$57</c15:f>
                      <c15:dlblFieldTableCache>
                        <c:ptCount val="1"/>
                      </c15:dlblFieldTableCache>
                    </c15:dlblFTEntry>
                  </c15:dlblFieldTable>
                  <c15:showDataLabelsRange val="0"/>
                </c:ext>
                <c:ext xmlns:c16="http://schemas.microsoft.com/office/drawing/2014/chart" uri="{C3380CC4-5D6E-409C-BE32-E72D297353CC}">
                  <c16:uniqueId val="{0000000B-FFDC-4E59-8D4C-37045E85832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{C1864B18-9C8E-4552-81CE-F200333EA240}</c15:txfldGUID>
                      <c15:f>Diagramm!$I$58</c15:f>
                      <c15:dlblFieldTableCache>
                        <c:ptCount val="1"/>
                      </c15:dlblFieldTableCache>
                    </c15:dlblFTEntry>
                  </c15:dlblFieldTable>
                  <c15:showDataLabelsRange val="0"/>
                </c:ext>
                <c:ext xmlns:c16="http://schemas.microsoft.com/office/drawing/2014/chart" uri="{C3380CC4-5D6E-409C-BE32-E72D297353CC}">
                  <c16:uniqueId val="{0000000C-FFDC-4E59-8D4C-37045E85832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{84351044-EC69-4BB6-A4FF-985E8C4628FB}</c15:txfldGUID>
                      <c15:f>Diagramm!$I$59</c15:f>
                      <c15:dlblFieldTableCache>
                        <c:ptCount val="1"/>
                      </c15:dlblFieldTableCache>
                    </c15:dlblFTEntry>
                  </c15:dlblFieldTable>
                  <c15:showDataLabelsRange val="0"/>
                </c:ext>
                <c:ext xmlns:c16="http://schemas.microsoft.com/office/drawing/2014/chart" uri="{C3380CC4-5D6E-409C-BE32-E72D297353CC}">
                  <c16:uniqueId val="{0000000D-FFDC-4E59-8D4C-37045E85832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{D8FB5D70-DB38-45C8-877C-9C7F075AC683}</c15:txfldGUID>
                      <c15:f>Diagramm!$I$60</c15:f>
                      <c15:dlblFieldTableCache>
                        <c:ptCount val="1"/>
                      </c15:dlblFieldTableCache>
                    </c15:dlblFTEntry>
                  </c15:dlblFieldTable>
                  <c15:showDataLabelsRange val="0"/>
                </c:ext>
                <c:ext xmlns:c16="http://schemas.microsoft.com/office/drawing/2014/chart" uri="{C3380CC4-5D6E-409C-BE32-E72D297353CC}">
                  <c16:uniqueId val="{0000000E-FFDC-4E59-8D4C-37045E85832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{9080A83B-DBBF-4EED-ACF4-F9944125644F}</c15:txfldGUID>
                      <c15:f>Diagramm!$I$61</c15:f>
                      <c15:dlblFieldTableCache>
                        <c:ptCount val="1"/>
                      </c15:dlblFieldTableCache>
                    </c15:dlblFTEntry>
                  </c15:dlblFieldTable>
                  <c15:showDataLabelsRange val="0"/>
                </c:ext>
                <c:ext xmlns:c16="http://schemas.microsoft.com/office/drawing/2014/chart" uri="{C3380CC4-5D6E-409C-BE32-E72D297353CC}">
                  <c16:uniqueId val="{0000000F-FFDC-4E59-8D4C-37045E85832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{6869740D-BDF5-4EBF-AED2-DF64D0E83854}</c15:txfldGUID>
                      <c15:f>Diagramm!$I$62</c15:f>
                      <c15:dlblFieldTableCache>
                        <c:ptCount val="1"/>
                      </c15:dlblFieldTableCache>
                    </c15:dlblFTEntry>
                  </c15:dlblFieldTable>
                  <c15:showDataLabelsRange val="0"/>
                </c:ext>
                <c:ext xmlns:c16="http://schemas.microsoft.com/office/drawing/2014/chart" uri="{C3380CC4-5D6E-409C-BE32-E72D297353CC}">
                  <c16:uniqueId val="{00000010-FFDC-4E59-8D4C-37045E85832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{8BA46311-A6C1-49B2-B5EE-29A87011C5C0}</c15:txfldGUID>
                      <c15:f>Diagramm!$I$63</c15:f>
                      <c15:dlblFieldTableCache>
                        <c:ptCount val="1"/>
                      </c15:dlblFieldTableCache>
                    </c15:dlblFTEntry>
                  </c15:dlblFieldTable>
                  <c15:showDataLabelsRange val="0"/>
                </c:ext>
                <c:ext xmlns:c16="http://schemas.microsoft.com/office/drawing/2014/chart" uri="{C3380CC4-5D6E-409C-BE32-E72D297353CC}">
                  <c16:uniqueId val="{00000011-FFDC-4E59-8D4C-37045E85832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{7EA5573A-B12A-4AFD-9BD2-A1561FFCC143}</c15:txfldGUID>
                      <c15:f>Diagramm!$I$64</c15:f>
                      <c15:dlblFieldTableCache>
                        <c:ptCount val="1"/>
                      </c15:dlblFieldTableCache>
                    </c15:dlblFTEntry>
                  </c15:dlblFieldTable>
                  <c15:showDataLabelsRange val="0"/>
                </c:ext>
                <c:ext xmlns:c16="http://schemas.microsoft.com/office/drawing/2014/chart" uri="{C3380CC4-5D6E-409C-BE32-E72D297353CC}">
                  <c16:uniqueId val="{00000012-FFDC-4E59-8D4C-37045E85832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{CEAA88FA-01BA-4B9E-AE88-C46B684522D2}</c15:txfldGUID>
                      <c15:f>Diagramm!$I$65</c15:f>
                      <c15:dlblFieldTableCache>
                        <c:ptCount val="1"/>
                      </c15:dlblFieldTableCache>
                    </c15:dlblFTEntry>
                  </c15:dlblFieldTable>
                  <c15:showDataLabelsRange val="0"/>
                </c:ext>
                <c:ext xmlns:c16="http://schemas.microsoft.com/office/drawing/2014/chart" uri="{C3380CC4-5D6E-409C-BE32-E72D297353CC}">
                  <c16:uniqueId val="{00000013-FFDC-4E59-8D4C-37045E85832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{A122FB7F-6B2D-481D-84A0-20D2B501823D}</c15:txfldGUID>
                      <c15:f>Diagramm!$I$66</c15:f>
                      <c15:dlblFieldTableCache>
                        <c:ptCount val="1"/>
                      </c15:dlblFieldTableCache>
                    </c15:dlblFTEntry>
                  </c15:dlblFieldTable>
                  <c15:showDataLabelsRange val="0"/>
                </c:ext>
                <c:ext xmlns:c16="http://schemas.microsoft.com/office/drawing/2014/chart" uri="{C3380CC4-5D6E-409C-BE32-E72D297353CC}">
                  <c16:uniqueId val="{00000014-FFDC-4E59-8D4C-37045E85832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{6B720CA3-4052-43E5-AE73-CE70FA5BAB93}</c15:txfldGUID>
                      <c15:f>Diagramm!$I$67</c15:f>
                      <c15:dlblFieldTableCache>
                        <c:ptCount val="1"/>
                      </c15:dlblFieldTableCache>
                    </c15:dlblFTEntry>
                  </c15:dlblFieldTable>
                  <c15:showDataLabelsRange val="0"/>
                </c:ext>
                <c:ext xmlns:c16="http://schemas.microsoft.com/office/drawing/2014/chart" uri="{C3380CC4-5D6E-409C-BE32-E72D297353CC}">
                  <c16:uniqueId val="{00000015-FFDC-4E59-8D4C-37045E8583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FDC-4E59-8D4C-37045E85832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{F7907159-A6D2-4F5E-8088-6D3A144A45A3}</c15:txfldGUID>
                      <c15:f>Diagramm!$K$46</c15:f>
                      <c15:dlblFieldTableCache>
                        <c:ptCount val="1"/>
                      </c15:dlblFieldTableCache>
                    </c15:dlblFTEntry>
                  </c15:dlblFieldTable>
                  <c15:showDataLabelsRange val="0"/>
                </c:ext>
                <c:ext xmlns:c16="http://schemas.microsoft.com/office/drawing/2014/chart" uri="{C3380CC4-5D6E-409C-BE32-E72D297353CC}">
                  <c16:uniqueId val="{00000017-FFDC-4E59-8D4C-37045E85832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{2D8D3289-2B3B-414A-B3AE-EC673B40EE67}</c15:txfldGUID>
                      <c15:f>Diagramm!$K$47</c15:f>
                      <c15:dlblFieldTableCache>
                        <c:ptCount val="1"/>
                      </c15:dlblFieldTableCache>
                    </c15:dlblFTEntry>
                  </c15:dlblFieldTable>
                  <c15:showDataLabelsRange val="0"/>
                </c:ext>
                <c:ext xmlns:c16="http://schemas.microsoft.com/office/drawing/2014/chart" uri="{C3380CC4-5D6E-409C-BE32-E72D297353CC}">
                  <c16:uniqueId val="{00000018-FFDC-4E59-8D4C-37045E85832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{9785607B-5F8F-47C1-9C6A-71AC7B3419D7}</c15:txfldGUID>
                      <c15:f>Diagramm!$K$48</c15:f>
                      <c15:dlblFieldTableCache>
                        <c:ptCount val="1"/>
                      </c15:dlblFieldTableCache>
                    </c15:dlblFTEntry>
                  </c15:dlblFieldTable>
                  <c15:showDataLabelsRange val="0"/>
                </c:ext>
                <c:ext xmlns:c16="http://schemas.microsoft.com/office/drawing/2014/chart" uri="{C3380CC4-5D6E-409C-BE32-E72D297353CC}">
                  <c16:uniqueId val="{00000019-FFDC-4E59-8D4C-37045E85832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{057AFB1C-F73C-4A0A-9447-F86314E2B47B}</c15:txfldGUID>
                      <c15:f>Diagramm!$K$49</c15:f>
                      <c15:dlblFieldTableCache>
                        <c:ptCount val="1"/>
                      </c15:dlblFieldTableCache>
                    </c15:dlblFTEntry>
                  </c15:dlblFieldTable>
                  <c15:showDataLabelsRange val="0"/>
                </c:ext>
                <c:ext xmlns:c16="http://schemas.microsoft.com/office/drawing/2014/chart" uri="{C3380CC4-5D6E-409C-BE32-E72D297353CC}">
                  <c16:uniqueId val="{0000001A-FFDC-4E59-8D4C-37045E85832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{BC0AA2D3-8ECC-418F-8F36-FF28A3C94759}</c15:txfldGUID>
                      <c15:f>Diagramm!$K$50</c15:f>
                      <c15:dlblFieldTableCache>
                        <c:ptCount val="1"/>
                      </c15:dlblFieldTableCache>
                    </c15:dlblFTEntry>
                  </c15:dlblFieldTable>
                  <c15:showDataLabelsRange val="0"/>
                </c:ext>
                <c:ext xmlns:c16="http://schemas.microsoft.com/office/drawing/2014/chart" uri="{C3380CC4-5D6E-409C-BE32-E72D297353CC}">
                  <c16:uniqueId val="{0000001B-FFDC-4E59-8D4C-37045E85832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{0FEC45CC-1577-45E8-9CA3-205310B035D0}</c15:txfldGUID>
                      <c15:f>Diagramm!$K$51</c15:f>
                      <c15:dlblFieldTableCache>
                        <c:ptCount val="1"/>
                      </c15:dlblFieldTableCache>
                    </c15:dlblFTEntry>
                  </c15:dlblFieldTable>
                  <c15:showDataLabelsRange val="0"/>
                </c:ext>
                <c:ext xmlns:c16="http://schemas.microsoft.com/office/drawing/2014/chart" uri="{C3380CC4-5D6E-409C-BE32-E72D297353CC}">
                  <c16:uniqueId val="{0000001C-FFDC-4E59-8D4C-37045E85832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{C61A7F94-4350-45A0-B170-0E44983BF3D7}</c15:txfldGUID>
                      <c15:f>Diagramm!$K$52</c15:f>
                      <c15:dlblFieldTableCache>
                        <c:ptCount val="1"/>
                      </c15:dlblFieldTableCache>
                    </c15:dlblFTEntry>
                  </c15:dlblFieldTable>
                  <c15:showDataLabelsRange val="0"/>
                </c:ext>
                <c:ext xmlns:c16="http://schemas.microsoft.com/office/drawing/2014/chart" uri="{C3380CC4-5D6E-409C-BE32-E72D297353CC}">
                  <c16:uniqueId val="{0000001D-FFDC-4E59-8D4C-37045E85832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{E7ACE353-6635-47CD-8E7A-4311D73FADB9}</c15:txfldGUID>
                      <c15:f>Diagramm!$K$53</c15:f>
                      <c15:dlblFieldTableCache>
                        <c:ptCount val="1"/>
                      </c15:dlblFieldTableCache>
                    </c15:dlblFTEntry>
                  </c15:dlblFieldTable>
                  <c15:showDataLabelsRange val="0"/>
                </c:ext>
                <c:ext xmlns:c16="http://schemas.microsoft.com/office/drawing/2014/chart" uri="{C3380CC4-5D6E-409C-BE32-E72D297353CC}">
                  <c16:uniqueId val="{0000001E-FFDC-4E59-8D4C-37045E85832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{C9697E93-B3E6-4BAF-896B-462749B940D0}</c15:txfldGUID>
                      <c15:f>Diagramm!$K$54</c15:f>
                      <c15:dlblFieldTableCache>
                        <c:ptCount val="1"/>
                      </c15:dlblFieldTableCache>
                    </c15:dlblFTEntry>
                  </c15:dlblFieldTable>
                  <c15:showDataLabelsRange val="0"/>
                </c:ext>
                <c:ext xmlns:c16="http://schemas.microsoft.com/office/drawing/2014/chart" uri="{C3380CC4-5D6E-409C-BE32-E72D297353CC}">
                  <c16:uniqueId val="{0000001F-FFDC-4E59-8D4C-37045E85832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{65E85C6F-2805-4886-9D57-A6D69D4CE4B6}</c15:txfldGUID>
                      <c15:f>Diagramm!$K$55</c15:f>
                      <c15:dlblFieldTableCache>
                        <c:ptCount val="1"/>
                      </c15:dlblFieldTableCache>
                    </c15:dlblFTEntry>
                  </c15:dlblFieldTable>
                  <c15:showDataLabelsRange val="0"/>
                </c:ext>
                <c:ext xmlns:c16="http://schemas.microsoft.com/office/drawing/2014/chart" uri="{C3380CC4-5D6E-409C-BE32-E72D297353CC}">
                  <c16:uniqueId val="{00000020-FFDC-4E59-8D4C-37045E85832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{77322DAD-4AED-4B20-8088-2E3FCB1743B8}</c15:txfldGUID>
                      <c15:f>Diagramm!$K$56</c15:f>
                      <c15:dlblFieldTableCache>
                        <c:ptCount val="1"/>
                      </c15:dlblFieldTableCache>
                    </c15:dlblFTEntry>
                  </c15:dlblFieldTable>
                  <c15:showDataLabelsRange val="0"/>
                </c:ext>
                <c:ext xmlns:c16="http://schemas.microsoft.com/office/drawing/2014/chart" uri="{C3380CC4-5D6E-409C-BE32-E72D297353CC}">
                  <c16:uniqueId val="{00000021-FFDC-4E59-8D4C-37045E85832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{4CB4D499-7334-422D-B397-B3B327BA7297}</c15:txfldGUID>
                      <c15:f>Diagramm!$K$57</c15:f>
                      <c15:dlblFieldTableCache>
                        <c:ptCount val="1"/>
                      </c15:dlblFieldTableCache>
                    </c15:dlblFTEntry>
                  </c15:dlblFieldTable>
                  <c15:showDataLabelsRange val="0"/>
                </c:ext>
                <c:ext xmlns:c16="http://schemas.microsoft.com/office/drawing/2014/chart" uri="{C3380CC4-5D6E-409C-BE32-E72D297353CC}">
                  <c16:uniqueId val="{00000022-FFDC-4E59-8D4C-37045E85832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{DCA13B09-958C-4FDF-A6C4-B22B041F188A}</c15:txfldGUID>
                      <c15:f>Diagramm!$K$58</c15:f>
                      <c15:dlblFieldTableCache>
                        <c:ptCount val="1"/>
                      </c15:dlblFieldTableCache>
                    </c15:dlblFTEntry>
                  </c15:dlblFieldTable>
                  <c15:showDataLabelsRange val="0"/>
                </c:ext>
                <c:ext xmlns:c16="http://schemas.microsoft.com/office/drawing/2014/chart" uri="{C3380CC4-5D6E-409C-BE32-E72D297353CC}">
                  <c16:uniqueId val="{00000023-FFDC-4E59-8D4C-37045E85832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{5FCC845D-DB7C-4E8C-AED6-1B2085C96577}</c15:txfldGUID>
                      <c15:f>Diagramm!$K$59</c15:f>
                      <c15:dlblFieldTableCache>
                        <c:ptCount val="1"/>
                      </c15:dlblFieldTableCache>
                    </c15:dlblFTEntry>
                  </c15:dlblFieldTable>
                  <c15:showDataLabelsRange val="0"/>
                </c:ext>
                <c:ext xmlns:c16="http://schemas.microsoft.com/office/drawing/2014/chart" uri="{C3380CC4-5D6E-409C-BE32-E72D297353CC}">
                  <c16:uniqueId val="{00000024-FFDC-4E59-8D4C-37045E85832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{53645055-4030-488E-9BD4-DFBA06606A4E}</c15:txfldGUID>
                      <c15:f>Diagramm!$K$60</c15:f>
                      <c15:dlblFieldTableCache>
                        <c:ptCount val="1"/>
                      </c15:dlblFieldTableCache>
                    </c15:dlblFTEntry>
                  </c15:dlblFieldTable>
                  <c15:showDataLabelsRange val="0"/>
                </c:ext>
                <c:ext xmlns:c16="http://schemas.microsoft.com/office/drawing/2014/chart" uri="{C3380CC4-5D6E-409C-BE32-E72D297353CC}">
                  <c16:uniqueId val="{00000025-FFDC-4E59-8D4C-37045E85832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{B4D232B9-B8D1-454C-BE31-948D7B7971BA}</c15:txfldGUID>
                      <c15:f>Diagramm!$K$61</c15:f>
                      <c15:dlblFieldTableCache>
                        <c:ptCount val="1"/>
                      </c15:dlblFieldTableCache>
                    </c15:dlblFTEntry>
                  </c15:dlblFieldTable>
                  <c15:showDataLabelsRange val="0"/>
                </c:ext>
                <c:ext xmlns:c16="http://schemas.microsoft.com/office/drawing/2014/chart" uri="{C3380CC4-5D6E-409C-BE32-E72D297353CC}">
                  <c16:uniqueId val="{00000026-FFDC-4E59-8D4C-37045E85832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{573A4EA0-F527-434F-9D68-06D8E1FFE195}</c15:txfldGUID>
                      <c15:f>Diagramm!$K$62</c15:f>
                      <c15:dlblFieldTableCache>
                        <c:ptCount val="1"/>
                      </c15:dlblFieldTableCache>
                    </c15:dlblFTEntry>
                  </c15:dlblFieldTable>
                  <c15:showDataLabelsRange val="0"/>
                </c:ext>
                <c:ext xmlns:c16="http://schemas.microsoft.com/office/drawing/2014/chart" uri="{C3380CC4-5D6E-409C-BE32-E72D297353CC}">
                  <c16:uniqueId val="{00000027-FFDC-4E59-8D4C-37045E85832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{C84C7E62-738B-4C2D-BE18-A0F903D49CBC}</c15:txfldGUID>
                      <c15:f>Diagramm!$K$63</c15:f>
                      <c15:dlblFieldTableCache>
                        <c:ptCount val="1"/>
                      </c15:dlblFieldTableCache>
                    </c15:dlblFTEntry>
                  </c15:dlblFieldTable>
                  <c15:showDataLabelsRange val="0"/>
                </c:ext>
                <c:ext xmlns:c16="http://schemas.microsoft.com/office/drawing/2014/chart" uri="{C3380CC4-5D6E-409C-BE32-E72D297353CC}">
                  <c16:uniqueId val="{00000028-FFDC-4E59-8D4C-37045E85832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{F9C777DF-0E6C-49DE-A9C4-E9D38C4DA7BF}</c15:txfldGUID>
                      <c15:f>Diagramm!$K$64</c15:f>
                      <c15:dlblFieldTableCache>
                        <c:ptCount val="1"/>
                      </c15:dlblFieldTableCache>
                    </c15:dlblFTEntry>
                  </c15:dlblFieldTable>
                  <c15:showDataLabelsRange val="0"/>
                </c:ext>
                <c:ext xmlns:c16="http://schemas.microsoft.com/office/drawing/2014/chart" uri="{C3380CC4-5D6E-409C-BE32-E72D297353CC}">
                  <c16:uniqueId val="{00000029-FFDC-4E59-8D4C-37045E85832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{0F91B5F7-AB67-4BE6-9474-3D290FF001CF}</c15:txfldGUID>
                      <c15:f>Diagramm!$K$65</c15:f>
                      <c15:dlblFieldTableCache>
                        <c:ptCount val="1"/>
                      </c15:dlblFieldTableCache>
                    </c15:dlblFTEntry>
                  </c15:dlblFieldTable>
                  <c15:showDataLabelsRange val="0"/>
                </c:ext>
                <c:ext xmlns:c16="http://schemas.microsoft.com/office/drawing/2014/chart" uri="{C3380CC4-5D6E-409C-BE32-E72D297353CC}">
                  <c16:uniqueId val="{0000002A-FFDC-4E59-8D4C-37045E85832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{3E5CA265-1070-423A-87E5-15081EF90E25}</c15:txfldGUID>
                      <c15:f>Diagramm!$K$66</c15:f>
                      <c15:dlblFieldTableCache>
                        <c:ptCount val="1"/>
                      </c15:dlblFieldTableCache>
                    </c15:dlblFTEntry>
                  </c15:dlblFieldTable>
                  <c15:showDataLabelsRange val="0"/>
                </c:ext>
                <c:ext xmlns:c16="http://schemas.microsoft.com/office/drawing/2014/chart" uri="{C3380CC4-5D6E-409C-BE32-E72D297353CC}">
                  <c16:uniqueId val="{0000002B-FFDC-4E59-8D4C-37045E85832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{8A470DC4-FEB3-4A08-B9E3-C0BAD3946B74}</c15:txfldGUID>
                      <c15:f>Diagramm!$K$67</c15:f>
                      <c15:dlblFieldTableCache>
                        <c:ptCount val="1"/>
                      </c15:dlblFieldTableCache>
                    </c15:dlblFTEntry>
                  </c15:dlblFieldTable>
                  <c15:showDataLabelsRange val="0"/>
                </c:ext>
                <c:ext xmlns:c16="http://schemas.microsoft.com/office/drawing/2014/chart" uri="{C3380CC4-5D6E-409C-BE32-E72D297353CC}">
                  <c16:uniqueId val="{0000002C-FFDC-4E59-8D4C-37045E8583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FDC-4E59-8D4C-37045E85832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{42259660-CC88-467B-9D6F-EE770103B415}</c15:txfldGUID>
                      <c15:f>Diagramm!$J$46</c15:f>
                      <c15:dlblFieldTableCache>
                        <c:ptCount val="1"/>
                      </c15:dlblFieldTableCache>
                    </c15:dlblFTEntry>
                  </c15:dlblFieldTable>
                  <c15:showDataLabelsRange val="0"/>
                </c:ext>
                <c:ext xmlns:c16="http://schemas.microsoft.com/office/drawing/2014/chart" uri="{C3380CC4-5D6E-409C-BE32-E72D297353CC}">
                  <c16:uniqueId val="{0000002E-FFDC-4E59-8D4C-37045E85832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{200E97AD-5EFA-4327-A6DB-C57B984EFE31}</c15:txfldGUID>
                      <c15:f>Diagramm!$J$47</c15:f>
                      <c15:dlblFieldTableCache>
                        <c:ptCount val="1"/>
                      </c15:dlblFieldTableCache>
                    </c15:dlblFTEntry>
                  </c15:dlblFieldTable>
                  <c15:showDataLabelsRange val="0"/>
                </c:ext>
                <c:ext xmlns:c16="http://schemas.microsoft.com/office/drawing/2014/chart" uri="{C3380CC4-5D6E-409C-BE32-E72D297353CC}">
                  <c16:uniqueId val="{0000002F-FFDC-4E59-8D4C-37045E85832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{CC4431BB-A4BD-49E7-8B8D-B2AA67DBE56A}</c15:txfldGUID>
                      <c15:f>Diagramm!$J$48</c15:f>
                      <c15:dlblFieldTableCache>
                        <c:ptCount val="1"/>
                      </c15:dlblFieldTableCache>
                    </c15:dlblFTEntry>
                  </c15:dlblFieldTable>
                  <c15:showDataLabelsRange val="0"/>
                </c:ext>
                <c:ext xmlns:c16="http://schemas.microsoft.com/office/drawing/2014/chart" uri="{C3380CC4-5D6E-409C-BE32-E72D297353CC}">
                  <c16:uniqueId val="{00000030-FFDC-4E59-8D4C-37045E85832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{EF2EBE9F-3FA6-46C6-8F6E-7F6DC717DBD4}</c15:txfldGUID>
                      <c15:f>Diagramm!$J$49</c15:f>
                      <c15:dlblFieldTableCache>
                        <c:ptCount val="1"/>
                      </c15:dlblFieldTableCache>
                    </c15:dlblFTEntry>
                  </c15:dlblFieldTable>
                  <c15:showDataLabelsRange val="0"/>
                </c:ext>
                <c:ext xmlns:c16="http://schemas.microsoft.com/office/drawing/2014/chart" uri="{C3380CC4-5D6E-409C-BE32-E72D297353CC}">
                  <c16:uniqueId val="{00000031-FFDC-4E59-8D4C-37045E85832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{862F9C78-F7C4-4E80-B2D8-D386E0859018}</c15:txfldGUID>
                      <c15:f>Diagramm!$J$50</c15:f>
                      <c15:dlblFieldTableCache>
                        <c:ptCount val="1"/>
                      </c15:dlblFieldTableCache>
                    </c15:dlblFTEntry>
                  </c15:dlblFieldTable>
                  <c15:showDataLabelsRange val="0"/>
                </c:ext>
                <c:ext xmlns:c16="http://schemas.microsoft.com/office/drawing/2014/chart" uri="{C3380CC4-5D6E-409C-BE32-E72D297353CC}">
                  <c16:uniqueId val="{00000032-FFDC-4E59-8D4C-37045E85832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{1D7506FB-CB52-4DD8-9624-E3C7CD4FCCAD}</c15:txfldGUID>
                      <c15:f>Diagramm!$J$51</c15:f>
                      <c15:dlblFieldTableCache>
                        <c:ptCount val="1"/>
                      </c15:dlblFieldTableCache>
                    </c15:dlblFTEntry>
                  </c15:dlblFieldTable>
                  <c15:showDataLabelsRange val="0"/>
                </c:ext>
                <c:ext xmlns:c16="http://schemas.microsoft.com/office/drawing/2014/chart" uri="{C3380CC4-5D6E-409C-BE32-E72D297353CC}">
                  <c16:uniqueId val="{00000033-FFDC-4E59-8D4C-37045E85832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{32034355-15D4-44DA-B2B5-C3BB6CAE9419}</c15:txfldGUID>
                      <c15:f>Diagramm!$J$52</c15:f>
                      <c15:dlblFieldTableCache>
                        <c:ptCount val="1"/>
                      </c15:dlblFieldTableCache>
                    </c15:dlblFTEntry>
                  </c15:dlblFieldTable>
                  <c15:showDataLabelsRange val="0"/>
                </c:ext>
                <c:ext xmlns:c16="http://schemas.microsoft.com/office/drawing/2014/chart" uri="{C3380CC4-5D6E-409C-BE32-E72D297353CC}">
                  <c16:uniqueId val="{00000034-FFDC-4E59-8D4C-37045E85832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{3B724EE0-C7F1-42DB-953E-5219112F992A}</c15:txfldGUID>
                      <c15:f>Diagramm!$J$53</c15:f>
                      <c15:dlblFieldTableCache>
                        <c:ptCount val="1"/>
                      </c15:dlblFieldTableCache>
                    </c15:dlblFTEntry>
                  </c15:dlblFieldTable>
                  <c15:showDataLabelsRange val="0"/>
                </c:ext>
                <c:ext xmlns:c16="http://schemas.microsoft.com/office/drawing/2014/chart" uri="{C3380CC4-5D6E-409C-BE32-E72D297353CC}">
                  <c16:uniqueId val="{00000035-FFDC-4E59-8D4C-37045E85832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{1F118908-AEFE-47C1-BFCC-75923DA12ADF}</c15:txfldGUID>
                      <c15:f>Diagramm!$J$54</c15:f>
                      <c15:dlblFieldTableCache>
                        <c:ptCount val="1"/>
                      </c15:dlblFieldTableCache>
                    </c15:dlblFTEntry>
                  </c15:dlblFieldTable>
                  <c15:showDataLabelsRange val="0"/>
                </c:ext>
                <c:ext xmlns:c16="http://schemas.microsoft.com/office/drawing/2014/chart" uri="{C3380CC4-5D6E-409C-BE32-E72D297353CC}">
                  <c16:uniqueId val="{00000036-FFDC-4E59-8D4C-37045E85832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{06121729-03CC-4397-876E-BDC03AAAFC7B}</c15:txfldGUID>
                      <c15:f>Diagramm!$J$55</c15:f>
                      <c15:dlblFieldTableCache>
                        <c:ptCount val="1"/>
                      </c15:dlblFieldTableCache>
                    </c15:dlblFTEntry>
                  </c15:dlblFieldTable>
                  <c15:showDataLabelsRange val="0"/>
                </c:ext>
                <c:ext xmlns:c16="http://schemas.microsoft.com/office/drawing/2014/chart" uri="{C3380CC4-5D6E-409C-BE32-E72D297353CC}">
                  <c16:uniqueId val="{00000037-FFDC-4E59-8D4C-37045E85832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{B15CC3EE-FFF0-4A65-839D-393929E51FFF}</c15:txfldGUID>
                      <c15:f>Diagramm!$J$56</c15:f>
                      <c15:dlblFieldTableCache>
                        <c:ptCount val="1"/>
                      </c15:dlblFieldTableCache>
                    </c15:dlblFTEntry>
                  </c15:dlblFieldTable>
                  <c15:showDataLabelsRange val="0"/>
                </c:ext>
                <c:ext xmlns:c16="http://schemas.microsoft.com/office/drawing/2014/chart" uri="{C3380CC4-5D6E-409C-BE32-E72D297353CC}">
                  <c16:uniqueId val="{00000038-FFDC-4E59-8D4C-37045E85832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{08526E53-564D-4230-BF2B-CD4DCABACB9F}</c15:txfldGUID>
                      <c15:f>Diagramm!$J$57</c15:f>
                      <c15:dlblFieldTableCache>
                        <c:ptCount val="1"/>
                      </c15:dlblFieldTableCache>
                    </c15:dlblFTEntry>
                  </c15:dlblFieldTable>
                  <c15:showDataLabelsRange val="0"/>
                </c:ext>
                <c:ext xmlns:c16="http://schemas.microsoft.com/office/drawing/2014/chart" uri="{C3380CC4-5D6E-409C-BE32-E72D297353CC}">
                  <c16:uniqueId val="{00000039-FFDC-4E59-8D4C-37045E85832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{BB10A07A-60F1-47CD-941C-B6A91E8228AF}</c15:txfldGUID>
                      <c15:f>Diagramm!$J$58</c15:f>
                      <c15:dlblFieldTableCache>
                        <c:ptCount val="1"/>
                      </c15:dlblFieldTableCache>
                    </c15:dlblFTEntry>
                  </c15:dlblFieldTable>
                  <c15:showDataLabelsRange val="0"/>
                </c:ext>
                <c:ext xmlns:c16="http://schemas.microsoft.com/office/drawing/2014/chart" uri="{C3380CC4-5D6E-409C-BE32-E72D297353CC}">
                  <c16:uniqueId val="{0000003A-FFDC-4E59-8D4C-37045E85832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{E21D9713-299E-40C9-BE19-88A6D4E19744}</c15:txfldGUID>
                      <c15:f>Diagramm!$J$59</c15:f>
                      <c15:dlblFieldTableCache>
                        <c:ptCount val="1"/>
                      </c15:dlblFieldTableCache>
                    </c15:dlblFTEntry>
                  </c15:dlblFieldTable>
                  <c15:showDataLabelsRange val="0"/>
                </c:ext>
                <c:ext xmlns:c16="http://schemas.microsoft.com/office/drawing/2014/chart" uri="{C3380CC4-5D6E-409C-BE32-E72D297353CC}">
                  <c16:uniqueId val="{0000003B-FFDC-4E59-8D4C-37045E85832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{BE300887-3318-4C99-94C9-E1C74620AE6B}</c15:txfldGUID>
                      <c15:f>Diagramm!$J$60</c15:f>
                      <c15:dlblFieldTableCache>
                        <c:ptCount val="1"/>
                      </c15:dlblFieldTableCache>
                    </c15:dlblFTEntry>
                  </c15:dlblFieldTable>
                  <c15:showDataLabelsRange val="0"/>
                </c:ext>
                <c:ext xmlns:c16="http://schemas.microsoft.com/office/drawing/2014/chart" uri="{C3380CC4-5D6E-409C-BE32-E72D297353CC}">
                  <c16:uniqueId val="{0000003C-FFDC-4E59-8D4C-37045E85832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{12E2ACE5-1C06-46BA-A74F-AD04807AFE5A}</c15:txfldGUID>
                      <c15:f>Diagramm!$J$61</c15:f>
                      <c15:dlblFieldTableCache>
                        <c:ptCount val="1"/>
                      </c15:dlblFieldTableCache>
                    </c15:dlblFTEntry>
                  </c15:dlblFieldTable>
                  <c15:showDataLabelsRange val="0"/>
                </c:ext>
                <c:ext xmlns:c16="http://schemas.microsoft.com/office/drawing/2014/chart" uri="{C3380CC4-5D6E-409C-BE32-E72D297353CC}">
                  <c16:uniqueId val="{0000003D-FFDC-4E59-8D4C-37045E85832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{34441BA4-66AB-4718-B181-69217F7DC3E4}</c15:txfldGUID>
                      <c15:f>Diagramm!$J$62</c15:f>
                      <c15:dlblFieldTableCache>
                        <c:ptCount val="1"/>
                      </c15:dlblFieldTableCache>
                    </c15:dlblFTEntry>
                  </c15:dlblFieldTable>
                  <c15:showDataLabelsRange val="0"/>
                </c:ext>
                <c:ext xmlns:c16="http://schemas.microsoft.com/office/drawing/2014/chart" uri="{C3380CC4-5D6E-409C-BE32-E72D297353CC}">
                  <c16:uniqueId val="{0000003E-FFDC-4E59-8D4C-37045E85832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{2D15B3EE-E53C-46DC-AD0F-55156A1950CD}</c15:txfldGUID>
                      <c15:f>Diagramm!$J$63</c15:f>
                      <c15:dlblFieldTableCache>
                        <c:ptCount val="1"/>
                      </c15:dlblFieldTableCache>
                    </c15:dlblFTEntry>
                  </c15:dlblFieldTable>
                  <c15:showDataLabelsRange val="0"/>
                </c:ext>
                <c:ext xmlns:c16="http://schemas.microsoft.com/office/drawing/2014/chart" uri="{C3380CC4-5D6E-409C-BE32-E72D297353CC}">
                  <c16:uniqueId val="{0000003F-FFDC-4E59-8D4C-37045E85832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{513A1DED-978B-442A-8150-2597B57EC4C0}</c15:txfldGUID>
                      <c15:f>Diagramm!$J$64</c15:f>
                      <c15:dlblFieldTableCache>
                        <c:ptCount val="1"/>
                      </c15:dlblFieldTableCache>
                    </c15:dlblFTEntry>
                  </c15:dlblFieldTable>
                  <c15:showDataLabelsRange val="0"/>
                </c:ext>
                <c:ext xmlns:c16="http://schemas.microsoft.com/office/drawing/2014/chart" uri="{C3380CC4-5D6E-409C-BE32-E72D297353CC}">
                  <c16:uniqueId val="{00000040-FFDC-4E59-8D4C-37045E85832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{652EDF26-4CAF-4A4A-97F9-A058D52AAA11}</c15:txfldGUID>
                      <c15:f>Diagramm!$J$65</c15:f>
                      <c15:dlblFieldTableCache>
                        <c:ptCount val="1"/>
                      </c15:dlblFieldTableCache>
                    </c15:dlblFTEntry>
                  </c15:dlblFieldTable>
                  <c15:showDataLabelsRange val="0"/>
                </c:ext>
                <c:ext xmlns:c16="http://schemas.microsoft.com/office/drawing/2014/chart" uri="{C3380CC4-5D6E-409C-BE32-E72D297353CC}">
                  <c16:uniqueId val="{00000041-FFDC-4E59-8D4C-37045E85832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{C041D901-683F-45F4-8A6A-D950B6D4F410}</c15:txfldGUID>
                      <c15:f>Diagramm!$J$66</c15:f>
                      <c15:dlblFieldTableCache>
                        <c:ptCount val="1"/>
                      </c15:dlblFieldTableCache>
                    </c15:dlblFTEntry>
                  </c15:dlblFieldTable>
                  <c15:showDataLabelsRange val="0"/>
                </c:ext>
                <c:ext xmlns:c16="http://schemas.microsoft.com/office/drawing/2014/chart" uri="{C3380CC4-5D6E-409C-BE32-E72D297353CC}">
                  <c16:uniqueId val="{00000042-FFDC-4E59-8D4C-37045E85832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{53C5F1DE-CC95-4EAA-9359-BA36EB982ED5}</c15:txfldGUID>
                      <c15:f>Diagramm!$J$67</c15:f>
                      <c15:dlblFieldTableCache>
                        <c:ptCount val="1"/>
                      </c15:dlblFieldTableCache>
                    </c15:dlblFTEntry>
                  </c15:dlblFieldTable>
                  <c15:showDataLabelsRange val="0"/>
                </c:ext>
                <c:ext xmlns:c16="http://schemas.microsoft.com/office/drawing/2014/chart" uri="{C3380CC4-5D6E-409C-BE32-E72D297353CC}">
                  <c16:uniqueId val="{00000043-FFDC-4E59-8D4C-37045E8583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FDC-4E59-8D4C-37045E85832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1D-4B48-A83E-2FABA0E99BE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1D-4B48-A83E-2FABA0E99BE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1D-4B48-A83E-2FABA0E99BE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1D-4B48-A83E-2FABA0E99BE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1D-4B48-A83E-2FABA0E99BE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1D-4B48-A83E-2FABA0E99BE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1D-4B48-A83E-2FABA0E99BE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1D-4B48-A83E-2FABA0E99BE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1D-4B48-A83E-2FABA0E99BE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1D-4B48-A83E-2FABA0E99BE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11D-4B48-A83E-2FABA0E99BE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11D-4B48-A83E-2FABA0E99BE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11D-4B48-A83E-2FABA0E99BE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11D-4B48-A83E-2FABA0E99BE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11D-4B48-A83E-2FABA0E99BE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11D-4B48-A83E-2FABA0E99BE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11D-4B48-A83E-2FABA0E99BE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11D-4B48-A83E-2FABA0E99BE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11D-4B48-A83E-2FABA0E99BE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11D-4B48-A83E-2FABA0E99BE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11D-4B48-A83E-2FABA0E99BE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11D-4B48-A83E-2FABA0E99BE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11D-4B48-A83E-2FABA0E99BE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11D-4B48-A83E-2FABA0E99BE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11D-4B48-A83E-2FABA0E99BE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11D-4B48-A83E-2FABA0E99BE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11D-4B48-A83E-2FABA0E99BE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11D-4B48-A83E-2FABA0E99BE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11D-4B48-A83E-2FABA0E99BE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11D-4B48-A83E-2FABA0E99BE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11D-4B48-A83E-2FABA0E99BE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11D-4B48-A83E-2FABA0E99BE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11D-4B48-A83E-2FABA0E99BE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11D-4B48-A83E-2FABA0E99BE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11D-4B48-A83E-2FABA0E99BE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11D-4B48-A83E-2FABA0E99BE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11D-4B48-A83E-2FABA0E99BE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11D-4B48-A83E-2FABA0E99BE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11D-4B48-A83E-2FABA0E99BE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11D-4B48-A83E-2FABA0E99BE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11D-4B48-A83E-2FABA0E99BE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11D-4B48-A83E-2FABA0E99BE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11D-4B48-A83E-2FABA0E99BE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11D-4B48-A83E-2FABA0E99BE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11D-4B48-A83E-2FABA0E99BE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11D-4B48-A83E-2FABA0E99BE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11D-4B48-A83E-2FABA0E99BE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11D-4B48-A83E-2FABA0E99BE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11D-4B48-A83E-2FABA0E99BE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11D-4B48-A83E-2FABA0E99BE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11D-4B48-A83E-2FABA0E99BE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11D-4B48-A83E-2FABA0E99BE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11D-4B48-A83E-2FABA0E99BE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11D-4B48-A83E-2FABA0E99BE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11D-4B48-A83E-2FABA0E99BE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11D-4B48-A83E-2FABA0E99BE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11D-4B48-A83E-2FABA0E99BE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11D-4B48-A83E-2FABA0E99BE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11D-4B48-A83E-2FABA0E99BE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11D-4B48-A83E-2FABA0E99BE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11D-4B48-A83E-2FABA0E99BE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11D-4B48-A83E-2FABA0E99BE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11D-4B48-A83E-2FABA0E99BE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11D-4B48-A83E-2FABA0E99BE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11D-4B48-A83E-2FABA0E99BE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11D-4B48-A83E-2FABA0E99BE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11D-4B48-A83E-2FABA0E99BE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11D-4B48-A83E-2FABA0E99BE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11D-4B48-A83E-2FABA0E99BE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101.09276270376466</c:v>
                </c:pt>
                <c:pt idx="2">
                  <c:v>103.4917432166941</c:v>
                </c:pt>
                <c:pt idx="3">
                  <c:v>103.26766845430893</c:v>
                </c:pt>
                <c:pt idx="4">
                  <c:v>104.73636701534541</c:v>
                </c:pt>
                <c:pt idx="5">
                  <c:v>106.06063824138481</c:v>
                </c:pt>
                <c:pt idx="6">
                  <c:v>108.68794137949345</c:v>
                </c:pt>
                <c:pt idx="7">
                  <c:v>108.73891573302181</c:v>
                </c:pt>
                <c:pt idx="8">
                  <c:v>109.04688578558913</c:v>
                </c:pt>
                <c:pt idx="9">
                  <c:v>110.21504805394787</c:v>
                </c:pt>
                <c:pt idx="10">
                  <c:v>112.17012690490098</c:v>
                </c:pt>
                <c:pt idx="11">
                  <c:v>111.26745606116924</c:v>
                </c:pt>
                <c:pt idx="12">
                  <c:v>111.53825731428874</c:v>
                </c:pt>
                <c:pt idx="13">
                  <c:v>112.25189826368609</c:v>
                </c:pt>
                <c:pt idx="14">
                  <c:v>113.66325067700313</c:v>
                </c:pt>
                <c:pt idx="15">
                  <c:v>113.13332979344767</c:v>
                </c:pt>
                <c:pt idx="16">
                  <c:v>114.12520575585407</c:v>
                </c:pt>
                <c:pt idx="17">
                  <c:v>113.69192375086286</c:v>
                </c:pt>
                <c:pt idx="18">
                  <c:v>114.99814156002761</c:v>
                </c:pt>
                <c:pt idx="19">
                  <c:v>114.2069771146392</c:v>
                </c:pt>
                <c:pt idx="20">
                  <c:v>114.44591939680349</c:v>
                </c:pt>
                <c:pt idx="21">
                  <c:v>114.19423352625711</c:v>
                </c:pt>
                <c:pt idx="22">
                  <c:v>114.50007964742738</c:v>
                </c:pt>
                <c:pt idx="23">
                  <c:v>113.37227207561196</c:v>
                </c:pt>
                <c:pt idx="24">
                  <c:v>112.60871873838477</c:v>
                </c:pt>
              </c:numCache>
            </c:numRef>
          </c:val>
          <c:smooth val="0"/>
          <c:extLst>
            <c:ext xmlns:c16="http://schemas.microsoft.com/office/drawing/2014/chart" uri="{C3380CC4-5D6E-409C-BE32-E72D297353CC}">
              <c16:uniqueId val="{00000000-FC75-4752-A693-7B8E672FD25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99.856630824372758</c:v>
                </c:pt>
                <c:pt idx="2">
                  <c:v>102.97491039426522</c:v>
                </c:pt>
                <c:pt idx="3">
                  <c:v>103.85304659498206</c:v>
                </c:pt>
                <c:pt idx="4">
                  <c:v>103.1899641577061</c:v>
                </c:pt>
                <c:pt idx="5">
                  <c:v>103.2078853046595</c:v>
                </c:pt>
                <c:pt idx="6">
                  <c:v>106.50537634408602</c:v>
                </c:pt>
                <c:pt idx="7">
                  <c:v>108.69175627240143</c:v>
                </c:pt>
                <c:pt idx="8">
                  <c:v>107.72401433691756</c:v>
                </c:pt>
                <c:pt idx="9">
                  <c:v>109.46236559139786</c:v>
                </c:pt>
                <c:pt idx="10">
                  <c:v>113.42293906810035</c:v>
                </c:pt>
                <c:pt idx="11">
                  <c:v>114.21146953405017</c:v>
                </c:pt>
                <c:pt idx="12">
                  <c:v>113.31541218637993</c:v>
                </c:pt>
                <c:pt idx="13">
                  <c:v>113.51254480286738</c:v>
                </c:pt>
                <c:pt idx="14">
                  <c:v>118.36917562724014</c:v>
                </c:pt>
                <c:pt idx="15">
                  <c:v>119.26523297491039</c:v>
                </c:pt>
                <c:pt idx="16">
                  <c:v>118.69175627240142</c:v>
                </c:pt>
                <c:pt idx="17">
                  <c:v>119.65949820788531</c:v>
                </c:pt>
                <c:pt idx="18">
                  <c:v>122.34767025089606</c:v>
                </c:pt>
                <c:pt idx="19">
                  <c:v>123.06451612903227</c:v>
                </c:pt>
                <c:pt idx="20">
                  <c:v>124.92831541218638</c:v>
                </c:pt>
                <c:pt idx="21">
                  <c:v>124.13978494623656</c:v>
                </c:pt>
                <c:pt idx="22">
                  <c:v>124.80286738351253</c:v>
                </c:pt>
                <c:pt idx="23">
                  <c:v>126.21863799283155</c:v>
                </c:pt>
                <c:pt idx="24">
                  <c:v>123.9247311827957</c:v>
                </c:pt>
              </c:numCache>
            </c:numRef>
          </c:val>
          <c:smooth val="0"/>
          <c:extLst>
            <c:ext xmlns:c16="http://schemas.microsoft.com/office/drawing/2014/chart" uri="{C3380CC4-5D6E-409C-BE32-E72D297353CC}">
              <c16:uniqueId val="{00000001-FC75-4752-A693-7B8E672FD25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100.12082601054482</c:v>
                </c:pt>
                <c:pt idx="2">
                  <c:v>98.901581722319861</c:v>
                </c:pt>
                <c:pt idx="3">
                  <c:v>100.63708260105449</c:v>
                </c:pt>
                <c:pt idx="4">
                  <c:v>95.353690685413</c:v>
                </c:pt>
                <c:pt idx="5">
                  <c:v>95.85896309314586</c:v>
                </c:pt>
                <c:pt idx="6">
                  <c:v>94.837434094903344</c:v>
                </c:pt>
                <c:pt idx="7">
                  <c:v>98.352372583479792</c:v>
                </c:pt>
                <c:pt idx="8">
                  <c:v>97.451669595782079</c:v>
                </c:pt>
                <c:pt idx="9">
                  <c:v>97.418717047451679</c:v>
                </c:pt>
                <c:pt idx="10">
                  <c:v>95.683216168717038</c:v>
                </c:pt>
                <c:pt idx="11">
                  <c:v>97.286906854130052</c:v>
                </c:pt>
                <c:pt idx="12">
                  <c:v>95.232864674868196</c:v>
                </c:pt>
                <c:pt idx="13">
                  <c:v>94.738576449912131</c:v>
                </c:pt>
                <c:pt idx="14">
                  <c:v>92.783391915641474</c:v>
                </c:pt>
                <c:pt idx="15">
                  <c:v>93.870826010544818</c:v>
                </c:pt>
                <c:pt idx="16">
                  <c:v>91.322495606326896</c:v>
                </c:pt>
                <c:pt idx="17">
                  <c:v>92.014499121265374</c:v>
                </c:pt>
                <c:pt idx="18">
                  <c:v>90.235061511423552</c:v>
                </c:pt>
                <c:pt idx="19">
                  <c:v>93.101933216168717</c:v>
                </c:pt>
                <c:pt idx="20">
                  <c:v>90.718365553602808</c:v>
                </c:pt>
                <c:pt idx="21">
                  <c:v>91.102811950790866</c:v>
                </c:pt>
                <c:pt idx="22">
                  <c:v>88.499560632688926</c:v>
                </c:pt>
                <c:pt idx="23">
                  <c:v>89.685852372583469</c:v>
                </c:pt>
                <c:pt idx="24">
                  <c:v>86.786028119507904</c:v>
                </c:pt>
              </c:numCache>
            </c:numRef>
          </c:val>
          <c:smooth val="0"/>
          <c:extLst>
            <c:ext xmlns:c16="http://schemas.microsoft.com/office/drawing/2014/chart" uri="{C3380CC4-5D6E-409C-BE32-E72D297353CC}">
              <c16:uniqueId val="{00000002-FC75-4752-A693-7B8E672FD25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C75-4752-A693-7B8E672FD25E}"/>
                </c:ext>
              </c:extLst>
            </c:dLbl>
            <c:dLbl>
              <c:idx val="1"/>
              <c:delete val="1"/>
              <c:extLst>
                <c:ext xmlns:c15="http://schemas.microsoft.com/office/drawing/2012/chart" uri="{CE6537A1-D6FC-4f65-9D91-7224C49458BB}"/>
                <c:ext xmlns:c16="http://schemas.microsoft.com/office/drawing/2014/chart" uri="{C3380CC4-5D6E-409C-BE32-E72D297353CC}">
                  <c16:uniqueId val="{00000004-FC75-4752-A693-7B8E672FD25E}"/>
                </c:ext>
              </c:extLst>
            </c:dLbl>
            <c:dLbl>
              <c:idx val="2"/>
              <c:delete val="1"/>
              <c:extLst>
                <c:ext xmlns:c15="http://schemas.microsoft.com/office/drawing/2012/chart" uri="{CE6537A1-D6FC-4f65-9D91-7224C49458BB}"/>
                <c:ext xmlns:c16="http://schemas.microsoft.com/office/drawing/2014/chart" uri="{C3380CC4-5D6E-409C-BE32-E72D297353CC}">
                  <c16:uniqueId val="{00000005-FC75-4752-A693-7B8E672FD25E}"/>
                </c:ext>
              </c:extLst>
            </c:dLbl>
            <c:dLbl>
              <c:idx val="3"/>
              <c:delete val="1"/>
              <c:extLst>
                <c:ext xmlns:c15="http://schemas.microsoft.com/office/drawing/2012/chart" uri="{CE6537A1-D6FC-4f65-9D91-7224C49458BB}"/>
                <c:ext xmlns:c16="http://schemas.microsoft.com/office/drawing/2014/chart" uri="{C3380CC4-5D6E-409C-BE32-E72D297353CC}">
                  <c16:uniqueId val="{00000006-FC75-4752-A693-7B8E672FD25E}"/>
                </c:ext>
              </c:extLst>
            </c:dLbl>
            <c:dLbl>
              <c:idx val="4"/>
              <c:delete val="1"/>
              <c:extLst>
                <c:ext xmlns:c15="http://schemas.microsoft.com/office/drawing/2012/chart" uri="{CE6537A1-D6FC-4f65-9D91-7224C49458BB}"/>
                <c:ext xmlns:c16="http://schemas.microsoft.com/office/drawing/2014/chart" uri="{C3380CC4-5D6E-409C-BE32-E72D297353CC}">
                  <c16:uniqueId val="{00000007-FC75-4752-A693-7B8E672FD25E}"/>
                </c:ext>
              </c:extLst>
            </c:dLbl>
            <c:dLbl>
              <c:idx val="5"/>
              <c:delete val="1"/>
              <c:extLst>
                <c:ext xmlns:c15="http://schemas.microsoft.com/office/drawing/2012/chart" uri="{CE6537A1-D6FC-4f65-9D91-7224C49458BB}"/>
                <c:ext xmlns:c16="http://schemas.microsoft.com/office/drawing/2014/chart" uri="{C3380CC4-5D6E-409C-BE32-E72D297353CC}">
                  <c16:uniqueId val="{00000008-FC75-4752-A693-7B8E672FD25E}"/>
                </c:ext>
              </c:extLst>
            </c:dLbl>
            <c:dLbl>
              <c:idx val="6"/>
              <c:delete val="1"/>
              <c:extLst>
                <c:ext xmlns:c15="http://schemas.microsoft.com/office/drawing/2012/chart" uri="{CE6537A1-D6FC-4f65-9D91-7224C49458BB}"/>
                <c:ext xmlns:c16="http://schemas.microsoft.com/office/drawing/2014/chart" uri="{C3380CC4-5D6E-409C-BE32-E72D297353CC}">
                  <c16:uniqueId val="{00000009-FC75-4752-A693-7B8E672FD25E}"/>
                </c:ext>
              </c:extLst>
            </c:dLbl>
            <c:dLbl>
              <c:idx val="7"/>
              <c:delete val="1"/>
              <c:extLst>
                <c:ext xmlns:c15="http://schemas.microsoft.com/office/drawing/2012/chart" uri="{CE6537A1-D6FC-4f65-9D91-7224C49458BB}"/>
                <c:ext xmlns:c16="http://schemas.microsoft.com/office/drawing/2014/chart" uri="{C3380CC4-5D6E-409C-BE32-E72D297353CC}">
                  <c16:uniqueId val="{0000000A-FC75-4752-A693-7B8E672FD25E}"/>
                </c:ext>
              </c:extLst>
            </c:dLbl>
            <c:dLbl>
              <c:idx val="8"/>
              <c:delete val="1"/>
              <c:extLst>
                <c:ext xmlns:c15="http://schemas.microsoft.com/office/drawing/2012/chart" uri="{CE6537A1-D6FC-4f65-9D91-7224C49458BB}"/>
                <c:ext xmlns:c16="http://schemas.microsoft.com/office/drawing/2014/chart" uri="{C3380CC4-5D6E-409C-BE32-E72D297353CC}">
                  <c16:uniqueId val="{0000000B-FC75-4752-A693-7B8E672FD25E}"/>
                </c:ext>
              </c:extLst>
            </c:dLbl>
            <c:dLbl>
              <c:idx val="9"/>
              <c:delete val="1"/>
              <c:extLst>
                <c:ext xmlns:c15="http://schemas.microsoft.com/office/drawing/2012/chart" uri="{CE6537A1-D6FC-4f65-9D91-7224C49458BB}"/>
                <c:ext xmlns:c16="http://schemas.microsoft.com/office/drawing/2014/chart" uri="{C3380CC4-5D6E-409C-BE32-E72D297353CC}">
                  <c16:uniqueId val="{0000000C-FC75-4752-A693-7B8E672FD25E}"/>
                </c:ext>
              </c:extLst>
            </c:dLbl>
            <c:dLbl>
              <c:idx val="10"/>
              <c:delete val="1"/>
              <c:extLst>
                <c:ext xmlns:c15="http://schemas.microsoft.com/office/drawing/2012/chart" uri="{CE6537A1-D6FC-4f65-9D91-7224C49458BB}"/>
                <c:ext xmlns:c16="http://schemas.microsoft.com/office/drawing/2014/chart" uri="{C3380CC4-5D6E-409C-BE32-E72D297353CC}">
                  <c16:uniqueId val="{0000000D-FC75-4752-A693-7B8E672FD25E}"/>
                </c:ext>
              </c:extLst>
            </c:dLbl>
            <c:dLbl>
              <c:idx val="11"/>
              <c:delete val="1"/>
              <c:extLst>
                <c:ext xmlns:c15="http://schemas.microsoft.com/office/drawing/2012/chart" uri="{CE6537A1-D6FC-4f65-9D91-7224C49458BB}"/>
                <c:ext xmlns:c16="http://schemas.microsoft.com/office/drawing/2014/chart" uri="{C3380CC4-5D6E-409C-BE32-E72D297353CC}">
                  <c16:uniqueId val="{0000000E-FC75-4752-A693-7B8E672FD25E}"/>
                </c:ext>
              </c:extLst>
            </c:dLbl>
            <c:dLbl>
              <c:idx val="12"/>
              <c:delete val="1"/>
              <c:extLst>
                <c:ext xmlns:c15="http://schemas.microsoft.com/office/drawing/2012/chart" uri="{CE6537A1-D6FC-4f65-9D91-7224C49458BB}"/>
                <c:ext xmlns:c16="http://schemas.microsoft.com/office/drawing/2014/chart" uri="{C3380CC4-5D6E-409C-BE32-E72D297353CC}">
                  <c16:uniqueId val="{0000000F-FC75-4752-A693-7B8E672FD25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C75-4752-A693-7B8E672FD25E}"/>
                </c:ext>
              </c:extLst>
            </c:dLbl>
            <c:dLbl>
              <c:idx val="14"/>
              <c:delete val="1"/>
              <c:extLst>
                <c:ext xmlns:c15="http://schemas.microsoft.com/office/drawing/2012/chart" uri="{CE6537A1-D6FC-4f65-9D91-7224C49458BB}"/>
                <c:ext xmlns:c16="http://schemas.microsoft.com/office/drawing/2014/chart" uri="{C3380CC4-5D6E-409C-BE32-E72D297353CC}">
                  <c16:uniqueId val="{00000011-FC75-4752-A693-7B8E672FD25E}"/>
                </c:ext>
              </c:extLst>
            </c:dLbl>
            <c:dLbl>
              <c:idx val="15"/>
              <c:delete val="1"/>
              <c:extLst>
                <c:ext xmlns:c15="http://schemas.microsoft.com/office/drawing/2012/chart" uri="{CE6537A1-D6FC-4f65-9D91-7224C49458BB}"/>
                <c:ext xmlns:c16="http://schemas.microsoft.com/office/drawing/2014/chart" uri="{C3380CC4-5D6E-409C-BE32-E72D297353CC}">
                  <c16:uniqueId val="{00000012-FC75-4752-A693-7B8E672FD25E}"/>
                </c:ext>
              </c:extLst>
            </c:dLbl>
            <c:dLbl>
              <c:idx val="16"/>
              <c:delete val="1"/>
              <c:extLst>
                <c:ext xmlns:c15="http://schemas.microsoft.com/office/drawing/2012/chart" uri="{CE6537A1-D6FC-4f65-9D91-7224C49458BB}"/>
                <c:ext xmlns:c16="http://schemas.microsoft.com/office/drawing/2014/chart" uri="{C3380CC4-5D6E-409C-BE32-E72D297353CC}">
                  <c16:uniqueId val="{00000013-FC75-4752-A693-7B8E672FD25E}"/>
                </c:ext>
              </c:extLst>
            </c:dLbl>
            <c:dLbl>
              <c:idx val="17"/>
              <c:delete val="1"/>
              <c:extLst>
                <c:ext xmlns:c15="http://schemas.microsoft.com/office/drawing/2012/chart" uri="{CE6537A1-D6FC-4f65-9D91-7224C49458BB}"/>
                <c:ext xmlns:c16="http://schemas.microsoft.com/office/drawing/2014/chart" uri="{C3380CC4-5D6E-409C-BE32-E72D297353CC}">
                  <c16:uniqueId val="{00000014-FC75-4752-A693-7B8E672FD25E}"/>
                </c:ext>
              </c:extLst>
            </c:dLbl>
            <c:dLbl>
              <c:idx val="18"/>
              <c:delete val="1"/>
              <c:extLst>
                <c:ext xmlns:c15="http://schemas.microsoft.com/office/drawing/2012/chart" uri="{CE6537A1-D6FC-4f65-9D91-7224C49458BB}"/>
                <c:ext xmlns:c16="http://schemas.microsoft.com/office/drawing/2014/chart" uri="{C3380CC4-5D6E-409C-BE32-E72D297353CC}">
                  <c16:uniqueId val="{00000015-FC75-4752-A693-7B8E672FD25E}"/>
                </c:ext>
              </c:extLst>
            </c:dLbl>
            <c:dLbl>
              <c:idx val="19"/>
              <c:delete val="1"/>
              <c:extLst>
                <c:ext xmlns:c15="http://schemas.microsoft.com/office/drawing/2012/chart" uri="{CE6537A1-D6FC-4f65-9D91-7224C49458BB}"/>
                <c:ext xmlns:c16="http://schemas.microsoft.com/office/drawing/2014/chart" uri="{C3380CC4-5D6E-409C-BE32-E72D297353CC}">
                  <c16:uniqueId val="{00000016-FC75-4752-A693-7B8E672FD25E}"/>
                </c:ext>
              </c:extLst>
            </c:dLbl>
            <c:dLbl>
              <c:idx val="20"/>
              <c:delete val="1"/>
              <c:extLst>
                <c:ext xmlns:c15="http://schemas.microsoft.com/office/drawing/2012/chart" uri="{CE6537A1-D6FC-4f65-9D91-7224C49458BB}"/>
                <c:ext xmlns:c16="http://schemas.microsoft.com/office/drawing/2014/chart" uri="{C3380CC4-5D6E-409C-BE32-E72D297353CC}">
                  <c16:uniqueId val="{00000017-FC75-4752-A693-7B8E672FD25E}"/>
                </c:ext>
              </c:extLst>
            </c:dLbl>
            <c:dLbl>
              <c:idx val="21"/>
              <c:delete val="1"/>
              <c:extLst>
                <c:ext xmlns:c15="http://schemas.microsoft.com/office/drawing/2012/chart" uri="{CE6537A1-D6FC-4f65-9D91-7224C49458BB}"/>
                <c:ext xmlns:c16="http://schemas.microsoft.com/office/drawing/2014/chart" uri="{C3380CC4-5D6E-409C-BE32-E72D297353CC}">
                  <c16:uniqueId val="{00000018-FC75-4752-A693-7B8E672FD25E}"/>
                </c:ext>
              </c:extLst>
            </c:dLbl>
            <c:dLbl>
              <c:idx val="22"/>
              <c:delete val="1"/>
              <c:extLst>
                <c:ext xmlns:c15="http://schemas.microsoft.com/office/drawing/2012/chart" uri="{CE6537A1-D6FC-4f65-9D91-7224C49458BB}"/>
                <c:ext xmlns:c16="http://schemas.microsoft.com/office/drawing/2014/chart" uri="{C3380CC4-5D6E-409C-BE32-E72D297353CC}">
                  <c16:uniqueId val="{00000019-FC75-4752-A693-7B8E672FD25E}"/>
                </c:ext>
              </c:extLst>
            </c:dLbl>
            <c:dLbl>
              <c:idx val="23"/>
              <c:delete val="1"/>
              <c:extLst>
                <c:ext xmlns:c15="http://schemas.microsoft.com/office/drawing/2012/chart" uri="{CE6537A1-D6FC-4f65-9D91-7224C49458BB}"/>
                <c:ext xmlns:c16="http://schemas.microsoft.com/office/drawing/2014/chart" uri="{C3380CC4-5D6E-409C-BE32-E72D297353CC}">
                  <c16:uniqueId val="{0000001A-FC75-4752-A693-7B8E672FD25E}"/>
                </c:ext>
              </c:extLst>
            </c:dLbl>
            <c:dLbl>
              <c:idx val="24"/>
              <c:delete val="1"/>
              <c:extLst>
                <c:ext xmlns:c15="http://schemas.microsoft.com/office/drawing/2012/chart" uri="{CE6537A1-D6FC-4f65-9D91-7224C49458BB}"/>
                <c:ext xmlns:c16="http://schemas.microsoft.com/office/drawing/2014/chart" uri="{C3380CC4-5D6E-409C-BE32-E72D297353CC}">
                  <c16:uniqueId val="{0000001B-FC75-4752-A693-7B8E672FD25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C75-4752-A693-7B8E672FD25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Ingolstadt, Stadt (09161)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106038</v>
      </c>
      <c r="F11" s="238">
        <v>106757</v>
      </c>
      <c r="G11" s="238">
        <v>107819</v>
      </c>
      <c r="H11" s="238">
        <v>107531</v>
      </c>
      <c r="I11" s="265">
        <v>107768</v>
      </c>
      <c r="J11" s="263">
        <v>-1730</v>
      </c>
      <c r="K11" s="266">
        <v>-1.6053002746640932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10.218035044040816</v>
      </c>
      <c r="E13" s="115">
        <v>10835</v>
      </c>
      <c r="F13" s="114">
        <v>10769</v>
      </c>
      <c r="G13" s="114">
        <v>11266</v>
      </c>
      <c r="H13" s="114">
        <v>11801</v>
      </c>
      <c r="I13" s="140">
        <v>12092</v>
      </c>
      <c r="J13" s="115">
        <v>-1257</v>
      </c>
      <c r="K13" s="116">
        <v>-10.395302679457492</v>
      </c>
    </row>
    <row r="14" spans="1:255" ht="14.1" customHeight="1" x14ac:dyDescent="0.2">
      <c r="A14" s="306" t="s">
        <v>230</v>
      </c>
      <c r="B14" s="307"/>
      <c r="C14" s="308"/>
      <c r="D14" s="113">
        <v>53.875025934099099</v>
      </c>
      <c r="E14" s="115">
        <v>57128</v>
      </c>
      <c r="F14" s="114">
        <v>57856</v>
      </c>
      <c r="G14" s="114">
        <v>58285</v>
      </c>
      <c r="H14" s="114">
        <v>57844</v>
      </c>
      <c r="I14" s="140">
        <v>58009</v>
      </c>
      <c r="J14" s="115">
        <v>-881</v>
      </c>
      <c r="K14" s="116">
        <v>-1.5187298522643038</v>
      </c>
    </row>
    <row r="15" spans="1:255" ht="14.1" customHeight="1" x14ac:dyDescent="0.2">
      <c r="A15" s="306" t="s">
        <v>231</v>
      </c>
      <c r="B15" s="307"/>
      <c r="C15" s="308"/>
      <c r="D15" s="113">
        <v>13.331069993775817</v>
      </c>
      <c r="E15" s="115">
        <v>14136</v>
      </c>
      <c r="F15" s="114">
        <v>14248</v>
      </c>
      <c r="G15" s="114">
        <v>14269</v>
      </c>
      <c r="H15" s="114">
        <v>14180</v>
      </c>
      <c r="I15" s="140">
        <v>14088</v>
      </c>
      <c r="J15" s="115">
        <v>48</v>
      </c>
      <c r="K15" s="116">
        <v>0.34071550255536626</v>
      </c>
    </row>
    <row r="16" spans="1:255" ht="14.1" customHeight="1" x14ac:dyDescent="0.2">
      <c r="A16" s="306" t="s">
        <v>232</v>
      </c>
      <c r="B16" s="307"/>
      <c r="C16" s="308"/>
      <c r="D16" s="113">
        <v>21.662045681736736</v>
      </c>
      <c r="E16" s="115">
        <v>22970</v>
      </c>
      <c r="F16" s="114">
        <v>22904</v>
      </c>
      <c r="G16" s="114">
        <v>23011</v>
      </c>
      <c r="H16" s="114">
        <v>22739</v>
      </c>
      <c r="I16" s="140">
        <v>22601</v>
      </c>
      <c r="J16" s="115">
        <v>369</v>
      </c>
      <c r="K16" s="116">
        <v>1.6326711207468696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0.13957260604688884</v>
      </c>
      <c r="E18" s="115">
        <v>148</v>
      </c>
      <c r="F18" s="114">
        <v>122</v>
      </c>
      <c r="G18" s="114">
        <v>150</v>
      </c>
      <c r="H18" s="114">
        <v>164</v>
      </c>
      <c r="I18" s="140">
        <v>140</v>
      </c>
      <c r="J18" s="115">
        <v>8</v>
      </c>
      <c r="K18" s="116">
        <v>5.7142857142857144</v>
      </c>
    </row>
    <row r="19" spans="1:255" ht="14.1" customHeight="1" x14ac:dyDescent="0.2">
      <c r="A19" s="306" t="s">
        <v>235</v>
      </c>
      <c r="B19" s="307" t="s">
        <v>236</v>
      </c>
      <c r="C19" s="308"/>
      <c r="D19" s="113">
        <v>8.015994266206454E-2</v>
      </c>
      <c r="E19" s="115">
        <v>85</v>
      </c>
      <c r="F19" s="114">
        <v>64</v>
      </c>
      <c r="G19" s="114">
        <v>91</v>
      </c>
      <c r="H19" s="114">
        <v>107</v>
      </c>
      <c r="I19" s="140">
        <v>83</v>
      </c>
      <c r="J19" s="115">
        <v>2</v>
      </c>
      <c r="K19" s="116">
        <v>2.4096385542168677</v>
      </c>
    </row>
    <row r="20" spans="1:255" ht="14.1" customHeight="1" x14ac:dyDescent="0.2">
      <c r="A20" s="306">
        <v>12</v>
      </c>
      <c r="B20" s="307" t="s">
        <v>237</v>
      </c>
      <c r="C20" s="308"/>
      <c r="D20" s="113">
        <v>0.28480356098757048</v>
      </c>
      <c r="E20" s="115">
        <v>302</v>
      </c>
      <c r="F20" s="114">
        <v>266</v>
      </c>
      <c r="G20" s="114">
        <v>312</v>
      </c>
      <c r="H20" s="114">
        <v>296</v>
      </c>
      <c r="I20" s="140">
        <v>290</v>
      </c>
      <c r="J20" s="115">
        <v>12</v>
      </c>
      <c r="K20" s="116">
        <v>4.1379310344827589</v>
      </c>
    </row>
    <row r="21" spans="1:255" ht="14.1" customHeight="1" x14ac:dyDescent="0.2">
      <c r="A21" s="306">
        <v>21</v>
      </c>
      <c r="B21" s="307" t="s">
        <v>238</v>
      </c>
      <c r="C21" s="308"/>
      <c r="D21" s="113">
        <v>0.21878949055998792</v>
      </c>
      <c r="E21" s="115">
        <v>232</v>
      </c>
      <c r="F21" s="114">
        <v>117</v>
      </c>
      <c r="G21" s="114">
        <v>131</v>
      </c>
      <c r="H21" s="114">
        <v>138</v>
      </c>
      <c r="I21" s="140">
        <v>144</v>
      </c>
      <c r="J21" s="115">
        <v>88</v>
      </c>
      <c r="K21" s="116">
        <v>61.111111111111114</v>
      </c>
    </row>
    <row r="22" spans="1:255" ht="14.1" customHeight="1" x14ac:dyDescent="0.2">
      <c r="A22" s="306">
        <v>22</v>
      </c>
      <c r="B22" s="307" t="s">
        <v>239</v>
      </c>
      <c r="C22" s="308"/>
      <c r="D22" s="113">
        <v>1.3514023274675115</v>
      </c>
      <c r="E22" s="115">
        <v>1433</v>
      </c>
      <c r="F22" s="114">
        <v>1533</v>
      </c>
      <c r="G22" s="114">
        <v>1594</v>
      </c>
      <c r="H22" s="114">
        <v>1608</v>
      </c>
      <c r="I22" s="140">
        <v>1674</v>
      </c>
      <c r="J22" s="115">
        <v>-241</v>
      </c>
      <c r="K22" s="116">
        <v>-14.396654719235364</v>
      </c>
    </row>
    <row r="23" spans="1:255" ht="14.1" customHeight="1" x14ac:dyDescent="0.2">
      <c r="A23" s="306">
        <v>23</v>
      </c>
      <c r="B23" s="307" t="s">
        <v>240</v>
      </c>
      <c r="C23" s="308"/>
      <c r="D23" s="113">
        <v>0.27914521209377768</v>
      </c>
      <c r="E23" s="115">
        <v>296</v>
      </c>
      <c r="F23" s="114">
        <v>301</v>
      </c>
      <c r="G23" s="114">
        <v>321</v>
      </c>
      <c r="H23" s="114">
        <v>331</v>
      </c>
      <c r="I23" s="140">
        <v>343</v>
      </c>
      <c r="J23" s="115">
        <v>-47</v>
      </c>
      <c r="K23" s="116">
        <v>-13.70262390670554</v>
      </c>
    </row>
    <row r="24" spans="1:255" ht="14.1" customHeight="1" x14ac:dyDescent="0.2">
      <c r="A24" s="306">
        <v>24</v>
      </c>
      <c r="B24" s="307" t="s">
        <v>241</v>
      </c>
      <c r="C24" s="308"/>
      <c r="D24" s="113">
        <v>2.8338897376412229</v>
      </c>
      <c r="E24" s="115">
        <v>3005</v>
      </c>
      <c r="F24" s="114">
        <v>3125</v>
      </c>
      <c r="G24" s="114">
        <v>3222</v>
      </c>
      <c r="H24" s="114">
        <v>3383</v>
      </c>
      <c r="I24" s="140">
        <v>3428</v>
      </c>
      <c r="J24" s="115">
        <v>-423</v>
      </c>
      <c r="K24" s="116">
        <v>-12.339556592765462</v>
      </c>
    </row>
    <row r="25" spans="1:255" ht="14.1" customHeight="1" x14ac:dyDescent="0.2">
      <c r="A25" s="306">
        <v>25</v>
      </c>
      <c r="B25" s="307" t="s">
        <v>242</v>
      </c>
      <c r="C25" s="308"/>
      <c r="D25" s="113">
        <v>10.140704275825648</v>
      </c>
      <c r="E25" s="115">
        <v>10753</v>
      </c>
      <c r="F25" s="114">
        <v>11124</v>
      </c>
      <c r="G25" s="114">
        <v>11267</v>
      </c>
      <c r="H25" s="114">
        <v>11059</v>
      </c>
      <c r="I25" s="140">
        <v>11101</v>
      </c>
      <c r="J25" s="115">
        <v>-348</v>
      </c>
      <c r="K25" s="116">
        <v>-3.134852715971534</v>
      </c>
    </row>
    <row r="26" spans="1:255" ht="14.1" customHeight="1" x14ac:dyDescent="0.2">
      <c r="A26" s="306">
        <v>26</v>
      </c>
      <c r="B26" s="307" t="s">
        <v>243</v>
      </c>
      <c r="C26" s="308"/>
      <c r="D26" s="113">
        <v>2.8772704124936346</v>
      </c>
      <c r="E26" s="115">
        <v>3051</v>
      </c>
      <c r="F26" s="114">
        <v>3161</v>
      </c>
      <c r="G26" s="114">
        <v>3148</v>
      </c>
      <c r="H26" s="114">
        <v>3067</v>
      </c>
      <c r="I26" s="140">
        <v>3175</v>
      </c>
      <c r="J26" s="115">
        <v>-124</v>
      </c>
      <c r="K26" s="116">
        <v>-3.9055118110236222</v>
      </c>
    </row>
    <row r="27" spans="1:255" ht="14.1" customHeight="1" x14ac:dyDescent="0.2">
      <c r="A27" s="306">
        <v>27</v>
      </c>
      <c r="B27" s="307" t="s">
        <v>244</v>
      </c>
      <c r="C27" s="308"/>
      <c r="D27" s="113">
        <v>15.51990795752466</v>
      </c>
      <c r="E27" s="115">
        <v>16457</v>
      </c>
      <c r="F27" s="114">
        <v>16433</v>
      </c>
      <c r="G27" s="114">
        <v>16568</v>
      </c>
      <c r="H27" s="114">
        <v>16963</v>
      </c>
      <c r="I27" s="140">
        <v>16874</v>
      </c>
      <c r="J27" s="115">
        <v>-417</v>
      </c>
      <c r="K27" s="116">
        <v>-2.4712575560033185</v>
      </c>
    </row>
    <row r="28" spans="1:255" ht="14.1" customHeight="1" x14ac:dyDescent="0.2">
      <c r="A28" s="306">
        <v>28</v>
      </c>
      <c r="B28" s="307" t="s">
        <v>245</v>
      </c>
      <c r="C28" s="308"/>
      <c r="D28" s="113">
        <v>0.28480356098757048</v>
      </c>
      <c r="E28" s="115">
        <v>302</v>
      </c>
      <c r="F28" s="114">
        <v>271</v>
      </c>
      <c r="G28" s="114">
        <v>303</v>
      </c>
      <c r="H28" s="114">
        <v>303</v>
      </c>
      <c r="I28" s="140">
        <v>288</v>
      </c>
      <c r="J28" s="115">
        <v>14</v>
      </c>
      <c r="K28" s="116">
        <v>4.8611111111111107</v>
      </c>
    </row>
    <row r="29" spans="1:255" ht="14.1" customHeight="1" x14ac:dyDescent="0.2">
      <c r="A29" s="306">
        <v>29</v>
      </c>
      <c r="B29" s="307" t="s">
        <v>246</v>
      </c>
      <c r="C29" s="308"/>
      <c r="D29" s="113">
        <v>1.3410286878288915</v>
      </c>
      <c r="E29" s="115">
        <v>1422</v>
      </c>
      <c r="F29" s="114">
        <v>1439</v>
      </c>
      <c r="G29" s="114">
        <v>1444</v>
      </c>
      <c r="H29" s="114">
        <v>1460</v>
      </c>
      <c r="I29" s="140">
        <v>1434</v>
      </c>
      <c r="J29" s="115">
        <v>-12</v>
      </c>
      <c r="K29" s="116">
        <v>-0.83682008368200833</v>
      </c>
    </row>
    <row r="30" spans="1:255" ht="14.1" customHeight="1" x14ac:dyDescent="0.2">
      <c r="A30" s="306" t="s">
        <v>247</v>
      </c>
      <c r="B30" s="307" t="s">
        <v>248</v>
      </c>
      <c r="C30" s="308"/>
      <c r="D30" s="113">
        <v>0.3413870499254984</v>
      </c>
      <c r="E30" s="115">
        <v>362</v>
      </c>
      <c r="F30" s="114">
        <v>367</v>
      </c>
      <c r="G30" s="114">
        <v>372</v>
      </c>
      <c r="H30" s="114">
        <v>382</v>
      </c>
      <c r="I30" s="140">
        <v>363</v>
      </c>
      <c r="J30" s="115">
        <v>-1</v>
      </c>
      <c r="K30" s="116">
        <v>-0.27548209366391185</v>
      </c>
    </row>
    <row r="31" spans="1:255" ht="14.1" customHeight="1" x14ac:dyDescent="0.2">
      <c r="A31" s="306" t="s">
        <v>249</v>
      </c>
      <c r="B31" s="307" t="s">
        <v>250</v>
      </c>
      <c r="C31" s="308"/>
      <c r="D31" s="113">
        <v>0.96852071898753278</v>
      </c>
      <c r="E31" s="115">
        <v>1027</v>
      </c>
      <c r="F31" s="114">
        <v>1040</v>
      </c>
      <c r="G31" s="114">
        <v>1040</v>
      </c>
      <c r="H31" s="114">
        <v>1046</v>
      </c>
      <c r="I31" s="140">
        <v>1039</v>
      </c>
      <c r="J31" s="115">
        <v>-12</v>
      </c>
      <c r="K31" s="116">
        <v>-1.1549566891241578</v>
      </c>
    </row>
    <row r="32" spans="1:255" ht="14.1" customHeight="1" x14ac:dyDescent="0.2">
      <c r="A32" s="306">
        <v>31</v>
      </c>
      <c r="B32" s="307" t="s">
        <v>251</v>
      </c>
      <c r="C32" s="308"/>
      <c r="D32" s="113">
        <v>0.39797053886342632</v>
      </c>
      <c r="E32" s="115">
        <v>422</v>
      </c>
      <c r="F32" s="114">
        <v>411</v>
      </c>
      <c r="G32" s="114">
        <v>405</v>
      </c>
      <c r="H32" s="114">
        <v>401</v>
      </c>
      <c r="I32" s="140">
        <v>395</v>
      </c>
      <c r="J32" s="115">
        <v>27</v>
      </c>
      <c r="K32" s="116">
        <v>6.8354430379746836</v>
      </c>
    </row>
    <row r="33" spans="1:11" ht="14.1" customHeight="1" x14ac:dyDescent="0.2">
      <c r="A33" s="306">
        <v>32</v>
      </c>
      <c r="B33" s="307" t="s">
        <v>252</v>
      </c>
      <c r="C33" s="308"/>
      <c r="D33" s="113">
        <v>0.95909013749787808</v>
      </c>
      <c r="E33" s="115">
        <v>1017</v>
      </c>
      <c r="F33" s="114">
        <v>948</v>
      </c>
      <c r="G33" s="114">
        <v>1042</v>
      </c>
      <c r="H33" s="114">
        <v>1044</v>
      </c>
      <c r="I33" s="140">
        <v>1009</v>
      </c>
      <c r="J33" s="115">
        <v>8</v>
      </c>
      <c r="K33" s="116">
        <v>0.79286422200198214</v>
      </c>
    </row>
    <row r="34" spans="1:11" ht="14.1" customHeight="1" x14ac:dyDescent="0.2">
      <c r="A34" s="306">
        <v>33</v>
      </c>
      <c r="B34" s="307" t="s">
        <v>253</v>
      </c>
      <c r="C34" s="308"/>
      <c r="D34" s="113">
        <v>0.51585280748410944</v>
      </c>
      <c r="E34" s="115">
        <v>547</v>
      </c>
      <c r="F34" s="114">
        <v>536</v>
      </c>
      <c r="G34" s="114">
        <v>566</v>
      </c>
      <c r="H34" s="114">
        <v>522</v>
      </c>
      <c r="I34" s="140">
        <v>498</v>
      </c>
      <c r="J34" s="115">
        <v>49</v>
      </c>
      <c r="K34" s="116">
        <v>9.8393574297188753</v>
      </c>
    </row>
    <row r="35" spans="1:11" ht="14.1" customHeight="1" x14ac:dyDescent="0.2">
      <c r="A35" s="306">
        <v>34</v>
      </c>
      <c r="B35" s="307" t="s">
        <v>254</v>
      </c>
      <c r="C35" s="308"/>
      <c r="D35" s="113">
        <v>1.491917991663366</v>
      </c>
      <c r="E35" s="115">
        <v>1582</v>
      </c>
      <c r="F35" s="114">
        <v>1595</v>
      </c>
      <c r="G35" s="114">
        <v>1588</v>
      </c>
      <c r="H35" s="114">
        <v>1571</v>
      </c>
      <c r="I35" s="140">
        <v>1566</v>
      </c>
      <c r="J35" s="115">
        <v>16</v>
      </c>
      <c r="K35" s="116">
        <v>1.0217113665389528</v>
      </c>
    </row>
    <row r="36" spans="1:11" ht="14.1" customHeight="1" x14ac:dyDescent="0.2">
      <c r="A36" s="306">
        <v>41</v>
      </c>
      <c r="B36" s="307" t="s">
        <v>255</v>
      </c>
      <c r="C36" s="308"/>
      <c r="D36" s="113">
        <v>0.26688545615722664</v>
      </c>
      <c r="E36" s="115">
        <v>283</v>
      </c>
      <c r="F36" s="114">
        <v>263</v>
      </c>
      <c r="G36" s="114">
        <v>302</v>
      </c>
      <c r="H36" s="114">
        <v>289</v>
      </c>
      <c r="I36" s="140">
        <v>292</v>
      </c>
      <c r="J36" s="115">
        <v>-9</v>
      </c>
      <c r="K36" s="116">
        <v>-3.0821917808219177</v>
      </c>
    </row>
    <row r="37" spans="1:11" ht="14.1" customHeight="1" x14ac:dyDescent="0.2">
      <c r="A37" s="306">
        <v>42</v>
      </c>
      <c r="B37" s="307" t="s">
        <v>256</v>
      </c>
      <c r="C37" s="308"/>
      <c r="D37" s="113" t="s">
        <v>513</v>
      </c>
      <c r="E37" s="115" t="s">
        <v>513</v>
      </c>
      <c r="F37" s="114" t="s">
        <v>513</v>
      </c>
      <c r="G37" s="114" t="s">
        <v>513</v>
      </c>
      <c r="H37" s="114">
        <v>49</v>
      </c>
      <c r="I37" s="140">
        <v>49</v>
      </c>
      <c r="J37" s="115" t="s">
        <v>513</v>
      </c>
      <c r="K37" s="116" t="s">
        <v>513</v>
      </c>
    </row>
    <row r="38" spans="1:11" ht="14.1" customHeight="1" x14ac:dyDescent="0.2">
      <c r="A38" s="306">
        <v>43</v>
      </c>
      <c r="B38" s="307" t="s">
        <v>257</v>
      </c>
      <c r="C38" s="308"/>
      <c r="D38" s="113">
        <v>2.996095739263283</v>
      </c>
      <c r="E38" s="115">
        <v>3177</v>
      </c>
      <c r="F38" s="114">
        <v>3114</v>
      </c>
      <c r="G38" s="114">
        <v>3124</v>
      </c>
      <c r="H38" s="114">
        <v>3059</v>
      </c>
      <c r="I38" s="140">
        <v>3058</v>
      </c>
      <c r="J38" s="115">
        <v>119</v>
      </c>
      <c r="K38" s="116">
        <v>3.8914323086984957</v>
      </c>
    </row>
    <row r="39" spans="1:11" ht="14.1" customHeight="1" x14ac:dyDescent="0.2">
      <c r="A39" s="306">
        <v>51</v>
      </c>
      <c r="B39" s="307" t="s">
        <v>258</v>
      </c>
      <c r="C39" s="308"/>
      <c r="D39" s="113">
        <v>7.2351421188630489</v>
      </c>
      <c r="E39" s="115">
        <v>7672</v>
      </c>
      <c r="F39" s="114">
        <v>7690</v>
      </c>
      <c r="G39" s="114">
        <v>7869</v>
      </c>
      <c r="H39" s="114">
        <v>8034</v>
      </c>
      <c r="I39" s="140">
        <v>8247</v>
      </c>
      <c r="J39" s="115">
        <v>-575</v>
      </c>
      <c r="K39" s="116">
        <v>-6.9722323269067541</v>
      </c>
    </row>
    <row r="40" spans="1:11" ht="14.1" customHeight="1" x14ac:dyDescent="0.2">
      <c r="A40" s="306" t="s">
        <v>259</v>
      </c>
      <c r="B40" s="307" t="s">
        <v>260</v>
      </c>
      <c r="C40" s="308"/>
      <c r="D40" s="113">
        <v>5.5121748807031441</v>
      </c>
      <c r="E40" s="115">
        <v>5845</v>
      </c>
      <c r="F40" s="114">
        <v>5869</v>
      </c>
      <c r="G40" s="114">
        <v>6015</v>
      </c>
      <c r="H40" s="114">
        <v>6199</v>
      </c>
      <c r="I40" s="140">
        <v>6387</v>
      </c>
      <c r="J40" s="115">
        <v>-542</v>
      </c>
      <c r="K40" s="116">
        <v>-8.4859871614216384</v>
      </c>
    </row>
    <row r="41" spans="1:11" ht="14.1" customHeight="1" x14ac:dyDescent="0.2">
      <c r="A41" s="306"/>
      <c r="B41" s="307" t="s">
        <v>261</v>
      </c>
      <c r="C41" s="308"/>
      <c r="D41" s="113">
        <v>5.1047737603500636</v>
      </c>
      <c r="E41" s="115">
        <v>5413</v>
      </c>
      <c r="F41" s="114">
        <v>5431</v>
      </c>
      <c r="G41" s="114">
        <v>5585</v>
      </c>
      <c r="H41" s="114">
        <v>5765</v>
      </c>
      <c r="I41" s="140">
        <v>5925</v>
      </c>
      <c r="J41" s="115">
        <v>-512</v>
      </c>
      <c r="K41" s="116">
        <v>-8.6413502109704634</v>
      </c>
    </row>
    <row r="42" spans="1:11" ht="14.1" customHeight="1" x14ac:dyDescent="0.2">
      <c r="A42" s="306">
        <v>52</v>
      </c>
      <c r="B42" s="307" t="s">
        <v>262</v>
      </c>
      <c r="C42" s="308"/>
      <c r="D42" s="113">
        <v>1.832361983439899</v>
      </c>
      <c r="E42" s="115">
        <v>1943</v>
      </c>
      <c r="F42" s="114">
        <v>1937</v>
      </c>
      <c r="G42" s="114">
        <v>1964</v>
      </c>
      <c r="H42" s="114">
        <v>1980</v>
      </c>
      <c r="I42" s="140">
        <v>1956</v>
      </c>
      <c r="J42" s="115">
        <v>-13</v>
      </c>
      <c r="K42" s="116">
        <v>-0.66462167689161555</v>
      </c>
    </row>
    <row r="43" spans="1:11" ht="14.1" customHeight="1" x14ac:dyDescent="0.2">
      <c r="A43" s="306" t="s">
        <v>263</v>
      </c>
      <c r="B43" s="307" t="s">
        <v>264</v>
      </c>
      <c r="C43" s="308"/>
      <c r="D43" s="113">
        <v>1.4060997001075086</v>
      </c>
      <c r="E43" s="115">
        <v>1491</v>
      </c>
      <c r="F43" s="114">
        <v>1454</v>
      </c>
      <c r="G43" s="114">
        <v>1462</v>
      </c>
      <c r="H43" s="114">
        <v>1466</v>
      </c>
      <c r="I43" s="140">
        <v>1447</v>
      </c>
      <c r="J43" s="115">
        <v>44</v>
      </c>
      <c r="K43" s="116">
        <v>3.04077401520387</v>
      </c>
    </row>
    <row r="44" spans="1:11" ht="14.1" customHeight="1" x14ac:dyDescent="0.2">
      <c r="A44" s="306">
        <v>53</v>
      </c>
      <c r="B44" s="307" t="s">
        <v>265</v>
      </c>
      <c r="C44" s="308"/>
      <c r="D44" s="113">
        <v>0.80631471736547278</v>
      </c>
      <c r="E44" s="115">
        <v>855</v>
      </c>
      <c r="F44" s="114">
        <v>866</v>
      </c>
      <c r="G44" s="114">
        <v>862</v>
      </c>
      <c r="H44" s="114">
        <v>821</v>
      </c>
      <c r="I44" s="140">
        <v>814</v>
      </c>
      <c r="J44" s="115">
        <v>41</v>
      </c>
      <c r="K44" s="116">
        <v>5.0368550368550364</v>
      </c>
    </row>
    <row r="45" spans="1:11" ht="14.1" customHeight="1" x14ac:dyDescent="0.2">
      <c r="A45" s="306" t="s">
        <v>266</v>
      </c>
      <c r="B45" s="307" t="s">
        <v>267</v>
      </c>
      <c r="C45" s="308"/>
      <c r="D45" s="113">
        <v>0.78368132179030159</v>
      </c>
      <c r="E45" s="115">
        <v>831</v>
      </c>
      <c r="F45" s="114">
        <v>841</v>
      </c>
      <c r="G45" s="114">
        <v>837</v>
      </c>
      <c r="H45" s="114">
        <v>797</v>
      </c>
      <c r="I45" s="140">
        <v>790</v>
      </c>
      <c r="J45" s="115">
        <v>41</v>
      </c>
      <c r="K45" s="116">
        <v>5.1898734177215191</v>
      </c>
    </row>
    <row r="46" spans="1:11" ht="14.1" customHeight="1" x14ac:dyDescent="0.2">
      <c r="A46" s="306">
        <v>54</v>
      </c>
      <c r="B46" s="307" t="s">
        <v>268</v>
      </c>
      <c r="C46" s="308"/>
      <c r="D46" s="113">
        <v>1.5239819687281917</v>
      </c>
      <c r="E46" s="115">
        <v>1616</v>
      </c>
      <c r="F46" s="114">
        <v>1635</v>
      </c>
      <c r="G46" s="114">
        <v>1608</v>
      </c>
      <c r="H46" s="114">
        <v>1732</v>
      </c>
      <c r="I46" s="140">
        <v>1735</v>
      </c>
      <c r="J46" s="115">
        <v>-119</v>
      </c>
      <c r="K46" s="116">
        <v>-6.858789625360231</v>
      </c>
    </row>
    <row r="47" spans="1:11" ht="14.1" customHeight="1" x14ac:dyDescent="0.2">
      <c r="A47" s="306">
        <v>61</v>
      </c>
      <c r="B47" s="307" t="s">
        <v>269</v>
      </c>
      <c r="C47" s="308"/>
      <c r="D47" s="113">
        <v>2.440634489522624</v>
      </c>
      <c r="E47" s="115">
        <v>2588</v>
      </c>
      <c r="F47" s="114">
        <v>2610</v>
      </c>
      <c r="G47" s="114">
        <v>2631</v>
      </c>
      <c r="H47" s="114">
        <v>2590</v>
      </c>
      <c r="I47" s="140">
        <v>2582</v>
      </c>
      <c r="J47" s="115">
        <v>6</v>
      </c>
      <c r="K47" s="116">
        <v>0.23237800154918667</v>
      </c>
    </row>
    <row r="48" spans="1:11" ht="14.1" customHeight="1" x14ac:dyDescent="0.2">
      <c r="A48" s="306">
        <v>62</v>
      </c>
      <c r="B48" s="307" t="s">
        <v>270</v>
      </c>
      <c r="C48" s="308"/>
      <c r="D48" s="113">
        <v>5.4829400780852149</v>
      </c>
      <c r="E48" s="115">
        <v>5814</v>
      </c>
      <c r="F48" s="114">
        <v>5903</v>
      </c>
      <c r="G48" s="114">
        <v>5908</v>
      </c>
      <c r="H48" s="114">
        <v>5833</v>
      </c>
      <c r="I48" s="140">
        <v>5836</v>
      </c>
      <c r="J48" s="115">
        <v>-22</v>
      </c>
      <c r="K48" s="116">
        <v>-0.37697052775873885</v>
      </c>
    </row>
    <row r="49" spans="1:11" ht="14.1" customHeight="1" x14ac:dyDescent="0.2">
      <c r="A49" s="306">
        <v>63</v>
      </c>
      <c r="B49" s="307" t="s">
        <v>271</v>
      </c>
      <c r="C49" s="308"/>
      <c r="D49" s="113">
        <v>1.7531450989267998</v>
      </c>
      <c r="E49" s="115">
        <v>1859</v>
      </c>
      <c r="F49" s="114">
        <v>1866</v>
      </c>
      <c r="G49" s="114">
        <v>1904</v>
      </c>
      <c r="H49" s="114">
        <v>1881</v>
      </c>
      <c r="I49" s="140">
        <v>1839</v>
      </c>
      <c r="J49" s="115">
        <v>20</v>
      </c>
      <c r="K49" s="116">
        <v>1.0875475802066341</v>
      </c>
    </row>
    <row r="50" spans="1:11" ht="14.1" customHeight="1" x14ac:dyDescent="0.2">
      <c r="A50" s="306" t="s">
        <v>272</v>
      </c>
      <c r="B50" s="307" t="s">
        <v>273</v>
      </c>
      <c r="C50" s="308"/>
      <c r="D50" s="113">
        <v>0.28668967728550143</v>
      </c>
      <c r="E50" s="115">
        <v>304</v>
      </c>
      <c r="F50" s="114">
        <v>316</v>
      </c>
      <c r="G50" s="114">
        <v>321</v>
      </c>
      <c r="H50" s="114">
        <v>308</v>
      </c>
      <c r="I50" s="140">
        <v>312</v>
      </c>
      <c r="J50" s="115">
        <v>-8</v>
      </c>
      <c r="K50" s="116">
        <v>-2.5641025641025643</v>
      </c>
    </row>
    <row r="51" spans="1:11" ht="14.1" customHeight="1" x14ac:dyDescent="0.2">
      <c r="A51" s="306" t="s">
        <v>274</v>
      </c>
      <c r="B51" s="307" t="s">
        <v>275</v>
      </c>
      <c r="C51" s="308"/>
      <c r="D51" s="113">
        <v>1.2778437918482053</v>
      </c>
      <c r="E51" s="115">
        <v>1355</v>
      </c>
      <c r="F51" s="114">
        <v>1350</v>
      </c>
      <c r="G51" s="114">
        <v>1376</v>
      </c>
      <c r="H51" s="114">
        <v>1387</v>
      </c>
      <c r="I51" s="140">
        <v>1330</v>
      </c>
      <c r="J51" s="115">
        <v>25</v>
      </c>
      <c r="K51" s="116">
        <v>1.8796992481203008</v>
      </c>
    </row>
    <row r="52" spans="1:11" ht="14.1" customHeight="1" x14ac:dyDescent="0.2">
      <c r="A52" s="306">
        <v>71</v>
      </c>
      <c r="B52" s="307" t="s">
        <v>276</v>
      </c>
      <c r="C52" s="308"/>
      <c r="D52" s="113">
        <v>17.361700522454214</v>
      </c>
      <c r="E52" s="115">
        <v>18410</v>
      </c>
      <c r="F52" s="114">
        <v>18617</v>
      </c>
      <c r="G52" s="114">
        <v>18842</v>
      </c>
      <c r="H52" s="114">
        <v>18530</v>
      </c>
      <c r="I52" s="140">
        <v>18529</v>
      </c>
      <c r="J52" s="115">
        <v>-119</v>
      </c>
      <c r="K52" s="116">
        <v>-0.64223649414431427</v>
      </c>
    </row>
    <row r="53" spans="1:11" ht="14.1" customHeight="1" x14ac:dyDescent="0.2">
      <c r="A53" s="306" t="s">
        <v>277</v>
      </c>
      <c r="B53" s="307" t="s">
        <v>278</v>
      </c>
      <c r="C53" s="308"/>
      <c r="D53" s="113">
        <v>10.251985137403572</v>
      </c>
      <c r="E53" s="115">
        <v>10871</v>
      </c>
      <c r="F53" s="114">
        <v>10985</v>
      </c>
      <c r="G53" s="114">
        <v>11119</v>
      </c>
      <c r="H53" s="114">
        <v>10823</v>
      </c>
      <c r="I53" s="140">
        <v>10838</v>
      </c>
      <c r="J53" s="115">
        <v>33</v>
      </c>
      <c r="K53" s="116">
        <v>0.30448422218121424</v>
      </c>
    </row>
    <row r="54" spans="1:11" ht="14.1" customHeight="1" x14ac:dyDescent="0.2">
      <c r="A54" s="306" t="s">
        <v>279</v>
      </c>
      <c r="B54" s="307" t="s">
        <v>280</v>
      </c>
      <c r="C54" s="308"/>
      <c r="D54" s="113">
        <v>4.1485127972990812</v>
      </c>
      <c r="E54" s="115">
        <v>4399</v>
      </c>
      <c r="F54" s="114">
        <v>4436</v>
      </c>
      <c r="G54" s="114">
        <v>4518</v>
      </c>
      <c r="H54" s="114">
        <v>4491</v>
      </c>
      <c r="I54" s="140">
        <v>4492</v>
      </c>
      <c r="J54" s="115">
        <v>-93</v>
      </c>
      <c r="K54" s="116">
        <v>-2.0703472840605519</v>
      </c>
    </row>
    <row r="55" spans="1:11" ht="14.1" customHeight="1" x14ac:dyDescent="0.2">
      <c r="A55" s="306">
        <v>72</v>
      </c>
      <c r="B55" s="307" t="s">
        <v>281</v>
      </c>
      <c r="C55" s="308"/>
      <c r="D55" s="113">
        <v>2.9131066221543223</v>
      </c>
      <c r="E55" s="115">
        <v>3089</v>
      </c>
      <c r="F55" s="114">
        <v>3109</v>
      </c>
      <c r="G55" s="114">
        <v>3119</v>
      </c>
      <c r="H55" s="114">
        <v>3079</v>
      </c>
      <c r="I55" s="140">
        <v>3081</v>
      </c>
      <c r="J55" s="115">
        <v>8</v>
      </c>
      <c r="K55" s="116">
        <v>0.2596559558584875</v>
      </c>
    </row>
    <row r="56" spans="1:11" ht="14.1" customHeight="1" x14ac:dyDescent="0.2">
      <c r="A56" s="306" t="s">
        <v>282</v>
      </c>
      <c r="B56" s="307" t="s">
        <v>283</v>
      </c>
      <c r="C56" s="308"/>
      <c r="D56" s="113">
        <v>1.204285256228899</v>
      </c>
      <c r="E56" s="115">
        <v>1277</v>
      </c>
      <c r="F56" s="114">
        <v>1292</v>
      </c>
      <c r="G56" s="114">
        <v>1296</v>
      </c>
      <c r="H56" s="114">
        <v>1242</v>
      </c>
      <c r="I56" s="140">
        <v>1258</v>
      </c>
      <c r="J56" s="115">
        <v>19</v>
      </c>
      <c r="K56" s="116">
        <v>1.5103338632750398</v>
      </c>
    </row>
    <row r="57" spans="1:11" ht="14.1" customHeight="1" x14ac:dyDescent="0.2">
      <c r="A57" s="306" t="s">
        <v>284</v>
      </c>
      <c r="B57" s="307" t="s">
        <v>285</v>
      </c>
      <c r="C57" s="308"/>
      <c r="D57" s="113">
        <v>1.2033421980799337</v>
      </c>
      <c r="E57" s="115">
        <v>1276</v>
      </c>
      <c r="F57" s="114">
        <v>1282</v>
      </c>
      <c r="G57" s="114">
        <v>1285</v>
      </c>
      <c r="H57" s="114">
        <v>1306</v>
      </c>
      <c r="I57" s="140">
        <v>1290</v>
      </c>
      <c r="J57" s="115">
        <v>-14</v>
      </c>
      <c r="K57" s="116">
        <v>-1.0852713178294573</v>
      </c>
    </row>
    <row r="58" spans="1:11" ht="14.1" customHeight="1" x14ac:dyDescent="0.2">
      <c r="A58" s="306">
        <v>73</v>
      </c>
      <c r="B58" s="307" t="s">
        <v>286</v>
      </c>
      <c r="C58" s="308"/>
      <c r="D58" s="113">
        <v>2.3293536279446991</v>
      </c>
      <c r="E58" s="115">
        <v>2470</v>
      </c>
      <c r="F58" s="114">
        <v>2459</v>
      </c>
      <c r="G58" s="114">
        <v>2447</v>
      </c>
      <c r="H58" s="114">
        <v>2432</v>
      </c>
      <c r="I58" s="140">
        <v>2439</v>
      </c>
      <c r="J58" s="115">
        <v>31</v>
      </c>
      <c r="K58" s="116">
        <v>1.2710127101271014</v>
      </c>
    </row>
    <row r="59" spans="1:11" ht="14.1" customHeight="1" x14ac:dyDescent="0.2">
      <c r="A59" s="306" t="s">
        <v>287</v>
      </c>
      <c r="B59" s="307" t="s">
        <v>288</v>
      </c>
      <c r="C59" s="308"/>
      <c r="D59" s="113">
        <v>1.9059205190592052</v>
      </c>
      <c r="E59" s="115">
        <v>2021</v>
      </c>
      <c r="F59" s="114">
        <v>2005</v>
      </c>
      <c r="G59" s="114">
        <v>1981</v>
      </c>
      <c r="H59" s="114">
        <v>1983</v>
      </c>
      <c r="I59" s="140">
        <v>1983</v>
      </c>
      <c r="J59" s="115">
        <v>38</v>
      </c>
      <c r="K59" s="116">
        <v>1.9162884518406456</v>
      </c>
    </row>
    <row r="60" spans="1:11" ht="14.1" customHeight="1" x14ac:dyDescent="0.2">
      <c r="A60" s="306">
        <v>81</v>
      </c>
      <c r="B60" s="307" t="s">
        <v>289</v>
      </c>
      <c r="C60" s="308"/>
      <c r="D60" s="113">
        <v>5.3018729134838454</v>
      </c>
      <c r="E60" s="115">
        <v>5622</v>
      </c>
      <c r="F60" s="114">
        <v>5643</v>
      </c>
      <c r="G60" s="114">
        <v>5589</v>
      </c>
      <c r="H60" s="114">
        <v>5523</v>
      </c>
      <c r="I60" s="140">
        <v>5574</v>
      </c>
      <c r="J60" s="115">
        <v>48</v>
      </c>
      <c r="K60" s="116">
        <v>0.86114101184068892</v>
      </c>
    </row>
    <row r="61" spans="1:11" ht="14.1" customHeight="1" x14ac:dyDescent="0.2">
      <c r="A61" s="306" t="s">
        <v>290</v>
      </c>
      <c r="B61" s="307" t="s">
        <v>291</v>
      </c>
      <c r="C61" s="308"/>
      <c r="D61" s="113">
        <v>1.5390708991116393</v>
      </c>
      <c r="E61" s="115">
        <v>1632</v>
      </c>
      <c r="F61" s="114">
        <v>1659</v>
      </c>
      <c r="G61" s="114">
        <v>1670</v>
      </c>
      <c r="H61" s="114">
        <v>1614</v>
      </c>
      <c r="I61" s="140">
        <v>1637</v>
      </c>
      <c r="J61" s="115">
        <v>-5</v>
      </c>
      <c r="K61" s="116">
        <v>-0.30543677458766033</v>
      </c>
    </row>
    <row r="62" spans="1:11" ht="14.1" customHeight="1" x14ac:dyDescent="0.2">
      <c r="A62" s="306" t="s">
        <v>292</v>
      </c>
      <c r="B62" s="307" t="s">
        <v>293</v>
      </c>
      <c r="C62" s="308"/>
      <c r="D62" s="113">
        <v>2.1275391840660896</v>
      </c>
      <c r="E62" s="115">
        <v>2256</v>
      </c>
      <c r="F62" s="114">
        <v>2266</v>
      </c>
      <c r="G62" s="114">
        <v>2201</v>
      </c>
      <c r="H62" s="114">
        <v>2187</v>
      </c>
      <c r="I62" s="140">
        <v>2203</v>
      </c>
      <c r="J62" s="115">
        <v>53</v>
      </c>
      <c r="K62" s="116">
        <v>2.4058102587380845</v>
      </c>
    </row>
    <row r="63" spans="1:11" ht="14.1" customHeight="1" x14ac:dyDescent="0.2">
      <c r="A63" s="306"/>
      <c r="B63" s="307" t="s">
        <v>294</v>
      </c>
      <c r="C63" s="308"/>
      <c r="D63" s="113">
        <v>1.7625756804164545</v>
      </c>
      <c r="E63" s="115">
        <v>1869</v>
      </c>
      <c r="F63" s="114">
        <v>1879</v>
      </c>
      <c r="G63" s="114">
        <v>1816</v>
      </c>
      <c r="H63" s="114">
        <v>1816</v>
      </c>
      <c r="I63" s="140">
        <v>1828</v>
      </c>
      <c r="J63" s="115">
        <v>41</v>
      </c>
      <c r="K63" s="116">
        <v>2.2428884026258205</v>
      </c>
    </row>
    <row r="64" spans="1:11" ht="14.1" customHeight="1" x14ac:dyDescent="0.2">
      <c r="A64" s="306" t="s">
        <v>295</v>
      </c>
      <c r="B64" s="307" t="s">
        <v>296</v>
      </c>
      <c r="C64" s="308"/>
      <c r="D64" s="113">
        <v>0.52905562156962593</v>
      </c>
      <c r="E64" s="115">
        <v>561</v>
      </c>
      <c r="F64" s="114">
        <v>564</v>
      </c>
      <c r="G64" s="114">
        <v>569</v>
      </c>
      <c r="H64" s="114">
        <v>584</v>
      </c>
      <c r="I64" s="140">
        <v>582</v>
      </c>
      <c r="J64" s="115">
        <v>-21</v>
      </c>
      <c r="K64" s="116">
        <v>-3.6082474226804124</v>
      </c>
    </row>
    <row r="65" spans="1:11" ht="14.1" customHeight="1" x14ac:dyDescent="0.2">
      <c r="A65" s="306" t="s">
        <v>297</v>
      </c>
      <c r="B65" s="307" t="s">
        <v>298</v>
      </c>
      <c r="C65" s="308"/>
      <c r="D65" s="113">
        <v>0.54414455195307343</v>
      </c>
      <c r="E65" s="115">
        <v>577</v>
      </c>
      <c r="F65" s="114">
        <v>580</v>
      </c>
      <c r="G65" s="114">
        <v>575</v>
      </c>
      <c r="H65" s="114">
        <v>570</v>
      </c>
      <c r="I65" s="140">
        <v>572</v>
      </c>
      <c r="J65" s="115">
        <v>5</v>
      </c>
      <c r="K65" s="116">
        <v>0.87412587412587417</v>
      </c>
    </row>
    <row r="66" spans="1:11" ht="14.1" customHeight="1" x14ac:dyDescent="0.2">
      <c r="A66" s="306">
        <v>82</v>
      </c>
      <c r="B66" s="307" t="s">
        <v>299</v>
      </c>
      <c r="C66" s="308"/>
      <c r="D66" s="113">
        <v>1.4711707123861257</v>
      </c>
      <c r="E66" s="115">
        <v>1560</v>
      </c>
      <c r="F66" s="114">
        <v>1577</v>
      </c>
      <c r="G66" s="114">
        <v>1588</v>
      </c>
      <c r="H66" s="114">
        <v>1536</v>
      </c>
      <c r="I66" s="140">
        <v>1543</v>
      </c>
      <c r="J66" s="115">
        <v>17</v>
      </c>
      <c r="K66" s="116">
        <v>1.1017498379779651</v>
      </c>
    </row>
    <row r="67" spans="1:11" ht="14.1" customHeight="1" x14ac:dyDescent="0.2">
      <c r="A67" s="306" t="s">
        <v>300</v>
      </c>
      <c r="B67" s="307" t="s">
        <v>301</v>
      </c>
      <c r="C67" s="308"/>
      <c r="D67" s="113">
        <v>0.72049642580961537</v>
      </c>
      <c r="E67" s="115">
        <v>764</v>
      </c>
      <c r="F67" s="114">
        <v>771</v>
      </c>
      <c r="G67" s="114">
        <v>782</v>
      </c>
      <c r="H67" s="114">
        <v>779</v>
      </c>
      <c r="I67" s="140">
        <v>782</v>
      </c>
      <c r="J67" s="115">
        <v>-18</v>
      </c>
      <c r="K67" s="116">
        <v>-2.3017902813299234</v>
      </c>
    </row>
    <row r="68" spans="1:11" ht="14.1" customHeight="1" x14ac:dyDescent="0.2">
      <c r="A68" s="306" t="s">
        <v>302</v>
      </c>
      <c r="B68" s="307" t="s">
        <v>303</v>
      </c>
      <c r="C68" s="308"/>
      <c r="D68" s="113">
        <v>0.35741903845791134</v>
      </c>
      <c r="E68" s="115">
        <v>379</v>
      </c>
      <c r="F68" s="114">
        <v>392</v>
      </c>
      <c r="G68" s="114">
        <v>390</v>
      </c>
      <c r="H68" s="114">
        <v>360</v>
      </c>
      <c r="I68" s="140">
        <v>368</v>
      </c>
      <c r="J68" s="115">
        <v>11</v>
      </c>
      <c r="K68" s="116">
        <v>2.9891304347826089</v>
      </c>
    </row>
    <row r="69" spans="1:11" ht="14.1" customHeight="1" x14ac:dyDescent="0.2">
      <c r="A69" s="306">
        <v>83</v>
      </c>
      <c r="B69" s="307" t="s">
        <v>304</v>
      </c>
      <c r="C69" s="308"/>
      <c r="D69" s="113">
        <v>2.9913804485184556</v>
      </c>
      <c r="E69" s="115">
        <v>3172</v>
      </c>
      <c r="F69" s="114">
        <v>3147</v>
      </c>
      <c r="G69" s="114">
        <v>3096</v>
      </c>
      <c r="H69" s="114">
        <v>2964</v>
      </c>
      <c r="I69" s="140">
        <v>2951</v>
      </c>
      <c r="J69" s="115">
        <v>221</v>
      </c>
      <c r="K69" s="116">
        <v>7.4889867841409687</v>
      </c>
    </row>
    <row r="70" spans="1:11" ht="14.1" customHeight="1" x14ac:dyDescent="0.2">
      <c r="A70" s="306" t="s">
        <v>305</v>
      </c>
      <c r="B70" s="307" t="s">
        <v>306</v>
      </c>
      <c r="C70" s="308"/>
      <c r="D70" s="113">
        <v>2.600954374846753</v>
      </c>
      <c r="E70" s="115">
        <v>2758</v>
      </c>
      <c r="F70" s="114">
        <v>2743</v>
      </c>
      <c r="G70" s="114">
        <v>2693</v>
      </c>
      <c r="H70" s="114">
        <v>2575</v>
      </c>
      <c r="I70" s="140">
        <v>2565</v>
      </c>
      <c r="J70" s="115">
        <v>193</v>
      </c>
      <c r="K70" s="116">
        <v>7.5243664717348926</v>
      </c>
    </row>
    <row r="71" spans="1:11" ht="14.1" customHeight="1" x14ac:dyDescent="0.2">
      <c r="A71" s="306"/>
      <c r="B71" s="307" t="s">
        <v>307</v>
      </c>
      <c r="C71" s="308"/>
      <c r="D71" s="113">
        <v>1.421188630490956</v>
      </c>
      <c r="E71" s="115">
        <v>1507</v>
      </c>
      <c r="F71" s="114">
        <v>1508</v>
      </c>
      <c r="G71" s="114">
        <v>1496</v>
      </c>
      <c r="H71" s="114">
        <v>1432</v>
      </c>
      <c r="I71" s="140">
        <v>1436</v>
      </c>
      <c r="J71" s="115">
        <v>71</v>
      </c>
      <c r="K71" s="116">
        <v>4.9442896935933147</v>
      </c>
    </row>
    <row r="72" spans="1:11" ht="14.1" customHeight="1" x14ac:dyDescent="0.2">
      <c r="A72" s="306">
        <v>84</v>
      </c>
      <c r="B72" s="307" t="s">
        <v>308</v>
      </c>
      <c r="C72" s="308"/>
      <c r="D72" s="113">
        <v>1.3881815952771648</v>
      </c>
      <c r="E72" s="115">
        <v>1472</v>
      </c>
      <c r="F72" s="114">
        <v>1461</v>
      </c>
      <c r="G72" s="114">
        <v>1441</v>
      </c>
      <c r="H72" s="114">
        <v>1478</v>
      </c>
      <c r="I72" s="140">
        <v>1456</v>
      </c>
      <c r="J72" s="115">
        <v>16</v>
      </c>
      <c r="K72" s="116">
        <v>1.098901098901099</v>
      </c>
    </row>
    <row r="73" spans="1:11" ht="14.1" customHeight="1" x14ac:dyDescent="0.2">
      <c r="A73" s="306" t="s">
        <v>309</v>
      </c>
      <c r="B73" s="307" t="s">
        <v>310</v>
      </c>
      <c r="C73" s="308"/>
      <c r="D73" s="113">
        <v>0.338557875478602</v>
      </c>
      <c r="E73" s="115">
        <v>359</v>
      </c>
      <c r="F73" s="114">
        <v>356</v>
      </c>
      <c r="G73" s="114">
        <v>348</v>
      </c>
      <c r="H73" s="114">
        <v>381</v>
      </c>
      <c r="I73" s="140">
        <v>379</v>
      </c>
      <c r="J73" s="115">
        <v>-20</v>
      </c>
      <c r="K73" s="116">
        <v>-5.2770448548812663</v>
      </c>
    </row>
    <row r="74" spans="1:11" ht="14.1" customHeight="1" x14ac:dyDescent="0.2">
      <c r="A74" s="306" t="s">
        <v>311</v>
      </c>
      <c r="B74" s="307" t="s">
        <v>312</v>
      </c>
      <c r="C74" s="308"/>
      <c r="D74" s="113">
        <v>0.25556875836964105</v>
      </c>
      <c r="E74" s="115">
        <v>271</v>
      </c>
      <c r="F74" s="114">
        <v>276</v>
      </c>
      <c r="G74" s="114">
        <v>270</v>
      </c>
      <c r="H74" s="114">
        <v>272</v>
      </c>
      <c r="I74" s="140">
        <v>271</v>
      </c>
      <c r="J74" s="115">
        <v>0</v>
      </c>
      <c r="K74" s="116">
        <v>0</v>
      </c>
    </row>
    <row r="75" spans="1:11" ht="14.1" customHeight="1" x14ac:dyDescent="0.2">
      <c r="A75" s="306" t="s">
        <v>313</v>
      </c>
      <c r="B75" s="307" t="s">
        <v>314</v>
      </c>
      <c r="C75" s="308"/>
      <c r="D75" s="113">
        <v>0.23482147909240084</v>
      </c>
      <c r="E75" s="115">
        <v>249</v>
      </c>
      <c r="F75" s="114">
        <v>237</v>
      </c>
      <c r="G75" s="114">
        <v>230</v>
      </c>
      <c r="H75" s="114">
        <v>221</v>
      </c>
      <c r="I75" s="140">
        <v>214</v>
      </c>
      <c r="J75" s="115">
        <v>35</v>
      </c>
      <c r="K75" s="116">
        <v>16.355140186915889</v>
      </c>
    </row>
    <row r="76" spans="1:11" ht="14.1" customHeight="1" x14ac:dyDescent="0.2">
      <c r="A76" s="306">
        <v>91</v>
      </c>
      <c r="B76" s="307" t="s">
        <v>315</v>
      </c>
      <c r="C76" s="308"/>
      <c r="D76" s="113">
        <v>0.28951885173239783</v>
      </c>
      <c r="E76" s="115">
        <v>307</v>
      </c>
      <c r="F76" s="114">
        <v>304</v>
      </c>
      <c r="G76" s="114">
        <v>300</v>
      </c>
      <c r="H76" s="114">
        <v>304</v>
      </c>
      <c r="I76" s="140">
        <v>295</v>
      </c>
      <c r="J76" s="115">
        <v>12</v>
      </c>
      <c r="K76" s="116">
        <v>4.0677966101694913</v>
      </c>
    </row>
    <row r="77" spans="1:11" ht="14.1" customHeight="1" x14ac:dyDescent="0.2">
      <c r="A77" s="306">
        <v>92</v>
      </c>
      <c r="B77" s="307" t="s">
        <v>316</v>
      </c>
      <c r="C77" s="308"/>
      <c r="D77" s="113">
        <v>1.3702634904468209</v>
      </c>
      <c r="E77" s="115">
        <v>1453</v>
      </c>
      <c r="F77" s="114">
        <v>1466</v>
      </c>
      <c r="G77" s="114">
        <v>1456</v>
      </c>
      <c r="H77" s="114">
        <v>1478</v>
      </c>
      <c r="I77" s="140">
        <v>1470</v>
      </c>
      <c r="J77" s="115">
        <v>-17</v>
      </c>
      <c r="K77" s="116">
        <v>-1.1564625850340136</v>
      </c>
    </row>
    <row r="78" spans="1:11" ht="14.1" customHeight="1" x14ac:dyDescent="0.2">
      <c r="A78" s="306">
        <v>93</v>
      </c>
      <c r="B78" s="307" t="s">
        <v>317</v>
      </c>
      <c r="C78" s="308"/>
      <c r="D78" s="113">
        <v>0.37722325958618608</v>
      </c>
      <c r="E78" s="115">
        <v>400</v>
      </c>
      <c r="F78" s="114">
        <v>397</v>
      </c>
      <c r="G78" s="114">
        <v>401</v>
      </c>
      <c r="H78" s="114">
        <v>406</v>
      </c>
      <c r="I78" s="140">
        <v>407</v>
      </c>
      <c r="J78" s="115">
        <v>-7</v>
      </c>
      <c r="K78" s="116">
        <v>-1.7199017199017199</v>
      </c>
    </row>
    <row r="79" spans="1:11" ht="14.1" customHeight="1" x14ac:dyDescent="0.2">
      <c r="A79" s="306">
        <v>94</v>
      </c>
      <c r="B79" s="307" t="s">
        <v>318</v>
      </c>
      <c r="C79" s="308"/>
      <c r="D79" s="113">
        <v>0.27065768875308849</v>
      </c>
      <c r="E79" s="115">
        <v>287</v>
      </c>
      <c r="F79" s="114">
        <v>280</v>
      </c>
      <c r="G79" s="114">
        <v>264</v>
      </c>
      <c r="H79" s="114">
        <v>256</v>
      </c>
      <c r="I79" s="140">
        <v>278</v>
      </c>
      <c r="J79" s="115">
        <v>9</v>
      </c>
      <c r="K79" s="116">
        <v>3.2374100719424459</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224</v>
      </c>
      <c r="C81" s="312"/>
      <c r="D81" s="125">
        <v>0.91382334634753581</v>
      </c>
      <c r="E81" s="143">
        <v>969</v>
      </c>
      <c r="F81" s="144">
        <v>980</v>
      </c>
      <c r="G81" s="144">
        <v>988</v>
      </c>
      <c r="H81" s="144">
        <v>967</v>
      </c>
      <c r="I81" s="145">
        <v>978</v>
      </c>
      <c r="J81" s="143">
        <v>-9</v>
      </c>
      <c r="K81" s="146">
        <v>-0.92024539877300615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14816</v>
      </c>
      <c r="E12" s="114">
        <v>15208</v>
      </c>
      <c r="F12" s="114">
        <v>15021</v>
      </c>
      <c r="G12" s="114">
        <v>15221</v>
      </c>
      <c r="H12" s="140">
        <v>15230</v>
      </c>
      <c r="I12" s="115">
        <v>-414</v>
      </c>
      <c r="J12" s="116">
        <v>-2.7183191070256072</v>
      </c>
      <c r="K12"/>
      <c r="L12"/>
      <c r="M12"/>
      <c r="N12"/>
      <c r="O12"/>
      <c r="P12"/>
    </row>
    <row r="13" spans="1:16" s="110" customFormat="1" ht="14.45" customHeight="1" x14ac:dyDescent="0.2">
      <c r="A13" s="120" t="s">
        <v>105</v>
      </c>
      <c r="B13" s="119" t="s">
        <v>106</v>
      </c>
      <c r="C13" s="113">
        <v>40.199784017278617</v>
      </c>
      <c r="D13" s="115">
        <v>5956</v>
      </c>
      <c r="E13" s="114">
        <v>6060</v>
      </c>
      <c r="F13" s="114">
        <v>5952</v>
      </c>
      <c r="G13" s="114">
        <v>5985</v>
      </c>
      <c r="H13" s="140">
        <v>5954</v>
      </c>
      <c r="I13" s="115">
        <v>2</v>
      </c>
      <c r="J13" s="116">
        <v>3.3590863285186429E-2</v>
      </c>
      <c r="K13"/>
      <c r="L13"/>
      <c r="M13"/>
      <c r="N13"/>
      <c r="O13"/>
      <c r="P13"/>
    </row>
    <row r="14" spans="1:16" s="110" customFormat="1" ht="14.45" customHeight="1" x14ac:dyDescent="0.2">
      <c r="A14" s="120"/>
      <c r="B14" s="119" t="s">
        <v>107</v>
      </c>
      <c r="C14" s="113">
        <v>59.800215982721383</v>
      </c>
      <c r="D14" s="115">
        <v>8860</v>
      </c>
      <c r="E14" s="114">
        <v>9148</v>
      </c>
      <c r="F14" s="114">
        <v>9069</v>
      </c>
      <c r="G14" s="114">
        <v>9236</v>
      </c>
      <c r="H14" s="140">
        <v>9276</v>
      </c>
      <c r="I14" s="115">
        <v>-416</v>
      </c>
      <c r="J14" s="116">
        <v>-4.4846916774471755</v>
      </c>
      <c r="K14"/>
      <c r="L14"/>
      <c r="M14"/>
      <c r="N14"/>
      <c r="O14"/>
      <c r="P14"/>
    </row>
    <row r="15" spans="1:16" s="110" customFormat="1" ht="14.45" customHeight="1" x14ac:dyDescent="0.2">
      <c r="A15" s="118" t="s">
        <v>105</v>
      </c>
      <c r="B15" s="121" t="s">
        <v>108</v>
      </c>
      <c r="C15" s="113">
        <v>16.272948164146868</v>
      </c>
      <c r="D15" s="115">
        <v>2411</v>
      </c>
      <c r="E15" s="114">
        <v>2528</v>
      </c>
      <c r="F15" s="114">
        <v>2480</v>
      </c>
      <c r="G15" s="114">
        <v>2562</v>
      </c>
      <c r="H15" s="140">
        <v>2528</v>
      </c>
      <c r="I15" s="115">
        <v>-117</v>
      </c>
      <c r="J15" s="116">
        <v>-4.6281645569620249</v>
      </c>
      <c r="K15"/>
      <c r="L15"/>
      <c r="M15"/>
      <c r="N15"/>
      <c r="O15"/>
      <c r="P15"/>
    </row>
    <row r="16" spans="1:16" s="110" customFormat="1" ht="14.45" customHeight="1" x14ac:dyDescent="0.2">
      <c r="A16" s="118"/>
      <c r="B16" s="121" t="s">
        <v>109</v>
      </c>
      <c r="C16" s="113">
        <v>54.650377969762417</v>
      </c>
      <c r="D16" s="115">
        <v>8097</v>
      </c>
      <c r="E16" s="114">
        <v>8304</v>
      </c>
      <c r="F16" s="114">
        <v>8168</v>
      </c>
      <c r="G16" s="114">
        <v>8275</v>
      </c>
      <c r="H16" s="140">
        <v>8365</v>
      </c>
      <c r="I16" s="115">
        <v>-268</v>
      </c>
      <c r="J16" s="116">
        <v>-3.203825463239689</v>
      </c>
      <c r="K16"/>
      <c r="L16"/>
      <c r="M16"/>
      <c r="N16"/>
      <c r="O16"/>
      <c r="P16"/>
    </row>
    <row r="17" spans="1:16" s="110" customFormat="1" ht="14.45" customHeight="1" x14ac:dyDescent="0.2">
      <c r="A17" s="118"/>
      <c r="B17" s="121" t="s">
        <v>110</v>
      </c>
      <c r="C17" s="113">
        <v>16.124460043196546</v>
      </c>
      <c r="D17" s="115">
        <v>2389</v>
      </c>
      <c r="E17" s="114">
        <v>2430</v>
      </c>
      <c r="F17" s="114">
        <v>2420</v>
      </c>
      <c r="G17" s="114">
        <v>2445</v>
      </c>
      <c r="H17" s="140">
        <v>2443</v>
      </c>
      <c r="I17" s="115">
        <v>-54</v>
      </c>
      <c r="J17" s="116">
        <v>-2.2103970528039296</v>
      </c>
      <c r="K17"/>
      <c r="L17"/>
      <c r="M17"/>
      <c r="N17"/>
      <c r="O17"/>
      <c r="P17"/>
    </row>
    <row r="18" spans="1:16" s="110" customFormat="1" ht="14.45" customHeight="1" x14ac:dyDescent="0.2">
      <c r="A18" s="120"/>
      <c r="B18" s="121" t="s">
        <v>111</v>
      </c>
      <c r="C18" s="113">
        <v>12.952213822894169</v>
      </c>
      <c r="D18" s="115">
        <v>1919</v>
      </c>
      <c r="E18" s="114">
        <v>1946</v>
      </c>
      <c r="F18" s="114">
        <v>1953</v>
      </c>
      <c r="G18" s="114">
        <v>1939</v>
      </c>
      <c r="H18" s="140">
        <v>1894</v>
      </c>
      <c r="I18" s="115">
        <v>25</v>
      </c>
      <c r="J18" s="116">
        <v>1.3199577613516367</v>
      </c>
      <c r="K18"/>
      <c r="L18"/>
      <c r="M18"/>
      <c r="N18"/>
      <c r="O18"/>
      <c r="P18"/>
    </row>
    <row r="19" spans="1:16" s="110" customFormat="1" ht="14.45" customHeight="1" x14ac:dyDescent="0.2">
      <c r="A19" s="120"/>
      <c r="B19" s="121" t="s">
        <v>112</v>
      </c>
      <c r="C19" s="113">
        <v>1.1744060475161988</v>
      </c>
      <c r="D19" s="115">
        <v>174</v>
      </c>
      <c r="E19" s="114">
        <v>184</v>
      </c>
      <c r="F19" s="114">
        <v>192</v>
      </c>
      <c r="G19" s="114">
        <v>179</v>
      </c>
      <c r="H19" s="140">
        <v>171</v>
      </c>
      <c r="I19" s="115">
        <v>3</v>
      </c>
      <c r="J19" s="116">
        <v>1.7543859649122806</v>
      </c>
      <c r="K19"/>
      <c r="L19"/>
      <c r="M19"/>
      <c r="N19"/>
      <c r="O19"/>
      <c r="P19"/>
    </row>
    <row r="20" spans="1:16" s="110" customFormat="1" ht="14.45" customHeight="1" x14ac:dyDescent="0.2">
      <c r="A20" s="120" t="s">
        <v>113</v>
      </c>
      <c r="B20" s="119" t="s">
        <v>116</v>
      </c>
      <c r="C20" s="113">
        <v>80.885529157667392</v>
      </c>
      <c r="D20" s="115">
        <v>11984</v>
      </c>
      <c r="E20" s="114">
        <v>12329</v>
      </c>
      <c r="F20" s="114">
        <v>12254</v>
      </c>
      <c r="G20" s="114">
        <v>12428</v>
      </c>
      <c r="H20" s="140">
        <v>12451</v>
      </c>
      <c r="I20" s="115">
        <v>-467</v>
      </c>
      <c r="J20" s="116">
        <v>-3.7507027547988114</v>
      </c>
      <c r="K20"/>
      <c r="L20"/>
      <c r="M20"/>
      <c r="N20"/>
      <c r="O20"/>
      <c r="P20"/>
    </row>
    <row r="21" spans="1:16" s="110" customFormat="1" ht="14.45" customHeight="1" x14ac:dyDescent="0.2">
      <c r="A21" s="123"/>
      <c r="B21" s="124" t="s">
        <v>117</v>
      </c>
      <c r="C21" s="125">
        <v>19.033477321814257</v>
      </c>
      <c r="D21" s="143">
        <v>2820</v>
      </c>
      <c r="E21" s="144">
        <v>2869</v>
      </c>
      <c r="F21" s="144">
        <v>2759</v>
      </c>
      <c r="G21" s="144">
        <v>2782</v>
      </c>
      <c r="H21" s="145">
        <v>2770</v>
      </c>
      <c r="I21" s="143">
        <v>50</v>
      </c>
      <c r="J21" s="146">
        <v>1.8050541516245486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12480</v>
      </c>
      <c r="E56" s="114">
        <v>12901</v>
      </c>
      <c r="F56" s="114">
        <v>12778</v>
      </c>
      <c r="G56" s="114">
        <v>12918</v>
      </c>
      <c r="H56" s="140">
        <v>12895</v>
      </c>
      <c r="I56" s="115">
        <v>-415</v>
      </c>
      <c r="J56" s="116">
        <v>-3.2183016673129119</v>
      </c>
      <c r="K56"/>
      <c r="L56"/>
      <c r="M56"/>
      <c r="N56"/>
      <c r="O56"/>
      <c r="P56"/>
    </row>
    <row r="57" spans="1:16" s="110" customFormat="1" ht="14.45" customHeight="1" x14ac:dyDescent="0.2">
      <c r="A57" s="120" t="s">
        <v>105</v>
      </c>
      <c r="B57" s="119" t="s">
        <v>106</v>
      </c>
      <c r="C57" s="113">
        <v>40.488782051282051</v>
      </c>
      <c r="D57" s="115">
        <v>5053</v>
      </c>
      <c r="E57" s="114">
        <v>5193</v>
      </c>
      <c r="F57" s="114">
        <v>5169</v>
      </c>
      <c r="G57" s="114">
        <v>5112</v>
      </c>
      <c r="H57" s="140">
        <v>5105</v>
      </c>
      <c r="I57" s="115">
        <v>-52</v>
      </c>
      <c r="J57" s="116">
        <v>-1.0186092066601371</v>
      </c>
    </row>
    <row r="58" spans="1:16" s="110" customFormat="1" ht="14.45" customHeight="1" x14ac:dyDescent="0.2">
      <c r="A58" s="120"/>
      <c r="B58" s="119" t="s">
        <v>107</v>
      </c>
      <c r="C58" s="113">
        <v>59.511217948717949</v>
      </c>
      <c r="D58" s="115">
        <v>7427</v>
      </c>
      <c r="E58" s="114">
        <v>7708</v>
      </c>
      <c r="F58" s="114">
        <v>7609</v>
      </c>
      <c r="G58" s="114">
        <v>7806</v>
      </c>
      <c r="H58" s="140">
        <v>7790</v>
      </c>
      <c r="I58" s="115">
        <v>-363</v>
      </c>
      <c r="J58" s="116">
        <v>-4.6598202824133503</v>
      </c>
    </row>
    <row r="59" spans="1:16" s="110" customFormat="1" ht="14.45" customHeight="1" x14ac:dyDescent="0.2">
      <c r="A59" s="118" t="s">
        <v>105</v>
      </c>
      <c r="B59" s="121" t="s">
        <v>108</v>
      </c>
      <c r="C59" s="113">
        <v>15.16826923076923</v>
      </c>
      <c r="D59" s="115">
        <v>1893</v>
      </c>
      <c r="E59" s="114">
        <v>1998</v>
      </c>
      <c r="F59" s="114">
        <v>1942</v>
      </c>
      <c r="G59" s="114">
        <v>2079</v>
      </c>
      <c r="H59" s="140">
        <v>2063</v>
      </c>
      <c r="I59" s="115">
        <v>-170</v>
      </c>
      <c r="J59" s="116">
        <v>-8.2404265632573921</v>
      </c>
    </row>
    <row r="60" spans="1:16" s="110" customFormat="1" ht="14.45" customHeight="1" x14ac:dyDescent="0.2">
      <c r="A60" s="118"/>
      <c r="B60" s="121" t="s">
        <v>109</v>
      </c>
      <c r="C60" s="113">
        <v>57.16346153846154</v>
      </c>
      <c r="D60" s="115">
        <v>7134</v>
      </c>
      <c r="E60" s="114">
        <v>7377</v>
      </c>
      <c r="F60" s="114">
        <v>7278</v>
      </c>
      <c r="G60" s="114">
        <v>7300</v>
      </c>
      <c r="H60" s="140">
        <v>7327</v>
      </c>
      <c r="I60" s="115">
        <v>-193</v>
      </c>
      <c r="J60" s="116">
        <v>-2.6340930803876077</v>
      </c>
    </row>
    <row r="61" spans="1:16" s="110" customFormat="1" ht="14.45" customHeight="1" x14ac:dyDescent="0.2">
      <c r="A61" s="118"/>
      <c r="B61" s="121" t="s">
        <v>110</v>
      </c>
      <c r="C61" s="113">
        <v>14.991987179487179</v>
      </c>
      <c r="D61" s="115">
        <v>1871</v>
      </c>
      <c r="E61" s="114">
        <v>1923</v>
      </c>
      <c r="F61" s="114">
        <v>1946</v>
      </c>
      <c r="G61" s="114">
        <v>1955</v>
      </c>
      <c r="H61" s="140">
        <v>1941</v>
      </c>
      <c r="I61" s="115">
        <v>-70</v>
      </c>
      <c r="J61" s="116">
        <v>-3.6063884595569293</v>
      </c>
    </row>
    <row r="62" spans="1:16" s="110" customFormat="1" ht="14.45" customHeight="1" x14ac:dyDescent="0.2">
      <c r="A62" s="120"/>
      <c r="B62" s="121" t="s">
        <v>111</v>
      </c>
      <c r="C62" s="113">
        <v>12.676282051282051</v>
      </c>
      <c r="D62" s="115">
        <v>1582</v>
      </c>
      <c r="E62" s="114">
        <v>1603</v>
      </c>
      <c r="F62" s="114">
        <v>1612</v>
      </c>
      <c r="G62" s="114">
        <v>1584</v>
      </c>
      <c r="H62" s="140">
        <v>1564</v>
      </c>
      <c r="I62" s="115">
        <v>18</v>
      </c>
      <c r="J62" s="116">
        <v>1.1508951406649617</v>
      </c>
    </row>
    <row r="63" spans="1:16" s="110" customFormat="1" ht="14.45" customHeight="1" x14ac:dyDescent="0.2">
      <c r="A63" s="120"/>
      <c r="B63" s="121" t="s">
        <v>112</v>
      </c>
      <c r="C63" s="113">
        <v>1.25</v>
      </c>
      <c r="D63" s="115">
        <v>156</v>
      </c>
      <c r="E63" s="114">
        <v>167</v>
      </c>
      <c r="F63" s="114">
        <v>175</v>
      </c>
      <c r="G63" s="114">
        <v>150</v>
      </c>
      <c r="H63" s="140">
        <v>138</v>
      </c>
      <c r="I63" s="115">
        <v>18</v>
      </c>
      <c r="J63" s="116">
        <v>13.043478260869565</v>
      </c>
    </row>
    <row r="64" spans="1:16" s="110" customFormat="1" ht="14.45" customHeight="1" x14ac:dyDescent="0.2">
      <c r="A64" s="120" t="s">
        <v>113</v>
      </c>
      <c r="B64" s="119" t="s">
        <v>116</v>
      </c>
      <c r="C64" s="113">
        <v>75.440705128205124</v>
      </c>
      <c r="D64" s="115">
        <v>9415</v>
      </c>
      <c r="E64" s="114">
        <v>9747</v>
      </c>
      <c r="F64" s="114">
        <v>9696</v>
      </c>
      <c r="G64" s="114">
        <v>9870</v>
      </c>
      <c r="H64" s="140">
        <v>9938</v>
      </c>
      <c r="I64" s="115">
        <v>-523</v>
      </c>
      <c r="J64" s="116">
        <v>-5.2626282954316768</v>
      </c>
    </row>
    <row r="65" spans="1:10" s="110" customFormat="1" ht="14.45" customHeight="1" x14ac:dyDescent="0.2">
      <c r="A65" s="123"/>
      <c r="B65" s="124" t="s">
        <v>117</v>
      </c>
      <c r="C65" s="125">
        <v>24.471153846153847</v>
      </c>
      <c r="D65" s="143">
        <v>3054</v>
      </c>
      <c r="E65" s="144">
        <v>3143</v>
      </c>
      <c r="F65" s="144">
        <v>3072</v>
      </c>
      <c r="G65" s="144">
        <v>3037</v>
      </c>
      <c r="H65" s="145">
        <v>2950</v>
      </c>
      <c r="I65" s="143">
        <v>104</v>
      </c>
      <c r="J65" s="146">
        <v>3.5254237288135593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14816</v>
      </c>
      <c r="G11" s="114">
        <v>15208</v>
      </c>
      <c r="H11" s="114">
        <v>15021</v>
      </c>
      <c r="I11" s="114">
        <v>15221</v>
      </c>
      <c r="J11" s="140">
        <v>15230</v>
      </c>
      <c r="K11" s="114">
        <v>-414</v>
      </c>
      <c r="L11" s="116">
        <v>-2.7183191070256072</v>
      </c>
    </row>
    <row r="12" spans="1:17" s="110" customFormat="1" ht="24" customHeight="1" x14ac:dyDescent="0.2">
      <c r="A12" s="604" t="s">
        <v>185</v>
      </c>
      <c r="B12" s="605"/>
      <c r="C12" s="605"/>
      <c r="D12" s="606"/>
      <c r="E12" s="113">
        <v>40.199784017278617</v>
      </c>
      <c r="F12" s="115">
        <v>5956</v>
      </c>
      <c r="G12" s="114">
        <v>6060</v>
      </c>
      <c r="H12" s="114">
        <v>5952</v>
      </c>
      <c r="I12" s="114">
        <v>5985</v>
      </c>
      <c r="J12" s="140">
        <v>5954</v>
      </c>
      <c r="K12" s="114">
        <v>2</v>
      </c>
      <c r="L12" s="116">
        <v>3.3590863285186429E-2</v>
      </c>
    </row>
    <row r="13" spans="1:17" s="110" customFormat="1" ht="15" customHeight="1" x14ac:dyDescent="0.2">
      <c r="A13" s="120"/>
      <c r="B13" s="612" t="s">
        <v>107</v>
      </c>
      <c r="C13" s="612"/>
      <c r="E13" s="113">
        <v>59.800215982721383</v>
      </c>
      <c r="F13" s="115">
        <v>8860</v>
      </c>
      <c r="G13" s="114">
        <v>9148</v>
      </c>
      <c r="H13" s="114">
        <v>9069</v>
      </c>
      <c r="I13" s="114">
        <v>9236</v>
      </c>
      <c r="J13" s="140">
        <v>9276</v>
      </c>
      <c r="K13" s="114">
        <v>-416</v>
      </c>
      <c r="L13" s="116">
        <v>-4.4846916774471755</v>
      </c>
    </row>
    <row r="14" spans="1:17" s="110" customFormat="1" ht="22.5" customHeight="1" x14ac:dyDescent="0.2">
      <c r="A14" s="604" t="s">
        <v>186</v>
      </c>
      <c r="B14" s="605"/>
      <c r="C14" s="605"/>
      <c r="D14" s="606"/>
      <c r="E14" s="113">
        <v>16.272948164146868</v>
      </c>
      <c r="F14" s="115">
        <v>2411</v>
      </c>
      <c r="G14" s="114">
        <v>2528</v>
      </c>
      <c r="H14" s="114">
        <v>2480</v>
      </c>
      <c r="I14" s="114">
        <v>2562</v>
      </c>
      <c r="J14" s="140">
        <v>2528</v>
      </c>
      <c r="K14" s="114">
        <v>-117</v>
      </c>
      <c r="L14" s="116">
        <v>-4.6281645569620249</v>
      </c>
    </row>
    <row r="15" spans="1:17" s="110" customFormat="1" ht="15" customHeight="1" x14ac:dyDescent="0.2">
      <c r="A15" s="120"/>
      <c r="B15" s="119"/>
      <c r="C15" s="258" t="s">
        <v>106</v>
      </c>
      <c r="E15" s="113">
        <v>51.306511820821235</v>
      </c>
      <c r="F15" s="115">
        <v>1237</v>
      </c>
      <c r="G15" s="114">
        <v>1239</v>
      </c>
      <c r="H15" s="114">
        <v>1216</v>
      </c>
      <c r="I15" s="114">
        <v>1269</v>
      </c>
      <c r="J15" s="140">
        <v>1254</v>
      </c>
      <c r="K15" s="114">
        <v>-17</v>
      </c>
      <c r="L15" s="116">
        <v>-1.3556618819776713</v>
      </c>
    </row>
    <row r="16" spans="1:17" s="110" customFormat="1" ht="15" customHeight="1" x14ac:dyDescent="0.2">
      <c r="A16" s="120"/>
      <c r="B16" s="119"/>
      <c r="C16" s="258" t="s">
        <v>107</v>
      </c>
      <c r="E16" s="113">
        <v>48.693488179178765</v>
      </c>
      <c r="F16" s="115">
        <v>1174</v>
      </c>
      <c r="G16" s="114">
        <v>1289</v>
      </c>
      <c r="H16" s="114">
        <v>1264</v>
      </c>
      <c r="I16" s="114">
        <v>1293</v>
      </c>
      <c r="J16" s="140">
        <v>1274</v>
      </c>
      <c r="K16" s="114">
        <v>-100</v>
      </c>
      <c r="L16" s="116">
        <v>-7.8492935635792778</v>
      </c>
    </row>
    <row r="17" spans="1:12" s="110" customFormat="1" ht="15" customHeight="1" x14ac:dyDescent="0.2">
      <c r="A17" s="120"/>
      <c r="B17" s="121" t="s">
        <v>109</v>
      </c>
      <c r="C17" s="258"/>
      <c r="E17" s="113">
        <v>54.650377969762417</v>
      </c>
      <c r="F17" s="115">
        <v>8097</v>
      </c>
      <c r="G17" s="114">
        <v>8304</v>
      </c>
      <c r="H17" s="114">
        <v>8168</v>
      </c>
      <c r="I17" s="114">
        <v>8275</v>
      </c>
      <c r="J17" s="140">
        <v>8365</v>
      </c>
      <c r="K17" s="114">
        <v>-268</v>
      </c>
      <c r="L17" s="116">
        <v>-3.203825463239689</v>
      </c>
    </row>
    <row r="18" spans="1:12" s="110" customFormat="1" ht="15" customHeight="1" x14ac:dyDescent="0.2">
      <c r="A18" s="120"/>
      <c r="B18" s="119"/>
      <c r="C18" s="258" t="s">
        <v>106</v>
      </c>
      <c r="E18" s="113">
        <v>37.186612325552673</v>
      </c>
      <c r="F18" s="115">
        <v>3011</v>
      </c>
      <c r="G18" s="114">
        <v>3108</v>
      </c>
      <c r="H18" s="114">
        <v>3022</v>
      </c>
      <c r="I18" s="114">
        <v>3011</v>
      </c>
      <c r="J18" s="140">
        <v>3016</v>
      </c>
      <c r="K18" s="114">
        <v>-5</v>
      </c>
      <c r="L18" s="116">
        <v>-0.16578249336870027</v>
      </c>
    </row>
    <row r="19" spans="1:12" s="110" customFormat="1" ht="15" customHeight="1" x14ac:dyDescent="0.2">
      <c r="A19" s="120"/>
      <c r="B19" s="119"/>
      <c r="C19" s="258" t="s">
        <v>107</v>
      </c>
      <c r="E19" s="113">
        <v>62.813387674447327</v>
      </c>
      <c r="F19" s="115">
        <v>5086</v>
      </c>
      <c r="G19" s="114">
        <v>5196</v>
      </c>
      <c r="H19" s="114">
        <v>5146</v>
      </c>
      <c r="I19" s="114">
        <v>5264</v>
      </c>
      <c r="J19" s="140">
        <v>5349</v>
      </c>
      <c r="K19" s="114">
        <v>-263</v>
      </c>
      <c r="L19" s="116">
        <v>-4.9168068797906148</v>
      </c>
    </row>
    <row r="20" spans="1:12" s="110" customFormat="1" ht="15" customHeight="1" x14ac:dyDescent="0.2">
      <c r="A20" s="120"/>
      <c r="B20" s="121" t="s">
        <v>110</v>
      </c>
      <c r="C20" s="258"/>
      <c r="E20" s="113">
        <v>16.124460043196546</v>
      </c>
      <c r="F20" s="115">
        <v>2389</v>
      </c>
      <c r="G20" s="114">
        <v>2430</v>
      </c>
      <c r="H20" s="114">
        <v>2420</v>
      </c>
      <c r="I20" s="114">
        <v>2445</v>
      </c>
      <c r="J20" s="140">
        <v>2443</v>
      </c>
      <c r="K20" s="114">
        <v>-54</v>
      </c>
      <c r="L20" s="116">
        <v>-2.2103970528039296</v>
      </c>
    </row>
    <row r="21" spans="1:12" s="110" customFormat="1" ht="15" customHeight="1" x14ac:dyDescent="0.2">
      <c r="A21" s="120"/>
      <c r="B21" s="119"/>
      <c r="C21" s="258" t="s">
        <v>106</v>
      </c>
      <c r="E21" s="113">
        <v>31.561322729175387</v>
      </c>
      <c r="F21" s="115">
        <v>754</v>
      </c>
      <c r="G21" s="114">
        <v>754</v>
      </c>
      <c r="H21" s="114">
        <v>746</v>
      </c>
      <c r="I21" s="114">
        <v>747</v>
      </c>
      <c r="J21" s="140">
        <v>759</v>
      </c>
      <c r="K21" s="114">
        <v>-5</v>
      </c>
      <c r="L21" s="116">
        <v>-0.65876152832674573</v>
      </c>
    </row>
    <row r="22" spans="1:12" s="110" customFormat="1" ht="15" customHeight="1" x14ac:dyDescent="0.2">
      <c r="A22" s="120"/>
      <c r="B22" s="119"/>
      <c r="C22" s="258" t="s">
        <v>107</v>
      </c>
      <c r="E22" s="113">
        <v>68.438677270824613</v>
      </c>
      <c r="F22" s="115">
        <v>1635</v>
      </c>
      <c r="G22" s="114">
        <v>1676</v>
      </c>
      <c r="H22" s="114">
        <v>1674</v>
      </c>
      <c r="I22" s="114">
        <v>1698</v>
      </c>
      <c r="J22" s="140">
        <v>1684</v>
      </c>
      <c r="K22" s="114">
        <v>-49</v>
      </c>
      <c r="L22" s="116">
        <v>-2.9097387173396676</v>
      </c>
    </row>
    <row r="23" spans="1:12" s="110" customFormat="1" ht="15" customHeight="1" x14ac:dyDescent="0.2">
      <c r="A23" s="120"/>
      <c r="B23" s="121" t="s">
        <v>111</v>
      </c>
      <c r="C23" s="258"/>
      <c r="E23" s="113">
        <v>12.952213822894169</v>
      </c>
      <c r="F23" s="115">
        <v>1919</v>
      </c>
      <c r="G23" s="114">
        <v>1946</v>
      </c>
      <c r="H23" s="114">
        <v>1953</v>
      </c>
      <c r="I23" s="114">
        <v>1939</v>
      </c>
      <c r="J23" s="140">
        <v>1894</v>
      </c>
      <c r="K23" s="114">
        <v>25</v>
      </c>
      <c r="L23" s="116">
        <v>1.3199577613516367</v>
      </c>
    </row>
    <row r="24" spans="1:12" s="110" customFormat="1" ht="15" customHeight="1" x14ac:dyDescent="0.2">
      <c r="A24" s="120"/>
      <c r="B24" s="119"/>
      <c r="C24" s="258" t="s">
        <v>106</v>
      </c>
      <c r="E24" s="113">
        <v>49.713392391870769</v>
      </c>
      <c r="F24" s="115">
        <v>954</v>
      </c>
      <c r="G24" s="114">
        <v>959</v>
      </c>
      <c r="H24" s="114">
        <v>968</v>
      </c>
      <c r="I24" s="114">
        <v>958</v>
      </c>
      <c r="J24" s="140">
        <v>925</v>
      </c>
      <c r="K24" s="114">
        <v>29</v>
      </c>
      <c r="L24" s="116">
        <v>3.1351351351351351</v>
      </c>
    </row>
    <row r="25" spans="1:12" s="110" customFormat="1" ht="15" customHeight="1" x14ac:dyDescent="0.2">
      <c r="A25" s="120"/>
      <c r="B25" s="119"/>
      <c r="C25" s="258" t="s">
        <v>107</v>
      </c>
      <c r="E25" s="113">
        <v>50.286607608129231</v>
      </c>
      <c r="F25" s="115">
        <v>965</v>
      </c>
      <c r="G25" s="114">
        <v>987</v>
      </c>
      <c r="H25" s="114">
        <v>985</v>
      </c>
      <c r="I25" s="114">
        <v>981</v>
      </c>
      <c r="J25" s="140">
        <v>969</v>
      </c>
      <c r="K25" s="114">
        <v>-4</v>
      </c>
      <c r="L25" s="116">
        <v>-0.41279669762641896</v>
      </c>
    </row>
    <row r="26" spans="1:12" s="110" customFormat="1" ht="15" customHeight="1" x14ac:dyDescent="0.2">
      <c r="A26" s="120"/>
      <c r="C26" s="121" t="s">
        <v>187</v>
      </c>
      <c r="D26" s="110" t="s">
        <v>188</v>
      </c>
      <c r="E26" s="113">
        <v>1.1744060475161988</v>
      </c>
      <c r="F26" s="115">
        <v>174</v>
      </c>
      <c r="G26" s="114">
        <v>184</v>
      </c>
      <c r="H26" s="114">
        <v>192</v>
      </c>
      <c r="I26" s="114">
        <v>179</v>
      </c>
      <c r="J26" s="140">
        <v>171</v>
      </c>
      <c r="K26" s="114">
        <v>3</v>
      </c>
      <c r="L26" s="116">
        <v>1.7543859649122806</v>
      </c>
    </row>
    <row r="27" spans="1:12" s="110" customFormat="1" ht="15" customHeight="1" x14ac:dyDescent="0.2">
      <c r="A27" s="120"/>
      <c r="B27" s="119"/>
      <c r="D27" s="259" t="s">
        <v>106</v>
      </c>
      <c r="E27" s="113">
        <v>41.954022988505749</v>
      </c>
      <c r="F27" s="115">
        <v>73</v>
      </c>
      <c r="G27" s="114">
        <v>79</v>
      </c>
      <c r="H27" s="114">
        <v>84</v>
      </c>
      <c r="I27" s="114">
        <v>77</v>
      </c>
      <c r="J27" s="140">
        <v>73</v>
      </c>
      <c r="K27" s="114">
        <v>0</v>
      </c>
      <c r="L27" s="116">
        <v>0</v>
      </c>
    </row>
    <row r="28" spans="1:12" s="110" customFormat="1" ht="15" customHeight="1" x14ac:dyDescent="0.2">
      <c r="A28" s="120"/>
      <c r="B28" s="119"/>
      <c r="D28" s="259" t="s">
        <v>107</v>
      </c>
      <c r="E28" s="113">
        <v>58.045977011494251</v>
      </c>
      <c r="F28" s="115">
        <v>101</v>
      </c>
      <c r="G28" s="114">
        <v>105</v>
      </c>
      <c r="H28" s="114">
        <v>108</v>
      </c>
      <c r="I28" s="114">
        <v>102</v>
      </c>
      <c r="J28" s="140">
        <v>98</v>
      </c>
      <c r="K28" s="114">
        <v>3</v>
      </c>
      <c r="L28" s="116">
        <v>3.0612244897959182</v>
      </c>
    </row>
    <row r="29" spans="1:12" s="110" customFormat="1" ht="24" customHeight="1" x14ac:dyDescent="0.2">
      <c r="A29" s="604" t="s">
        <v>189</v>
      </c>
      <c r="B29" s="605"/>
      <c r="C29" s="605"/>
      <c r="D29" s="606"/>
      <c r="E29" s="113">
        <v>80.885529157667392</v>
      </c>
      <c r="F29" s="115">
        <v>11984</v>
      </c>
      <c r="G29" s="114">
        <v>12329</v>
      </c>
      <c r="H29" s="114">
        <v>12254</v>
      </c>
      <c r="I29" s="114">
        <v>12428</v>
      </c>
      <c r="J29" s="140">
        <v>12451</v>
      </c>
      <c r="K29" s="114">
        <v>-467</v>
      </c>
      <c r="L29" s="116">
        <v>-3.7507027547988114</v>
      </c>
    </row>
    <row r="30" spans="1:12" s="110" customFormat="1" ht="15" customHeight="1" x14ac:dyDescent="0.2">
      <c r="A30" s="120"/>
      <c r="B30" s="119"/>
      <c r="C30" s="258" t="s">
        <v>106</v>
      </c>
      <c r="E30" s="113">
        <v>38.785046728971963</v>
      </c>
      <c r="F30" s="115">
        <v>4648</v>
      </c>
      <c r="G30" s="114">
        <v>4713</v>
      </c>
      <c r="H30" s="114">
        <v>4676</v>
      </c>
      <c r="I30" s="114">
        <v>4745</v>
      </c>
      <c r="J30" s="140">
        <v>4740</v>
      </c>
      <c r="K30" s="114">
        <v>-92</v>
      </c>
      <c r="L30" s="116">
        <v>-1.9409282700421941</v>
      </c>
    </row>
    <row r="31" spans="1:12" s="110" customFormat="1" ht="15" customHeight="1" x14ac:dyDescent="0.2">
      <c r="A31" s="120"/>
      <c r="B31" s="119"/>
      <c r="C31" s="258" t="s">
        <v>107</v>
      </c>
      <c r="E31" s="113">
        <v>61.214953271028037</v>
      </c>
      <c r="F31" s="115">
        <v>7336</v>
      </c>
      <c r="G31" s="114">
        <v>7616</v>
      </c>
      <c r="H31" s="114">
        <v>7578</v>
      </c>
      <c r="I31" s="114">
        <v>7683</v>
      </c>
      <c r="J31" s="140">
        <v>7711</v>
      </c>
      <c r="K31" s="114">
        <v>-375</v>
      </c>
      <c r="L31" s="116">
        <v>-4.8631824666061467</v>
      </c>
    </row>
    <row r="32" spans="1:12" s="110" customFormat="1" ht="15" customHeight="1" x14ac:dyDescent="0.2">
      <c r="A32" s="120"/>
      <c r="B32" s="119" t="s">
        <v>117</v>
      </c>
      <c r="C32" s="258"/>
      <c r="E32" s="113">
        <v>19.033477321814257</v>
      </c>
      <c r="F32" s="114">
        <v>2820</v>
      </c>
      <c r="G32" s="114">
        <v>2869</v>
      </c>
      <c r="H32" s="114">
        <v>2759</v>
      </c>
      <c r="I32" s="114">
        <v>2782</v>
      </c>
      <c r="J32" s="140">
        <v>2770</v>
      </c>
      <c r="K32" s="114">
        <v>50</v>
      </c>
      <c r="L32" s="116">
        <v>1.8050541516245486</v>
      </c>
    </row>
    <row r="33" spans="1:12" s="110" customFormat="1" ht="15" customHeight="1" x14ac:dyDescent="0.2">
      <c r="A33" s="120"/>
      <c r="B33" s="119"/>
      <c r="C33" s="258" t="s">
        <v>106</v>
      </c>
      <c r="E33" s="113">
        <v>46.205673758865245</v>
      </c>
      <c r="F33" s="114">
        <v>1303</v>
      </c>
      <c r="G33" s="114">
        <v>1345</v>
      </c>
      <c r="H33" s="114">
        <v>1275</v>
      </c>
      <c r="I33" s="114">
        <v>1239</v>
      </c>
      <c r="J33" s="140">
        <v>1214</v>
      </c>
      <c r="K33" s="114">
        <v>89</v>
      </c>
      <c r="L33" s="116">
        <v>7.3311367380560135</v>
      </c>
    </row>
    <row r="34" spans="1:12" s="110" customFormat="1" ht="15" customHeight="1" x14ac:dyDescent="0.2">
      <c r="A34" s="120"/>
      <c r="B34" s="119"/>
      <c r="C34" s="258" t="s">
        <v>107</v>
      </c>
      <c r="E34" s="113">
        <v>53.794326241134755</v>
      </c>
      <c r="F34" s="114">
        <v>1517</v>
      </c>
      <c r="G34" s="114">
        <v>1524</v>
      </c>
      <c r="H34" s="114">
        <v>1484</v>
      </c>
      <c r="I34" s="114">
        <v>1543</v>
      </c>
      <c r="J34" s="140">
        <v>1556</v>
      </c>
      <c r="K34" s="114">
        <v>-39</v>
      </c>
      <c r="L34" s="116">
        <v>-2.506426735218509</v>
      </c>
    </row>
    <row r="35" spans="1:12" s="110" customFormat="1" ht="24" customHeight="1" x14ac:dyDescent="0.2">
      <c r="A35" s="604" t="s">
        <v>192</v>
      </c>
      <c r="B35" s="605"/>
      <c r="C35" s="605"/>
      <c r="D35" s="606"/>
      <c r="E35" s="113">
        <v>18.075053995680346</v>
      </c>
      <c r="F35" s="114">
        <v>2678</v>
      </c>
      <c r="G35" s="114">
        <v>2738</v>
      </c>
      <c r="H35" s="114">
        <v>2751</v>
      </c>
      <c r="I35" s="114">
        <v>2818</v>
      </c>
      <c r="J35" s="114">
        <v>2737</v>
      </c>
      <c r="K35" s="318">
        <v>-59</v>
      </c>
      <c r="L35" s="319">
        <v>-2.1556448666423091</v>
      </c>
    </row>
    <row r="36" spans="1:12" s="110" customFormat="1" ht="15" customHeight="1" x14ac:dyDescent="0.2">
      <c r="A36" s="120"/>
      <c r="B36" s="119"/>
      <c r="C36" s="258" t="s">
        <v>106</v>
      </c>
      <c r="E36" s="113">
        <v>44.660194174757279</v>
      </c>
      <c r="F36" s="114">
        <v>1196</v>
      </c>
      <c r="G36" s="114">
        <v>1204</v>
      </c>
      <c r="H36" s="114">
        <v>1207</v>
      </c>
      <c r="I36" s="114">
        <v>1231</v>
      </c>
      <c r="J36" s="114">
        <v>1164</v>
      </c>
      <c r="K36" s="318">
        <v>32</v>
      </c>
      <c r="L36" s="116">
        <v>2.7491408934707904</v>
      </c>
    </row>
    <row r="37" spans="1:12" s="110" customFormat="1" ht="15" customHeight="1" x14ac:dyDescent="0.2">
      <c r="A37" s="120"/>
      <c r="B37" s="119"/>
      <c r="C37" s="258" t="s">
        <v>107</v>
      </c>
      <c r="E37" s="113">
        <v>55.339805825242721</v>
      </c>
      <c r="F37" s="114">
        <v>1482</v>
      </c>
      <c r="G37" s="114">
        <v>1534</v>
      </c>
      <c r="H37" s="114">
        <v>1544</v>
      </c>
      <c r="I37" s="114">
        <v>1587</v>
      </c>
      <c r="J37" s="140">
        <v>1573</v>
      </c>
      <c r="K37" s="114">
        <v>-91</v>
      </c>
      <c r="L37" s="116">
        <v>-5.785123966942149</v>
      </c>
    </row>
    <row r="38" spans="1:12" s="110" customFormat="1" ht="15" customHeight="1" x14ac:dyDescent="0.2">
      <c r="A38" s="120"/>
      <c r="B38" s="119" t="s">
        <v>328</v>
      </c>
      <c r="C38" s="258"/>
      <c r="E38" s="113">
        <v>55.743790496760262</v>
      </c>
      <c r="F38" s="114">
        <v>8259</v>
      </c>
      <c r="G38" s="114">
        <v>8450</v>
      </c>
      <c r="H38" s="114">
        <v>8311</v>
      </c>
      <c r="I38" s="114">
        <v>8369</v>
      </c>
      <c r="J38" s="140">
        <v>8407</v>
      </c>
      <c r="K38" s="114">
        <v>-148</v>
      </c>
      <c r="L38" s="116">
        <v>-1.7604377304627097</v>
      </c>
    </row>
    <row r="39" spans="1:12" s="110" customFormat="1" ht="15" customHeight="1" x14ac:dyDescent="0.2">
      <c r="A39" s="120"/>
      <c r="B39" s="119"/>
      <c r="C39" s="258" t="s">
        <v>106</v>
      </c>
      <c r="E39" s="113">
        <v>39.774791136941516</v>
      </c>
      <c r="F39" s="115">
        <v>3285</v>
      </c>
      <c r="G39" s="114">
        <v>3332</v>
      </c>
      <c r="H39" s="114">
        <v>3269</v>
      </c>
      <c r="I39" s="114">
        <v>3255</v>
      </c>
      <c r="J39" s="140">
        <v>3285</v>
      </c>
      <c r="K39" s="114">
        <v>0</v>
      </c>
      <c r="L39" s="116">
        <v>0</v>
      </c>
    </row>
    <row r="40" spans="1:12" s="110" customFormat="1" ht="15" customHeight="1" x14ac:dyDescent="0.2">
      <c r="A40" s="120"/>
      <c r="B40" s="119"/>
      <c r="C40" s="258" t="s">
        <v>107</v>
      </c>
      <c r="E40" s="113">
        <v>60.225208863058484</v>
      </c>
      <c r="F40" s="115">
        <v>4974</v>
      </c>
      <c r="G40" s="114">
        <v>5118</v>
      </c>
      <c r="H40" s="114">
        <v>5042</v>
      </c>
      <c r="I40" s="114">
        <v>5114</v>
      </c>
      <c r="J40" s="140">
        <v>5122</v>
      </c>
      <c r="K40" s="114">
        <v>-148</v>
      </c>
      <c r="L40" s="116">
        <v>-2.8894962905115191</v>
      </c>
    </row>
    <row r="41" spans="1:12" s="110" customFormat="1" ht="15" customHeight="1" x14ac:dyDescent="0.2">
      <c r="A41" s="120"/>
      <c r="B41" s="320" t="s">
        <v>515</v>
      </c>
      <c r="C41" s="258"/>
      <c r="E41" s="113">
        <v>8.2343412526997835</v>
      </c>
      <c r="F41" s="115">
        <v>1220</v>
      </c>
      <c r="G41" s="114">
        <v>1267</v>
      </c>
      <c r="H41" s="114">
        <v>1251</v>
      </c>
      <c r="I41" s="114">
        <v>1249</v>
      </c>
      <c r="J41" s="140">
        <v>1234</v>
      </c>
      <c r="K41" s="114">
        <v>-14</v>
      </c>
      <c r="L41" s="116">
        <v>-1.1345218800648298</v>
      </c>
    </row>
    <row r="42" spans="1:12" s="110" customFormat="1" ht="15" customHeight="1" x14ac:dyDescent="0.2">
      <c r="A42" s="120"/>
      <c r="B42" s="119"/>
      <c r="C42" s="268" t="s">
        <v>106</v>
      </c>
      <c r="D42" s="182"/>
      <c r="E42" s="113">
        <v>42.704918032786885</v>
      </c>
      <c r="F42" s="115">
        <v>521</v>
      </c>
      <c r="G42" s="114">
        <v>545</v>
      </c>
      <c r="H42" s="114">
        <v>533</v>
      </c>
      <c r="I42" s="114">
        <v>542</v>
      </c>
      <c r="J42" s="140">
        <v>542</v>
      </c>
      <c r="K42" s="114">
        <v>-21</v>
      </c>
      <c r="L42" s="116">
        <v>-3.8745387453874538</v>
      </c>
    </row>
    <row r="43" spans="1:12" s="110" customFormat="1" ht="15" customHeight="1" x14ac:dyDescent="0.2">
      <c r="A43" s="120"/>
      <c r="B43" s="119"/>
      <c r="C43" s="268" t="s">
        <v>107</v>
      </c>
      <c r="D43" s="182"/>
      <c r="E43" s="113">
        <v>57.295081967213115</v>
      </c>
      <c r="F43" s="115">
        <v>699</v>
      </c>
      <c r="G43" s="114">
        <v>722</v>
      </c>
      <c r="H43" s="114">
        <v>718</v>
      </c>
      <c r="I43" s="114">
        <v>707</v>
      </c>
      <c r="J43" s="140">
        <v>692</v>
      </c>
      <c r="K43" s="114">
        <v>7</v>
      </c>
      <c r="L43" s="116">
        <v>1.0115606936416186</v>
      </c>
    </row>
    <row r="44" spans="1:12" s="110" customFormat="1" ht="15" customHeight="1" x14ac:dyDescent="0.2">
      <c r="A44" s="120"/>
      <c r="B44" s="119" t="s">
        <v>205</v>
      </c>
      <c r="C44" s="268"/>
      <c r="D44" s="182"/>
      <c r="E44" s="113">
        <v>17.946814254859611</v>
      </c>
      <c r="F44" s="115">
        <v>2659</v>
      </c>
      <c r="G44" s="114">
        <v>2753</v>
      </c>
      <c r="H44" s="114">
        <v>2708</v>
      </c>
      <c r="I44" s="114">
        <v>2785</v>
      </c>
      <c r="J44" s="140">
        <v>2852</v>
      </c>
      <c r="K44" s="114">
        <v>-193</v>
      </c>
      <c r="L44" s="116">
        <v>-6.7671809256661994</v>
      </c>
    </row>
    <row r="45" spans="1:12" s="110" customFormat="1" ht="15" customHeight="1" x14ac:dyDescent="0.2">
      <c r="A45" s="120"/>
      <c r="B45" s="119"/>
      <c r="C45" s="268" t="s">
        <v>106</v>
      </c>
      <c r="D45" s="182"/>
      <c r="E45" s="113">
        <v>35.878149680330949</v>
      </c>
      <c r="F45" s="115">
        <v>954</v>
      </c>
      <c r="G45" s="114">
        <v>979</v>
      </c>
      <c r="H45" s="114">
        <v>943</v>
      </c>
      <c r="I45" s="114">
        <v>957</v>
      </c>
      <c r="J45" s="140">
        <v>963</v>
      </c>
      <c r="K45" s="114">
        <v>-9</v>
      </c>
      <c r="L45" s="116">
        <v>-0.93457943925233644</v>
      </c>
    </row>
    <row r="46" spans="1:12" s="110" customFormat="1" ht="15" customHeight="1" x14ac:dyDescent="0.2">
      <c r="A46" s="123"/>
      <c r="B46" s="124"/>
      <c r="C46" s="260" t="s">
        <v>107</v>
      </c>
      <c r="D46" s="261"/>
      <c r="E46" s="125">
        <v>64.121850319669051</v>
      </c>
      <c r="F46" s="143">
        <v>1705</v>
      </c>
      <c r="G46" s="144">
        <v>1774</v>
      </c>
      <c r="H46" s="144">
        <v>1765</v>
      </c>
      <c r="I46" s="144">
        <v>1828</v>
      </c>
      <c r="J46" s="145">
        <v>1889</v>
      </c>
      <c r="K46" s="144">
        <v>-184</v>
      </c>
      <c r="L46" s="146">
        <v>-9.740603493912122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14816</v>
      </c>
      <c r="E11" s="114">
        <v>15208</v>
      </c>
      <c r="F11" s="114">
        <v>15021</v>
      </c>
      <c r="G11" s="114">
        <v>15221</v>
      </c>
      <c r="H11" s="140">
        <v>15230</v>
      </c>
      <c r="I11" s="115">
        <v>-414</v>
      </c>
      <c r="J11" s="116">
        <v>-2.7183191070256072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95" customHeight="1" x14ac:dyDescent="0.2">
      <c r="A15" s="193" t="s">
        <v>216</v>
      </c>
      <c r="B15" s="199" t="s">
        <v>217</v>
      </c>
      <c r="C15" s="113">
        <v>1.363390928725702</v>
      </c>
      <c r="D15" s="115">
        <v>202</v>
      </c>
      <c r="E15" s="114">
        <v>216</v>
      </c>
      <c r="F15" s="114">
        <v>229</v>
      </c>
      <c r="G15" s="114">
        <v>220</v>
      </c>
      <c r="H15" s="140">
        <v>207</v>
      </c>
      <c r="I15" s="115">
        <v>-5</v>
      </c>
      <c r="J15" s="116">
        <v>-2.4154589371980677</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142</v>
      </c>
      <c r="B17" s="199" t="s">
        <v>220</v>
      </c>
      <c r="C17" s="113">
        <v>0.35097192224622031</v>
      </c>
      <c r="D17" s="115">
        <v>52</v>
      </c>
      <c r="E17" s="114">
        <v>54</v>
      </c>
      <c r="F17" s="114">
        <v>55</v>
      </c>
      <c r="G17" s="114">
        <v>53</v>
      </c>
      <c r="H17" s="140">
        <v>50</v>
      </c>
      <c r="I17" s="115">
        <v>2</v>
      </c>
      <c r="J17" s="116">
        <v>4</v>
      </c>
    </row>
    <row r="18" spans="1:15" s="287" customFormat="1" ht="24.95" customHeight="1" x14ac:dyDescent="0.2">
      <c r="A18" s="201" t="s">
        <v>144</v>
      </c>
      <c r="B18" s="202" t="s">
        <v>145</v>
      </c>
      <c r="C18" s="113">
        <v>3.0102591792656588</v>
      </c>
      <c r="D18" s="115">
        <v>446</v>
      </c>
      <c r="E18" s="114">
        <v>443</v>
      </c>
      <c r="F18" s="114">
        <v>425</v>
      </c>
      <c r="G18" s="114">
        <v>399</v>
      </c>
      <c r="H18" s="140">
        <v>391</v>
      </c>
      <c r="I18" s="115">
        <v>55</v>
      </c>
      <c r="J18" s="116">
        <v>14.066496163682864</v>
      </c>
      <c r="K18" s="110"/>
      <c r="L18" s="110"/>
      <c r="M18" s="110"/>
      <c r="N18" s="110"/>
      <c r="O18" s="110"/>
    </row>
    <row r="19" spans="1:15" s="110" customFormat="1" ht="24.95" customHeight="1" x14ac:dyDescent="0.2">
      <c r="A19" s="193" t="s">
        <v>146</v>
      </c>
      <c r="B19" s="199" t="s">
        <v>147</v>
      </c>
      <c r="C19" s="113">
        <v>16.205453563714904</v>
      </c>
      <c r="D19" s="115">
        <v>2401</v>
      </c>
      <c r="E19" s="114">
        <v>2512</v>
      </c>
      <c r="F19" s="114">
        <v>2406</v>
      </c>
      <c r="G19" s="114">
        <v>2449</v>
      </c>
      <c r="H19" s="140">
        <v>2453</v>
      </c>
      <c r="I19" s="115">
        <v>-52</v>
      </c>
      <c r="J19" s="116">
        <v>-2.1198532409294741</v>
      </c>
    </row>
    <row r="20" spans="1:15" s="287" customFormat="1" ht="24.95" customHeight="1" x14ac:dyDescent="0.2">
      <c r="A20" s="193" t="s">
        <v>148</v>
      </c>
      <c r="B20" s="199" t="s">
        <v>149</v>
      </c>
      <c r="C20" s="113">
        <v>8.1398488120950319</v>
      </c>
      <c r="D20" s="115">
        <v>1206</v>
      </c>
      <c r="E20" s="114">
        <v>1213</v>
      </c>
      <c r="F20" s="114">
        <v>1241</v>
      </c>
      <c r="G20" s="114">
        <v>1222</v>
      </c>
      <c r="H20" s="140">
        <v>1238</v>
      </c>
      <c r="I20" s="115">
        <v>-32</v>
      </c>
      <c r="J20" s="116">
        <v>-2.5848142164781907</v>
      </c>
      <c r="K20" s="110"/>
      <c r="L20" s="110"/>
      <c r="M20" s="110"/>
      <c r="N20" s="110"/>
      <c r="O20" s="110"/>
    </row>
    <row r="21" spans="1:15" s="110" customFormat="1" ht="24.95" customHeight="1" x14ac:dyDescent="0.2">
      <c r="A21" s="201" t="s">
        <v>150</v>
      </c>
      <c r="B21" s="202" t="s">
        <v>151</v>
      </c>
      <c r="C21" s="113">
        <v>12.459503239740821</v>
      </c>
      <c r="D21" s="115">
        <v>1846</v>
      </c>
      <c r="E21" s="114">
        <v>1927</v>
      </c>
      <c r="F21" s="114">
        <v>2008</v>
      </c>
      <c r="G21" s="114">
        <v>2078</v>
      </c>
      <c r="H21" s="140">
        <v>2039</v>
      </c>
      <c r="I21" s="115">
        <v>-193</v>
      </c>
      <c r="J21" s="116">
        <v>-9.4654242275625311</v>
      </c>
    </row>
    <row r="22" spans="1:15" s="110" customFormat="1" ht="24.95" customHeight="1" x14ac:dyDescent="0.2">
      <c r="A22" s="201" t="s">
        <v>152</v>
      </c>
      <c r="B22" s="199" t="s">
        <v>153</v>
      </c>
      <c r="C22" s="113">
        <v>4.9406047516198708</v>
      </c>
      <c r="D22" s="115">
        <v>732</v>
      </c>
      <c r="E22" s="114">
        <v>711</v>
      </c>
      <c r="F22" s="114">
        <v>728</v>
      </c>
      <c r="G22" s="114">
        <v>786</v>
      </c>
      <c r="H22" s="140">
        <v>804</v>
      </c>
      <c r="I22" s="115">
        <v>-72</v>
      </c>
      <c r="J22" s="116">
        <v>-8.9552238805970141</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8.8687904967602584</v>
      </c>
      <c r="D24" s="115">
        <v>1314</v>
      </c>
      <c r="E24" s="114">
        <v>1353</v>
      </c>
      <c r="F24" s="114">
        <v>1351</v>
      </c>
      <c r="G24" s="114">
        <v>1351</v>
      </c>
      <c r="H24" s="140">
        <v>1351</v>
      </c>
      <c r="I24" s="115">
        <v>-37</v>
      </c>
      <c r="J24" s="116">
        <v>-2.7387120651369354</v>
      </c>
    </row>
    <row r="25" spans="1:15" s="110" customFormat="1" ht="24.95" customHeight="1" x14ac:dyDescent="0.2">
      <c r="A25" s="193" t="s">
        <v>222</v>
      </c>
      <c r="B25" s="204" t="s">
        <v>159</v>
      </c>
      <c r="C25" s="113">
        <v>13.404427645788337</v>
      </c>
      <c r="D25" s="115">
        <v>1986</v>
      </c>
      <c r="E25" s="114">
        <v>1970</v>
      </c>
      <c r="F25" s="114">
        <v>1834</v>
      </c>
      <c r="G25" s="114">
        <v>1869</v>
      </c>
      <c r="H25" s="140">
        <v>1931</v>
      </c>
      <c r="I25" s="115">
        <v>55</v>
      </c>
      <c r="J25" s="116">
        <v>2.8482651475919214</v>
      </c>
    </row>
    <row r="26" spans="1:15" s="110" customFormat="1" ht="24.95" customHeight="1" x14ac:dyDescent="0.2">
      <c r="A26" s="201">
        <v>782.78300000000002</v>
      </c>
      <c r="B26" s="203" t="s">
        <v>160</v>
      </c>
      <c r="C26" s="113">
        <v>2.0923326133909286</v>
      </c>
      <c r="D26" s="115">
        <v>310</v>
      </c>
      <c r="E26" s="114">
        <v>313</v>
      </c>
      <c r="F26" s="114">
        <v>274</v>
      </c>
      <c r="G26" s="114">
        <v>250</v>
      </c>
      <c r="H26" s="140">
        <v>250</v>
      </c>
      <c r="I26" s="115">
        <v>60</v>
      </c>
      <c r="J26" s="116">
        <v>24</v>
      </c>
    </row>
    <row r="27" spans="1:15" s="110" customFormat="1" ht="24.95" customHeight="1" x14ac:dyDescent="0.2">
      <c r="A27" s="193" t="s">
        <v>161</v>
      </c>
      <c r="B27" s="199" t="s">
        <v>162</v>
      </c>
      <c r="C27" s="113">
        <v>0.93142548596112307</v>
      </c>
      <c r="D27" s="115">
        <v>138</v>
      </c>
      <c r="E27" s="114">
        <v>148</v>
      </c>
      <c r="F27" s="114">
        <v>149</v>
      </c>
      <c r="G27" s="114">
        <v>151</v>
      </c>
      <c r="H27" s="140">
        <v>146</v>
      </c>
      <c r="I27" s="115">
        <v>-8</v>
      </c>
      <c r="J27" s="116">
        <v>-5.4794520547945202</v>
      </c>
    </row>
    <row r="28" spans="1:15" s="110" customFormat="1" ht="24.95" customHeight="1" x14ac:dyDescent="0.2">
      <c r="A28" s="193" t="s">
        <v>163</v>
      </c>
      <c r="B28" s="199" t="s">
        <v>164</v>
      </c>
      <c r="C28" s="113">
        <v>2.7740280777537798</v>
      </c>
      <c r="D28" s="115">
        <v>411</v>
      </c>
      <c r="E28" s="114">
        <v>404</v>
      </c>
      <c r="F28" s="114">
        <v>397</v>
      </c>
      <c r="G28" s="114">
        <v>396</v>
      </c>
      <c r="H28" s="140">
        <v>381</v>
      </c>
      <c r="I28" s="115">
        <v>30</v>
      </c>
      <c r="J28" s="116">
        <v>7.8740157480314963</v>
      </c>
    </row>
    <row r="29" spans="1:15" s="110" customFormat="1" ht="24.95" customHeight="1" x14ac:dyDescent="0.2">
      <c r="A29" s="193">
        <v>86</v>
      </c>
      <c r="B29" s="199" t="s">
        <v>165</v>
      </c>
      <c r="C29" s="113">
        <v>6.4997300215982721</v>
      </c>
      <c r="D29" s="115">
        <v>963</v>
      </c>
      <c r="E29" s="114">
        <v>970</v>
      </c>
      <c r="F29" s="114">
        <v>978</v>
      </c>
      <c r="G29" s="114">
        <v>980</v>
      </c>
      <c r="H29" s="140">
        <v>985</v>
      </c>
      <c r="I29" s="115">
        <v>-22</v>
      </c>
      <c r="J29" s="116">
        <v>-2.233502538071066</v>
      </c>
    </row>
    <row r="30" spans="1:15" s="110" customFormat="1" ht="24.95" customHeight="1" x14ac:dyDescent="0.2">
      <c r="A30" s="193">
        <v>87.88</v>
      </c>
      <c r="B30" s="204" t="s">
        <v>166</v>
      </c>
      <c r="C30" s="113">
        <v>2.6120410367170628</v>
      </c>
      <c r="D30" s="115">
        <v>387</v>
      </c>
      <c r="E30" s="114">
        <v>391</v>
      </c>
      <c r="F30" s="114">
        <v>374</v>
      </c>
      <c r="G30" s="114">
        <v>369</v>
      </c>
      <c r="H30" s="140">
        <v>371</v>
      </c>
      <c r="I30" s="115">
        <v>16</v>
      </c>
      <c r="J30" s="116">
        <v>4.3126684636118595</v>
      </c>
    </row>
    <row r="31" spans="1:15" s="110" customFormat="1" ht="24.95" customHeight="1" x14ac:dyDescent="0.2">
      <c r="A31" s="193" t="s">
        <v>167</v>
      </c>
      <c r="B31" s="199" t="s">
        <v>168</v>
      </c>
      <c r="C31" s="113">
        <v>13.411177105831534</v>
      </c>
      <c r="D31" s="115">
        <v>1987</v>
      </c>
      <c r="E31" s="114">
        <v>2152</v>
      </c>
      <c r="F31" s="114">
        <v>2125</v>
      </c>
      <c r="G31" s="114">
        <v>2197</v>
      </c>
      <c r="H31" s="140">
        <v>2183</v>
      </c>
      <c r="I31" s="115">
        <v>-196</v>
      </c>
      <c r="J31" s="116">
        <v>-8.9784699954191485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v>6.486231101511879</v>
      </c>
      <c r="D35" s="115">
        <v>961</v>
      </c>
      <c r="E35" s="114">
        <v>972</v>
      </c>
      <c r="F35" s="114">
        <v>974</v>
      </c>
      <c r="G35" s="114">
        <v>940</v>
      </c>
      <c r="H35" s="140">
        <v>915</v>
      </c>
      <c r="I35" s="115">
        <v>46</v>
      </c>
      <c r="J35" s="116">
        <v>5.027322404371585</v>
      </c>
    </row>
    <row r="36" spans="1:10" s="110" customFormat="1" ht="24.95" customHeight="1" x14ac:dyDescent="0.2">
      <c r="A36" s="294" t="s">
        <v>173</v>
      </c>
      <c r="B36" s="295" t="s">
        <v>174</v>
      </c>
      <c r="C36" s="125" t="s">
        <v>513</v>
      </c>
      <c r="D36" s="143" t="s">
        <v>513</v>
      </c>
      <c r="E36" s="144" t="s">
        <v>513</v>
      </c>
      <c r="F36" s="144" t="s">
        <v>513</v>
      </c>
      <c r="G36" s="144" t="s">
        <v>513</v>
      </c>
      <c r="H36" s="145" t="s">
        <v>513</v>
      </c>
      <c r="I36" s="143" t="s">
        <v>513</v>
      </c>
      <c r="J36" s="146" t="s">
        <v>513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14816</v>
      </c>
      <c r="F11" s="264">
        <v>15208</v>
      </c>
      <c r="G11" s="264">
        <v>15021</v>
      </c>
      <c r="H11" s="264">
        <v>15221</v>
      </c>
      <c r="I11" s="265">
        <v>15230</v>
      </c>
      <c r="J11" s="263">
        <v>-414</v>
      </c>
      <c r="K11" s="266">
        <v>-2.7183191070256072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44.634179265658744</v>
      </c>
      <c r="E13" s="115">
        <v>6613</v>
      </c>
      <c r="F13" s="114">
        <v>6786</v>
      </c>
      <c r="G13" s="114">
        <v>6805</v>
      </c>
      <c r="H13" s="114">
        <v>6903</v>
      </c>
      <c r="I13" s="140">
        <v>6966</v>
      </c>
      <c r="J13" s="115">
        <v>-353</v>
      </c>
      <c r="K13" s="116">
        <v>-5.06747057134654</v>
      </c>
    </row>
    <row r="14" spans="1:15" ht="15.95" customHeight="1" x14ac:dyDescent="0.2">
      <c r="A14" s="306" t="s">
        <v>230</v>
      </c>
      <c r="B14" s="307"/>
      <c r="C14" s="308"/>
      <c r="D14" s="113">
        <v>43.135799136069117</v>
      </c>
      <c r="E14" s="115">
        <v>6391</v>
      </c>
      <c r="F14" s="114">
        <v>6530</v>
      </c>
      <c r="G14" s="114">
        <v>6364</v>
      </c>
      <c r="H14" s="114">
        <v>6425</v>
      </c>
      <c r="I14" s="140">
        <v>6407</v>
      </c>
      <c r="J14" s="115">
        <v>-16</v>
      </c>
      <c r="K14" s="116">
        <v>-0.24972686124551272</v>
      </c>
    </row>
    <row r="15" spans="1:15" ht="15.95" customHeight="1" x14ac:dyDescent="0.2">
      <c r="A15" s="306" t="s">
        <v>231</v>
      </c>
      <c r="B15" s="307"/>
      <c r="C15" s="308"/>
      <c r="D15" s="113">
        <v>6.1015118790496761</v>
      </c>
      <c r="E15" s="115">
        <v>904</v>
      </c>
      <c r="F15" s="114">
        <v>943</v>
      </c>
      <c r="G15" s="114">
        <v>930</v>
      </c>
      <c r="H15" s="114">
        <v>950</v>
      </c>
      <c r="I15" s="140">
        <v>967</v>
      </c>
      <c r="J15" s="115">
        <v>-63</v>
      </c>
      <c r="K15" s="116">
        <v>-6.5149948293691828</v>
      </c>
    </row>
    <row r="16" spans="1:15" ht="15.95" customHeight="1" x14ac:dyDescent="0.2">
      <c r="A16" s="306" t="s">
        <v>232</v>
      </c>
      <c r="B16" s="307"/>
      <c r="C16" s="308"/>
      <c r="D16" s="113">
        <v>2.5445464362850974</v>
      </c>
      <c r="E16" s="115">
        <v>377</v>
      </c>
      <c r="F16" s="114">
        <v>379</v>
      </c>
      <c r="G16" s="114">
        <v>374</v>
      </c>
      <c r="H16" s="114">
        <v>363</v>
      </c>
      <c r="I16" s="140">
        <v>354</v>
      </c>
      <c r="J16" s="115">
        <v>23</v>
      </c>
      <c r="K16" s="116">
        <v>6.4971751412429377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0.28347732181425483</v>
      </c>
      <c r="E18" s="115">
        <v>42</v>
      </c>
      <c r="F18" s="114">
        <v>44</v>
      </c>
      <c r="G18" s="114">
        <v>50</v>
      </c>
      <c r="H18" s="114">
        <v>51</v>
      </c>
      <c r="I18" s="140">
        <v>46</v>
      </c>
      <c r="J18" s="115">
        <v>-4</v>
      </c>
      <c r="K18" s="116">
        <v>-8.695652173913043</v>
      </c>
    </row>
    <row r="19" spans="1:11" ht="14.1" customHeight="1" x14ac:dyDescent="0.2">
      <c r="A19" s="306" t="s">
        <v>235</v>
      </c>
      <c r="B19" s="307" t="s">
        <v>236</v>
      </c>
      <c r="C19" s="308"/>
      <c r="D19" s="113">
        <v>0.14173866090712742</v>
      </c>
      <c r="E19" s="115">
        <v>21</v>
      </c>
      <c r="F19" s="114">
        <v>19</v>
      </c>
      <c r="G19" s="114">
        <v>21</v>
      </c>
      <c r="H19" s="114">
        <v>21</v>
      </c>
      <c r="I19" s="140">
        <v>17</v>
      </c>
      <c r="J19" s="115">
        <v>4</v>
      </c>
      <c r="K19" s="116">
        <v>23.529411764705884</v>
      </c>
    </row>
    <row r="20" spans="1:11" ht="14.1" customHeight="1" x14ac:dyDescent="0.2">
      <c r="A20" s="306">
        <v>12</v>
      </c>
      <c r="B20" s="307" t="s">
        <v>237</v>
      </c>
      <c r="C20" s="308"/>
      <c r="D20" s="113">
        <v>0.49271058315334776</v>
      </c>
      <c r="E20" s="115">
        <v>73</v>
      </c>
      <c r="F20" s="114">
        <v>78</v>
      </c>
      <c r="G20" s="114">
        <v>76</v>
      </c>
      <c r="H20" s="114">
        <v>72</v>
      </c>
      <c r="I20" s="140">
        <v>73</v>
      </c>
      <c r="J20" s="115">
        <v>0</v>
      </c>
      <c r="K20" s="116">
        <v>0</v>
      </c>
    </row>
    <row r="21" spans="1:11" ht="14.1" customHeight="1" x14ac:dyDescent="0.2">
      <c r="A21" s="306">
        <v>21</v>
      </c>
      <c r="B21" s="307" t="s">
        <v>238</v>
      </c>
      <c r="C21" s="308"/>
      <c r="D21" s="113">
        <v>8.7742980561555078E-2</v>
      </c>
      <c r="E21" s="115">
        <v>13</v>
      </c>
      <c r="F21" s="114">
        <v>13</v>
      </c>
      <c r="G21" s="114">
        <v>13</v>
      </c>
      <c r="H21" s="114">
        <v>12</v>
      </c>
      <c r="I21" s="140">
        <v>13</v>
      </c>
      <c r="J21" s="115">
        <v>0</v>
      </c>
      <c r="K21" s="116">
        <v>0</v>
      </c>
    </row>
    <row r="22" spans="1:11" ht="14.1" customHeight="1" x14ac:dyDescent="0.2">
      <c r="A22" s="306">
        <v>22</v>
      </c>
      <c r="B22" s="307" t="s">
        <v>239</v>
      </c>
      <c r="C22" s="308"/>
      <c r="D22" s="113">
        <v>0.31047516198704106</v>
      </c>
      <c r="E22" s="115">
        <v>46</v>
      </c>
      <c r="F22" s="114">
        <v>49</v>
      </c>
      <c r="G22" s="114">
        <v>47</v>
      </c>
      <c r="H22" s="114">
        <v>49</v>
      </c>
      <c r="I22" s="140">
        <v>41</v>
      </c>
      <c r="J22" s="115">
        <v>5</v>
      </c>
      <c r="K22" s="116">
        <v>12.195121951219512</v>
      </c>
    </row>
    <row r="23" spans="1:11" ht="14.1" customHeight="1" x14ac:dyDescent="0.2">
      <c r="A23" s="306">
        <v>23</v>
      </c>
      <c r="B23" s="307" t="s">
        <v>240</v>
      </c>
      <c r="C23" s="308"/>
      <c r="D23" s="113">
        <v>0.33747300215982723</v>
      </c>
      <c r="E23" s="115">
        <v>50</v>
      </c>
      <c r="F23" s="114">
        <v>58</v>
      </c>
      <c r="G23" s="114">
        <v>56</v>
      </c>
      <c r="H23" s="114">
        <v>62</v>
      </c>
      <c r="I23" s="140">
        <v>59</v>
      </c>
      <c r="J23" s="115">
        <v>-9</v>
      </c>
      <c r="K23" s="116">
        <v>-15.254237288135593</v>
      </c>
    </row>
    <row r="24" spans="1:11" ht="14.1" customHeight="1" x14ac:dyDescent="0.2">
      <c r="A24" s="306">
        <v>24</v>
      </c>
      <c r="B24" s="307" t="s">
        <v>241</v>
      </c>
      <c r="C24" s="308"/>
      <c r="D24" s="113">
        <v>0.35772138228941686</v>
      </c>
      <c r="E24" s="115">
        <v>53</v>
      </c>
      <c r="F24" s="114">
        <v>50</v>
      </c>
      <c r="G24" s="114">
        <v>55</v>
      </c>
      <c r="H24" s="114">
        <v>57</v>
      </c>
      <c r="I24" s="140">
        <v>54</v>
      </c>
      <c r="J24" s="115">
        <v>-1</v>
      </c>
      <c r="K24" s="116">
        <v>-1.8518518518518519</v>
      </c>
    </row>
    <row r="25" spans="1:11" ht="14.1" customHeight="1" x14ac:dyDescent="0.2">
      <c r="A25" s="306">
        <v>25</v>
      </c>
      <c r="B25" s="307" t="s">
        <v>242</v>
      </c>
      <c r="C25" s="308"/>
      <c r="D25" s="113">
        <v>0.83693304535637147</v>
      </c>
      <c r="E25" s="115">
        <v>124</v>
      </c>
      <c r="F25" s="114">
        <v>125</v>
      </c>
      <c r="G25" s="114">
        <v>136</v>
      </c>
      <c r="H25" s="114">
        <v>149</v>
      </c>
      <c r="I25" s="140">
        <v>147</v>
      </c>
      <c r="J25" s="115">
        <v>-23</v>
      </c>
      <c r="K25" s="116">
        <v>-15.646258503401361</v>
      </c>
    </row>
    <row r="26" spans="1:11" ht="14.1" customHeight="1" x14ac:dyDescent="0.2">
      <c r="A26" s="306">
        <v>26</v>
      </c>
      <c r="B26" s="307" t="s">
        <v>243</v>
      </c>
      <c r="C26" s="308"/>
      <c r="D26" s="113">
        <v>0.45896328293736499</v>
      </c>
      <c r="E26" s="115">
        <v>68</v>
      </c>
      <c r="F26" s="114">
        <v>75</v>
      </c>
      <c r="G26" s="114">
        <v>74</v>
      </c>
      <c r="H26" s="114">
        <v>76</v>
      </c>
      <c r="I26" s="140">
        <v>72</v>
      </c>
      <c r="J26" s="115">
        <v>-4</v>
      </c>
      <c r="K26" s="116">
        <v>-5.5555555555555554</v>
      </c>
    </row>
    <row r="27" spans="1:11" ht="14.1" customHeight="1" x14ac:dyDescent="0.2">
      <c r="A27" s="306">
        <v>27</v>
      </c>
      <c r="B27" s="307" t="s">
        <v>244</v>
      </c>
      <c r="C27" s="308"/>
      <c r="D27" s="113">
        <v>0.31047516198704106</v>
      </c>
      <c r="E27" s="115">
        <v>46</v>
      </c>
      <c r="F27" s="114">
        <v>48</v>
      </c>
      <c r="G27" s="114">
        <v>51</v>
      </c>
      <c r="H27" s="114">
        <v>49</v>
      </c>
      <c r="I27" s="140">
        <v>45</v>
      </c>
      <c r="J27" s="115">
        <v>1</v>
      </c>
      <c r="K27" s="116">
        <v>2.2222222222222223</v>
      </c>
    </row>
    <row r="28" spans="1:11" ht="14.1" customHeight="1" x14ac:dyDescent="0.2">
      <c r="A28" s="306">
        <v>28</v>
      </c>
      <c r="B28" s="307" t="s">
        <v>245</v>
      </c>
      <c r="C28" s="308"/>
      <c r="D28" s="113">
        <v>0.28347732181425483</v>
      </c>
      <c r="E28" s="115">
        <v>42</v>
      </c>
      <c r="F28" s="114">
        <v>41</v>
      </c>
      <c r="G28" s="114">
        <v>42</v>
      </c>
      <c r="H28" s="114">
        <v>46</v>
      </c>
      <c r="I28" s="140">
        <v>45</v>
      </c>
      <c r="J28" s="115">
        <v>-3</v>
      </c>
      <c r="K28" s="116">
        <v>-6.666666666666667</v>
      </c>
    </row>
    <row r="29" spans="1:11" ht="14.1" customHeight="1" x14ac:dyDescent="0.2">
      <c r="A29" s="306">
        <v>29</v>
      </c>
      <c r="B29" s="307" t="s">
        <v>246</v>
      </c>
      <c r="C29" s="308"/>
      <c r="D29" s="113">
        <v>2.4298056155507561</v>
      </c>
      <c r="E29" s="115">
        <v>360</v>
      </c>
      <c r="F29" s="114">
        <v>403</v>
      </c>
      <c r="G29" s="114">
        <v>411</v>
      </c>
      <c r="H29" s="114">
        <v>416</v>
      </c>
      <c r="I29" s="140">
        <v>413</v>
      </c>
      <c r="J29" s="115">
        <v>-53</v>
      </c>
      <c r="K29" s="116">
        <v>-12.832929782082324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2.1868250539956802</v>
      </c>
      <c r="E31" s="115">
        <v>324</v>
      </c>
      <c r="F31" s="114">
        <v>363</v>
      </c>
      <c r="G31" s="114">
        <v>371</v>
      </c>
      <c r="H31" s="114">
        <v>380</v>
      </c>
      <c r="I31" s="140">
        <v>378</v>
      </c>
      <c r="J31" s="115">
        <v>-54</v>
      </c>
      <c r="K31" s="116">
        <v>-14.285714285714286</v>
      </c>
    </row>
    <row r="32" spans="1:11" ht="14.1" customHeight="1" x14ac:dyDescent="0.2">
      <c r="A32" s="306">
        <v>31</v>
      </c>
      <c r="B32" s="307" t="s">
        <v>251</v>
      </c>
      <c r="C32" s="308"/>
      <c r="D32" s="113">
        <v>4.724622030237581E-2</v>
      </c>
      <c r="E32" s="115">
        <v>7</v>
      </c>
      <c r="F32" s="114" t="s">
        <v>513</v>
      </c>
      <c r="G32" s="114">
        <v>8</v>
      </c>
      <c r="H32" s="114">
        <v>8</v>
      </c>
      <c r="I32" s="140">
        <v>6</v>
      </c>
      <c r="J32" s="115">
        <v>1</v>
      </c>
      <c r="K32" s="116">
        <v>16.666666666666668</v>
      </c>
    </row>
    <row r="33" spans="1:11" ht="14.1" customHeight="1" x14ac:dyDescent="0.2">
      <c r="A33" s="306">
        <v>32</v>
      </c>
      <c r="B33" s="307" t="s">
        <v>252</v>
      </c>
      <c r="C33" s="308"/>
      <c r="D33" s="113">
        <v>0.78968682505399568</v>
      </c>
      <c r="E33" s="115">
        <v>117</v>
      </c>
      <c r="F33" s="114">
        <v>116</v>
      </c>
      <c r="G33" s="114">
        <v>115</v>
      </c>
      <c r="H33" s="114">
        <v>101</v>
      </c>
      <c r="I33" s="140">
        <v>96</v>
      </c>
      <c r="J33" s="115">
        <v>21</v>
      </c>
      <c r="K33" s="116">
        <v>21.875</v>
      </c>
    </row>
    <row r="34" spans="1:11" ht="14.1" customHeight="1" x14ac:dyDescent="0.2">
      <c r="A34" s="306">
        <v>33</v>
      </c>
      <c r="B34" s="307" t="s">
        <v>253</v>
      </c>
      <c r="C34" s="308"/>
      <c r="D34" s="113">
        <v>0.37122030237580994</v>
      </c>
      <c r="E34" s="115">
        <v>55</v>
      </c>
      <c r="F34" s="114">
        <v>51</v>
      </c>
      <c r="G34" s="114">
        <v>51</v>
      </c>
      <c r="H34" s="114">
        <v>45</v>
      </c>
      <c r="I34" s="140">
        <v>48</v>
      </c>
      <c r="J34" s="115">
        <v>7</v>
      </c>
      <c r="K34" s="116">
        <v>14.583333333333334</v>
      </c>
    </row>
    <row r="35" spans="1:11" ht="14.1" customHeight="1" x14ac:dyDescent="0.2">
      <c r="A35" s="306">
        <v>34</v>
      </c>
      <c r="B35" s="307" t="s">
        <v>254</v>
      </c>
      <c r="C35" s="308"/>
      <c r="D35" s="113">
        <v>4.1914146868250537</v>
      </c>
      <c r="E35" s="115">
        <v>621</v>
      </c>
      <c r="F35" s="114">
        <v>624</v>
      </c>
      <c r="G35" s="114">
        <v>653</v>
      </c>
      <c r="H35" s="114">
        <v>628</v>
      </c>
      <c r="I35" s="140">
        <v>640</v>
      </c>
      <c r="J35" s="115">
        <v>-19</v>
      </c>
      <c r="K35" s="116">
        <v>-2.96875</v>
      </c>
    </row>
    <row r="36" spans="1:11" ht="14.1" customHeight="1" x14ac:dyDescent="0.2">
      <c r="A36" s="306">
        <v>41</v>
      </c>
      <c r="B36" s="307" t="s">
        <v>255</v>
      </c>
      <c r="C36" s="308"/>
      <c r="D36" s="113">
        <v>0.10799136069114471</v>
      </c>
      <c r="E36" s="115">
        <v>16</v>
      </c>
      <c r="F36" s="114">
        <v>14</v>
      </c>
      <c r="G36" s="114">
        <v>14</v>
      </c>
      <c r="H36" s="114">
        <v>16</v>
      </c>
      <c r="I36" s="140">
        <v>24</v>
      </c>
      <c r="J36" s="115">
        <v>-8</v>
      </c>
      <c r="K36" s="116">
        <v>-33.333333333333336</v>
      </c>
    </row>
    <row r="37" spans="1:11" ht="14.1" customHeight="1" x14ac:dyDescent="0.2">
      <c r="A37" s="306">
        <v>42</v>
      </c>
      <c r="B37" s="307" t="s">
        <v>256</v>
      </c>
      <c r="C37" s="308"/>
      <c r="D37" s="113" t="s">
        <v>513</v>
      </c>
      <c r="E37" s="115" t="s">
        <v>513</v>
      </c>
      <c r="F37" s="114">
        <v>7</v>
      </c>
      <c r="G37" s="114" t="s">
        <v>513</v>
      </c>
      <c r="H37" s="114">
        <v>6</v>
      </c>
      <c r="I37" s="140">
        <v>5</v>
      </c>
      <c r="J37" s="115" t="s">
        <v>513</v>
      </c>
      <c r="K37" s="116" t="s">
        <v>513</v>
      </c>
    </row>
    <row r="38" spans="1:11" ht="14.1" customHeight="1" x14ac:dyDescent="0.2">
      <c r="A38" s="306">
        <v>43</v>
      </c>
      <c r="B38" s="307" t="s">
        <v>257</v>
      </c>
      <c r="C38" s="308"/>
      <c r="D38" s="113">
        <v>0.38471922246220303</v>
      </c>
      <c r="E38" s="115">
        <v>57</v>
      </c>
      <c r="F38" s="114">
        <v>63</v>
      </c>
      <c r="G38" s="114">
        <v>57</v>
      </c>
      <c r="H38" s="114">
        <v>57</v>
      </c>
      <c r="I38" s="140">
        <v>69</v>
      </c>
      <c r="J38" s="115">
        <v>-12</v>
      </c>
      <c r="K38" s="116">
        <v>-17.391304347826086</v>
      </c>
    </row>
    <row r="39" spans="1:11" ht="14.1" customHeight="1" x14ac:dyDescent="0.2">
      <c r="A39" s="306">
        <v>51</v>
      </c>
      <c r="B39" s="307" t="s">
        <v>258</v>
      </c>
      <c r="C39" s="308"/>
      <c r="D39" s="113">
        <v>12.520248380129591</v>
      </c>
      <c r="E39" s="115">
        <v>1855</v>
      </c>
      <c r="F39" s="114">
        <v>1799</v>
      </c>
      <c r="G39" s="114">
        <v>1846</v>
      </c>
      <c r="H39" s="114">
        <v>1881</v>
      </c>
      <c r="I39" s="140">
        <v>1918</v>
      </c>
      <c r="J39" s="115">
        <v>-63</v>
      </c>
      <c r="K39" s="116">
        <v>-3.2846715328467155</v>
      </c>
    </row>
    <row r="40" spans="1:11" ht="14.1" customHeight="1" x14ac:dyDescent="0.2">
      <c r="A40" s="306" t="s">
        <v>259</v>
      </c>
      <c r="B40" s="307" t="s">
        <v>260</v>
      </c>
      <c r="C40" s="308"/>
      <c r="D40" s="113">
        <v>12.371760259179265</v>
      </c>
      <c r="E40" s="115">
        <v>1833</v>
      </c>
      <c r="F40" s="114">
        <v>1774</v>
      </c>
      <c r="G40" s="114">
        <v>1824</v>
      </c>
      <c r="H40" s="114">
        <v>1859</v>
      </c>
      <c r="I40" s="140">
        <v>1894</v>
      </c>
      <c r="J40" s="115">
        <v>-61</v>
      </c>
      <c r="K40" s="116">
        <v>-3.2206969376979937</v>
      </c>
    </row>
    <row r="41" spans="1:11" ht="14.1" customHeight="1" x14ac:dyDescent="0.2">
      <c r="A41" s="306"/>
      <c r="B41" s="307" t="s">
        <v>261</v>
      </c>
      <c r="C41" s="308"/>
      <c r="D41" s="113">
        <v>2.0518358531317493</v>
      </c>
      <c r="E41" s="115">
        <v>304</v>
      </c>
      <c r="F41" s="114">
        <v>305</v>
      </c>
      <c r="G41" s="114">
        <v>301</v>
      </c>
      <c r="H41" s="114">
        <v>307</v>
      </c>
      <c r="I41" s="140">
        <v>310</v>
      </c>
      <c r="J41" s="115">
        <v>-6</v>
      </c>
      <c r="K41" s="116">
        <v>-1.935483870967742</v>
      </c>
    </row>
    <row r="42" spans="1:11" ht="14.1" customHeight="1" x14ac:dyDescent="0.2">
      <c r="A42" s="306">
        <v>52</v>
      </c>
      <c r="B42" s="307" t="s">
        <v>262</v>
      </c>
      <c r="C42" s="308"/>
      <c r="D42" s="113">
        <v>4.9608531317494604</v>
      </c>
      <c r="E42" s="115">
        <v>735</v>
      </c>
      <c r="F42" s="114">
        <v>711</v>
      </c>
      <c r="G42" s="114">
        <v>736</v>
      </c>
      <c r="H42" s="114">
        <v>746</v>
      </c>
      <c r="I42" s="140">
        <v>726</v>
      </c>
      <c r="J42" s="115">
        <v>9</v>
      </c>
      <c r="K42" s="116">
        <v>1.2396694214876034</v>
      </c>
    </row>
    <row r="43" spans="1:11" ht="14.1" customHeight="1" x14ac:dyDescent="0.2">
      <c r="A43" s="306" t="s">
        <v>263</v>
      </c>
      <c r="B43" s="307" t="s">
        <v>264</v>
      </c>
      <c r="C43" s="308"/>
      <c r="D43" s="113">
        <v>4.7583693304535641</v>
      </c>
      <c r="E43" s="115">
        <v>705</v>
      </c>
      <c r="F43" s="114">
        <v>686</v>
      </c>
      <c r="G43" s="114">
        <v>706</v>
      </c>
      <c r="H43" s="114">
        <v>712</v>
      </c>
      <c r="I43" s="140">
        <v>699</v>
      </c>
      <c r="J43" s="115">
        <v>6</v>
      </c>
      <c r="K43" s="116">
        <v>0.85836909871244638</v>
      </c>
    </row>
    <row r="44" spans="1:11" ht="14.1" customHeight="1" x14ac:dyDescent="0.2">
      <c r="A44" s="306">
        <v>53</v>
      </c>
      <c r="B44" s="307" t="s">
        <v>265</v>
      </c>
      <c r="C44" s="308"/>
      <c r="D44" s="113">
        <v>3.8269438444924404</v>
      </c>
      <c r="E44" s="115">
        <v>567</v>
      </c>
      <c r="F44" s="114">
        <v>603</v>
      </c>
      <c r="G44" s="114">
        <v>565</v>
      </c>
      <c r="H44" s="114">
        <v>533</v>
      </c>
      <c r="I44" s="140">
        <v>552</v>
      </c>
      <c r="J44" s="115">
        <v>15</v>
      </c>
      <c r="K44" s="116">
        <v>2.7173913043478262</v>
      </c>
    </row>
    <row r="45" spans="1:11" ht="14.1" customHeight="1" x14ac:dyDescent="0.2">
      <c r="A45" s="306" t="s">
        <v>266</v>
      </c>
      <c r="B45" s="307" t="s">
        <v>267</v>
      </c>
      <c r="C45" s="308"/>
      <c r="D45" s="113">
        <v>3.7931965442764577</v>
      </c>
      <c r="E45" s="115">
        <v>562</v>
      </c>
      <c r="F45" s="114">
        <v>599</v>
      </c>
      <c r="G45" s="114">
        <v>561</v>
      </c>
      <c r="H45" s="114">
        <v>530</v>
      </c>
      <c r="I45" s="140">
        <v>549</v>
      </c>
      <c r="J45" s="115">
        <v>13</v>
      </c>
      <c r="K45" s="116">
        <v>2.3679417122040074</v>
      </c>
    </row>
    <row r="46" spans="1:11" ht="14.1" customHeight="1" x14ac:dyDescent="0.2">
      <c r="A46" s="306">
        <v>54</v>
      </c>
      <c r="B46" s="307" t="s">
        <v>268</v>
      </c>
      <c r="C46" s="308"/>
      <c r="D46" s="113">
        <v>15.746490280777538</v>
      </c>
      <c r="E46" s="115">
        <v>2333</v>
      </c>
      <c r="F46" s="114">
        <v>2338</v>
      </c>
      <c r="G46" s="114">
        <v>2208</v>
      </c>
      <c r="H46" s="114">
        <v>2270</v>
      </c>
      <c r="I46" s="140">
        <v>2314</v>
      </c>
      <c r="J46" s="115">
        <v>19</v>
      </c>
      <c r="K46" s="116">
        <v>0.82108902333621436</v>
      </c>
    </row>
    <row r="47" spans="1:11" ht="14.1" customHeight="1" x14ac:dyDescent="0.2">
      <c r="A47" s="306">
        <v>61</v>
      </c>
      <c r="B47" s="307" t="s">
        <v>269</v>
      </c>
      <c r="C47" s="308"/>
      <c r="D47" s="113">
        <v>0.80993520518358531</v>
      </c>
      <c r="E47" s="115">
        <v>120</v>
      </c>
      <c r="F47" s="114">
        <v>127</v>
      </c>
      <c r="G47" s="114">
        <v>111</v>
      </c>
      <c r="H47" s="114">
        <v>107</v>
      </c>
      <c r="I47" s="140">
        <v>109</v>
      </c>
      <c r="J47" s="115">
        <v>11</v>
      </c>
      <c r="K47" s="116">
        <v>10.091743119266056</v>
      </c>
    </row>
    <row r="48" spans="1:11" ht="14.1" customHeight="1" x14ac:dyDescent="0.2">
      <c r="A48" s="306">
        <v>62</v>
      </c>
      <c r="B48" s="307" t="s">
        <v>270</v>
      </c>
      <c r="C48" s="308"/>
      <c r="D48" s="113">
        <v>13.154697624190065</v>
      </c>
      <c r="E48" s="115">
        <v>1949</v>
      </c>
      <c r="F48" s="114">
        <v>2075</v>
      </c>
      <c r="G48" s="114">
        <v>1936</v>
      </c>
      <c r="H48" s="114">
        <v>1945</v>
      </c>
      <c r="I48" s="140">
        <v>1943</v>
      </c>
      <c r="J48" s="115">
        <v>6</v>
      </c>
      <c r="K48" s="116">
        <v>0.30880082346886256</v>
      </c>
    </row>
    <row r="49" spans="1:11" ht="14.1" customHeight="1" x14ac:dyDescent="0.2">
      <c r="A49" s="306">
        <v>63</v>
      </c>
      <c r="B49" s="307" t="s">
        <v>271</v>
      </c>
      <c r="C49" s="308"/>
      <c r="D49" s="113">
        <v>10.934125269978402</v>
      </c>
      <c r="E49" s="115">
        <v>1620</v>
      </c>
      <c r="F49" s="114">
        <v>1738</v>
      </c>
      <c r="G49" s="114">
        <v>1765</v>
      </c>
      <c r="H49" s="114">
        <v>1834</v>
      </c>
      <c r="I49" s="140">
        <v>1825</v>
      </c>
      <c r="J49" s="115">
        <v>-205</v>
      </c>
      <c r="K49" s="116">
        <v>-11.232876712328768</v>
      </c>
    </row>
    <row r="50" spans="1:11" ht="14.1" customHeight="1" x14ac:dyDescent="0.2">
      <c r="A50" s="306" t="s">
        <v>272</v>
      </c>
      <c r="B50" s="307" t="s">
        <v>273</v>
      </c>
      <c r="C50" s="308"/>
      <c r="D50" s="113">
        <v>0.62769978401727866</v>
      </c>
      <c r="E50" s="115">
        <v>93</v>
      </c>
      <c r="F50" s="114">
        <v>98</v>
      </c>
      <c r="G50" s="114">
        <v>97</v>
      </c>
      <c r="H50" s="114">
        <v>101</v>
      </c>
      <c r="I50" s="140">
        <v>99</v>
      </c>
      <c r="J50" s="115">
        <v>-6</v>
      </c>
      <c r="K50" s="116">
        <v>-6.0606060606060606</v>
      </c>
    </row>
    <row r="51" spans="1:11" ht="14.1" customHeight="1" x14ac:dyDescent="0.2">
      <c r="A51" s="306" t="s">
        <v>274</v>
      </c>
      <c r="B51" s="307" t="s">
        <v>275</v>
      </c>
      <c r="C51" s="308"/>
      <c r="D51" s="113">
        <v>9.7327213822894176</v>
      </c>
      <c r="E51" s="115">
        <v>1442</v>
      </c>
      <c r="F51" s="114">
        <v>1552</v>
      </c>
      <c r="G51" s="114">
        <v>1584</v>
      </c>
      <c r="H51" s="114">
        <v>1642</v>
      </c>
      <c r="I51" s="140">
        <v>1629</v>
      </c>
      <c r="J51" s="115">
        <v>-187</v>
      </c>
      <c r="K51" s="116">
        <v>-11.479435236341313</v>
      </c>
    </row>
    <row r="52" spans="1:11" ht="14.1" customHeight="1" x14ac:dyDescent="0.2">
      <c r="A52" s="306">
        <v>71</v>
      </c>
      <c r="B52" s="307" t="s">
        <v>276</v>
      </c>
      <c r="C52" s="308"/>
      <c r="D52" s="113">
        <v>9.3480021598272138</v>
      </c>
      <c r="E52" s="115">
        <v>1385</v>
      </c>
      <c r="F52" s="114">
        <v>1403</v>
      </c>
      <c r="G52" s="114">
        <v>1408</v>
      </c>
      <c r="H52" s="114">
        <v>1416</v>
      </c>
      <c r="I52" s="140">
        <v>1400</v>
      </c>
      <c r="J52" s="115">
        <v>-15</v>
      </c>
      <c r="K52" s="116">
        <v>-1.0714285714285714</v>
      </c>
    </row>
    <row r="53" spans="1:11" ht="14.1" customHeight="1" x14ac:dyDescent="0.2">
      <c r="A53" s="306" t="s">
        <v>277</v>
      </c>
      <c r="B53" s="307" t="s">
        <v>278</v>
      </c>
      <c r="C53" s="308"/>
      <c r="D53" s="113">
        <v>0.69519438444924408</v>
      </c>
      <c r="E53" s="115">
        <v>103</v>
      </c>
      <c r="F53" s="114">
        <v>96</v>
      </c>
      <c r="G53" s="114">
        <v>89</v>
      </c>
      <c r="H53" s="114">
        <v>91</v>
      </c>
      <c r="I53" s="140">
        <v>80</v>
      </c>
      <c r="J53" s="115">
        <v>23</v>
      </c>
      <c r="K53" s="116">
        <v>28.75</v>
      </c>
    </row>
    <row r="54" spans="1:11" ht="14.1" customHeight="1" x14ac:dyDescent="0.2">
      <c r="A54" s="306" t="s">
        <v>279</v>
      </c>
      <c r="B54" s="307" t="s">
        <v>280</v>
      </c>
      <c r="C54" s="308"/>
      <c r="D54" s="113">
        <v>8.2410907127429809</v>
      </c>
      <c r="E54" s="115">
        <v>1221</v>
      </c>
      <c r="F54" s="114">
        <v>1247</v>
      </c>
      <c r="G54" s="114">
        <v>1258</v>
      </c>
      <c r="H54" s="114">
        <v>1271</v>
      </c>
      <c r="I54" s="140">
        <v>1265</v>
      </c>
      <c r="J54" s="115">
        <v>-44</v>
      </c>
      <c r="K54" s="116">
        <v>-3.4782608695652173</v>
      </c>
    </row>
    <row r="55" spans="1:11" ht="14.1" customHeight="1" x14ac:dyDescent="0.2">
      <c r="A55" s="306">
        <v>72</v>
      </c>
      <c r="B55" s="307" t="s">
        <v>281</v>
      </c>
      <c r="C55" s="308"/>
      <c r="D55" s="113">
        <v>1.3903887688984882</v>
      </c>
      <c r="E55" s="115">
        <v>206</v>
      </c>
      <c r="F55" s="114">
        <v>207</v>
      </c>
      <c r="G55" s="114">
        <v>219</v>
      </c>
      <c r="H55" s="114">
        <v>211</v>
      </c>
      <c r="I55" s="140">
        <v>209</v>
      </c>
      <c r="J55" s="115">
        <v>-3</v>
      </c>
      <c r="K55" s="116">
        <v>-1.4354066985645932</v>
      </c>
    </row>
    <row r="56" spans="1:11" ht="14.1" customHeight="1" x14ac:dyDescent="0.2">
      <c r="A56" s="306" t="s">
        <v>282</v>
      </c>
      <c r="B56" s="307" t="s">
        <v>283</v>
      </c>
      <c r="C56" s="308"/>
      <c r="D56" s="113">
        <v>0.10124190064794816</v>
      </c>
      <c r="E56" s="115">
        <v>15</v>
      </c>
      <c r="F56" s="114">
        <v>17</v>
      </c>
      <c r="G56" s="114">
        <v>20</v>
      </c>
      <c r="H56" s="114">
        <v>20</v>
      </c>
      <c r="I56" s="140">
        <v>22</v>
      </c>
      <c r="J56" s="115">
        <v>-7</v>
      </c>
      <c r="K56" s="116">
        <v>-31.818181818181817</v>
      </c>
    </row>
    <row r="57" spans="1:11" ht="14.1" customHeight="1" x14ac:dyDescent="0.2">
      <c r="A57" s="306" t="s">
        <v>284</v>
      </c>
      <c r="B57" s="307" t="s">
        <v>285</v>
      </c>
      <c r="C57" s="308"/>
      <c r="D57" s="113">
        <v>0.74919006479481642</v>
      </c>
      <c r="E57" s="115">
        <v>111</v>
      </c>
      <c r="F57" s="114">
        <v>110</v>
      </c>
      <c r="G57" s="114">
        <v>114</v>
      </c>
      <c r="H57" s="114">
        <v>111</v>
      </c>
      <c r="I57" s="140">
        <v>107</v>
      </c>
      <c r="J57" s="115">
        <v>4</v>
      </c>
      <c r="K57" s="116">
        <v>3.7383177570093458</v>
      </c>
    </row>
    <row r="58" spans="1:11" ht="14.1" customHeight="1" x14ac:dyDescent="0.2">
      <c r="A58" s="306">
        <v>73</v>
      </c>
      <c r="B58" s="307" t="s">
        <v>286</v>
      </c>
      <c r="C58" s="308"/>
      <c r="D58" s="113">
        <v>0.97192224622030232</v>
      </c>
      <c r="E58" s="115">
        <v>144</v>
      </c>
      <c r="F58" s="114">
        <v>142</v>
      </c>
      <c r="G58" s="114">
        <v>146</v>
      </c>
      <c r="H58" s="114">
        <v>153</v>
      </c>
      <c r="I58" s="140">
        <v>154</v>
      </c>
      <c r="J58" s="115">
        <v>-10</v>
      </c>
      <c r="K58" s="116">
        <v>-6.4935064935064934</v>
      </c>
    </row>
    <row r="59" spans="1:11" ht="14.1" customHeight="1" x14ac:dyDescent="0.2">
      <c r="A59" s="306" t="s">
        <v>287</v>
      </c>
      <c r="B59" s="307" t="s">
        <v>288</v>
      </c>
      <c r="C59" s="308"/>
      <c r="D59" s="113">
        <v>0.70869330453563717</v>
      </c>
      <c r="E59" s="115">
        <v>105</v>
      </c>
      <c r="F59" s="114">
        <v>102</v>
      </c>
      <c r="G59" s="114">
        <v>105</v>
      </c>
      <c r="H59" s="114">
        <v>110</v>
      </c>
      <c r="I59" s="140">
        <v>114</v>
      </c>
      <c r="J59" s="115">
        <v>-9</v>
      </c>
      <c r="K59" s="116">
        <v>-7.8947368421052628</v>
      </c>
    </row>
    <row r="60" spans="1:11" ht="14.1" customHeight="1" x14ac:dyDescent="0.2">
      <c r="A60" s="306">
        <v>81</v>
      </c>
      <c r="B60" s="307" t="s">
        <v>289</v>
      </c>
      <c r="C60" s="308"/>
      <c r="D60" s="113">
        <v>3.3949784017278617</v>
      </c>
      <c r="E60" s="115">
        <v>503</v>
      </c>
      <c r="F60" s="114">
        <v>517</v>
      </c>
      <c r="G60" s="114">
        <v>517</v>
      </c>
      <c r="H60" s="114">
        <v>524</v>
      </c>
      <c r="I60" s="140">
        <v>533</v>
      </c>
      <c r="J60" s="115">
        <v>-30</v>
      </c>
      <c r="K60" s="116">
        <v>-5.6285178236397746</v>
      </c>
    </row>
    <row r="61" spans="1:11" ht="14.1" customHeight="1" x14ac:dyDescent="0.2">
      <c r="A61" s="306" t="s">
        <v>290</v>
      </c>
      <c r="B61" s="307" t="s">
        <v>291</v>
      </c>
      <c r="C61" s="308"/>
      <c r="D61" s="113">
        <v>1.6266198704103672</v>
      </c>
      <c r="E61" s="115">
        <v>241</v>
      </c>
      <c r="F61" s="114">
        <v>251</v>
      </c>
      <c r="G61" s="114">
        <v>250</v>
      </c>
      <c r="H61" s="114">
        <v>247</v>
      </c>
      <c r="I61" s="140">
        <v>252</v>
      </c>
      <c r="J61" s="115">
        <v>-11</v>
      </c>
      <c r="K61" s="116">
        <v>-4.3650793650793647</v>
      </c>
    </row>
    <row r="62" spans="1:11" ht="14.1" customHeight="1" x14ac:dyDescent="0.2">
      <c r="A62" s="306" t="s">
        <v>292</v>
      </c>
      <c r="B62" s="307" t="s">
        <v>293</v>
      </c>
      <c r="C62" s="308"/>
      <c r="D62" s="113">
        <v>0.82343412526997839</v>
      </c>
      <c r="E62" s="115">
        <v>122</v>
      </c>
      <c r="F62" s="114">
        <v>128</v>
      </c>
      <c r="G62" s="114">
        <v>126</v>
      </c>
      <c r="H62" s="114">
        <v>124</v>
      </c>
      <c r="I62" s="140">
        <v>125</v>
      </c>
      <c r="J62" s="115">
        <v>-3</v>
      </c>
      <c r="K62" s="116">
        <v>-2.4</v>
      </c>
    </row>
    <row r="63" spans="1:11" ht="14.1" customHeight="1" x14ac:dyDescent="0.2">
      <c r="A63" s="306"/>
      <c r="B63" s="307" t="s">
        <v>294</v>
      </c>
      <c r="C63" s="308"/>
      <c r="D63" s="113">
        <v>0.60745140388768903</v>
      </c>
      <c r="E63" s="115">
        <v>90</v>
      </c>
      <c r="F63" s="114">
        <v>96</v>
      </c>
      <c r="G63" s="114">
        <v>98</v>
      </c>
      <c r="H63" s="114">
        <v>98</v>
      </c>
      <c r="I63" s="140">
        <v>103</v>
      </c>
      <c r="J63" s="115">
        <v>-13</v>
      </c>
      <c r="K63" s="116">
        <v>-12.621359223300971</v>
      </c>
    </row>
    <row r="64" spans="1:11" ht="14.1" customHeight="1" x14ac:dyDescent="0.2">
      <c r="A64" s="306" t="s">
        <v>295</v>
      </c>
      <c r="B64" s="307" t="s">
        <v>296</v>
      </c>
      <c r="C64" s="308"/>
      <c r="D64" s="113">
        <v>7.4244060475161994E-2</v>
      </c>
      <c r="E64" s="115">
        <v>11</v>
      </c>
      <c r="F64" s="114">
        <v>9</v>
      </c>
      <c r="G64" s="114">
        <v>10</v>
      </c>
      <c r="H64" s="114">
        <v>9</v>
      </c>
      <c r="I64" s="140">
        <v>6</v>
      </c>
      <c r="J64" s="115">
        <v>5</v>
      </c>
      <c r="K64" s="116">
        <v>83.333333333333329</v>
      </c>
    </row>
    <row r="65" spans="1:11" ht="14.1" customHeight="1" x14ac:dyDescent="0.2">
      <c r="A65" s="306" t="s">
        <v>297</v>
      </c>
      <c r="B65" s="307" t="s">
        <v>298</v>
      </c>
      <c r="C65" s="308"/>
      <c r="D65" s="113">
        <v>0.47921166306695462</v>
      </c>
      <c r="E65" s="115">
        <v>71</v>
      </c>
      <c r="F65" s="114">
        <v>75</v>
      </c>
      <c r="G65" s="114">
        <v>74</v>
      </c>
      <c r="H65" s="114">
        <v>87</v>
      </c>
      <c r="I65" s="140">
        <v>95</v>
      </c>
      <c r="J65" s="115">
        <v>-24</v>
      </c>
      <c r="K65" s="116">
        <v>-25.263157894736842</v>
      </c>
    </row>
    <row r="66" spans="1:11" ht="14.1" customHeight="1" x14ac:dyDescent="0.2">
      <c r="A66" s="306">
        <v>82</v>
      </c>
      <c r="B66" s="307" t="s">
        <v>299</v>
      </c>
      <c r="C66" s="308"/>
      <c r="D66" s="113">
        <v>1.525377969762419</v>
      </c>
      <c r="E66" s="115">
        <v>226</v>
      </c>
      <c r="F66" s="114">
        <v>235</v>
      </c>
      <c r="G66" s="114">
        <v>239</v>
      </c>
      <c r="H66" s="114">
        <v>249</v>
      </c>
      <c r="I66" s="140">
        <v>250</v>
      </c>
      <c r="J66" s="115">
        <v>-24</v>
      </c>
      <c r="K66" s="116">
        <v>-9.6</v>
      </c>
    </row>
    <row r="67" spans="1:11" ht="14.1" customHeight="1" x14ac:dyDescent="0.2">
      <c r="A67" s="306" t="s">
        <v>300</v>
      </c>
      <c r="B67" s="307" t="s">
        <v>301</v>
      </c>
      <c r="C67" s="308"/>
      <c r="D67" s="113">
        <v>0.40496760259179265</v>
      </c>
      <c r="E67" s="115">
        <v>60</v>
      </c>
      <c r="F67" s="114">
        <v>64</v>
      </c>
      <c r="G67" s="114">
        <v>62</v>
      </c>
      <c r="H67" s="114">
        <v>66</v>
      </c>
      <c r="I67" s="140">
        <v>69</v>
      </c>
      <c r="J67" s="115">
        <v>-9</v>
      </c>
      <c r="K67" s="116">
        <v>-13.043478260869565</v>
      </c>
    </row>
    <row r="68" spans="1:11" ht="14.1" customHeight="1" x14ac:dyDescent="0.2">
      <c r="A68" s="306" t="s">
        <v>302</v>
      </c>
      <c r="B68" s="307" t="s">
        <v>303</v>
      </c>
      <c r="C68" s="308"/>
      <c r="D68" s="113">
        <v>0.80318574514038876</v>
      </c>
      <c r="E68" s="115">
        <v>119</v>
      </c>
      <c r="F68" s="114">
        <v>118</v>
      </c>
      <c r="G68" s="114">
        <v>124</v>
      </c>
      <c r="H68" s="114">
        <v>126</v>
      </c>
      <c r="I68" s="140">
        <v>127</v>
      </c>
      <c r="J68" s="115">
        <v>-8</v>
      </c>
      <c r="K68" s="116">
        <v>-6.2992125984251972</v>
      </c>
    </row>
    <row r="69" spans="1:11" ht="14.1" customHeight="1" x14ac:dyDescent="0.2">
      <c r="A69" s="306">
        <v>83</v>
      </c>
      <c r="B69" s="307" t="s">
        <v>304</v>
      </c>
      <c r="C69" s="308"/>
      <c r="D69" s="113">
        <v>2.0315874730021597</v>
      </c>
      <c r="E69" s="115">
        <v>301</v>
      </c>
      <c r="F69" s="114">
        <v>312</v>
      </c>
      <c r="G69" s="114">
        <v>294</v>
      </c>
      <c r="H69" s="114">
        <v>306</v>
      </c>
      <c r="I69" s="140">
        <v>301</v>
      </c>
      <c r="J69" s="115">
        <v>0</v>
      </c>
      <c r="K69" s="116">
        <v>0</v>
      </c>
    </row>
    <row r="70" spans="1:11" ht="14.1" customHeight="1" x14ac:dyDescent="0.2">
      <c r="A70" s="306" t="s">
        <v>305</v>
      </c>
      <c r="B70" s="307" t="s">
        <v>306</v>
      </c>
      <c r="C70" s="308"/>
      <c r="D70" s="113">
        <v>1.5523758099352052</v>
      </c>
      <c r="E70" s="115">
        <v>230</v>
      </c>
      <c r="F70" s="114">
        <v>243</v>
      </c>
      <c r="G70" s="114">
        <v>232</v>
      </c>
      <c r="H70" s="114">
        <v>240</v>
      </c>
      <c r="I70" s="140">
        <v>233</v>
      </c>
      <c r="J70" s="115">
        <v>-3</v>
      </c>
      <c r="K70" s="116">
        <v>-1.2875536480686696</v>
      </c>
    </row>
    <row r="71" spans="1:11" ht="14.1" customHeight="1" x14ac:dyDescent="0.2">
      <c r="A71" s="306"/>
      <c r="B71" s="307" t="s">
        <v>307</v>
      </c>
      <c r="C71" s="308"/>
      <c r="D71" s="113">
        <v>0.93142548596112307</v>
      </c>
      <c r="E71" s="115">
        <v>138</v>
      </c>
      <c r="F71" s="114">
        <v>155</v>
      </c>
      <c r="G71" s="114">
        <v>153</v>
      </c>
      <c r="H71" s="114">
        <v>156</v>
      </c>
      <c r="I71" s="140">
        <v>154</v>
      </c>
      <c r="J71" s="115">
        <v>-16</v>
      </c>
      <c r="K71" s="116">
        <v>-10.38961038961039</v>
      </c>
    </row>
    <row r="72" spans="1:11" ht="14.1" customHeight="1" x14ac:dyDescent="0.2">
      <c r="A72" s="306">
        <v>84</v>
      </c>
      <c r="B72" s="307" t="s">
        <v>308</v>
      </c>
      <c r="C72" s="308"/>
      <c r="D72" s="113">
        <v>2.6187904967602593</v>
      </c>
      <c r="E72" s="115">
        <v>388</v>
      </c>
      <c r="F72" s="114">
        <v>394</v>
      </c>
      <c r="G72" s="114">
        <v>395</v>
      </c>
      <c r="H72" s="114">
        <v>404</v>
      </c>
      <c r="I72" s="140">
        <v>405</v>
      </c>
      <c r="J72" s="115">
        <v>-17</v>
      </c>
      <c r="K72" s="116">
        <v>-4.1975308641975309</v>
      </c>
    </row>
    <row r="73" spans="1:11" ht="14.1" customHeight="1" x14ac:dyDescent="0.2">
      <c r="A73" s="306" t="s">
        <v>309</v>
      </c>
      <c r="B73" s="307" t="s">
        <v>310</v>
      </c>
      <c r="C73" s="308"/>
      <c r="D73" s="113">
        <v>9.4492440604751621E-2</v>
      </c>
      <c r="E73" s="115">
        <v>14</v>
      </c>
      <c r="F73" s="114">
        <v>11</v>
      </c>
      <c r="G73" s="114">
        <v>15</v>
      </c>
      <c r="H73" s="114">
        <v>20</v>
      </c>
      <c r="I73" s="140">
        <v>21</v>
      </c>
      <c r="J73" s="115">
        <v>-7</v>
      </c>
      <c r="K73" s="116">
        <v>-33.333333333333336</v>
      </c>
    </row>
    <row r="74" spans="1:11" ht="14.1" customHeight="1" x14ac:dyDescent="0.2">
      <c r="A74" s="306" t="s">
        <v>311</v>
      </c>
      <c r="B74" s="307" t="s">
        <v>312</v>
      </c>
      <c r="C74" s="308"/>
      <c r="D74" s="113">
        <v>0.2294816414686825</v>
      </c>
      <c r="E74" s="115">
        <v>34</v>
      </c>
      <c r="F74" s="114">
        <v>34</v>
      </c>
      <c r="G74" s="114">
        <v>32</v>
      </c>
      <c r="H74" s="114">
        <v>38</v>
      </c>
      <c r="I74" s="140">
        <v>41</v>
      </c>
      <c r="J74" s="115">
        <v>-7</v>
      </c>
      <c r="K74" s="116">
        <v>-17.073170731707318</v>
      </c>
    </row>
    <row r="75" spans="1:11" ht="14.1" customHeight="1" x14ac:dyDescent="0.2">
      <c r="A75" s="306" t="s">
        <v>313</v>
      </c>
      <c r="B75" s="307" t="s">
        <v>314</v>
      </c>
      <c r="C75" s="308"/>
      <c r="D75" s="113">
        <v>0.33072354211663069</v>
      </c>
      <c r="E75" s="115">
        <v>49</v>
      </c>
      <c r="F75" s="114">
        <v>45</v>
      </c>
      <c r="G75" s="114">
        <v>40</v>
      </c>
      <c r="H75" s="114">
        <v>35</v>
      </c>
      <c r="I75" s="140">
        <v>30</v>
      </c>
      <c r="J75" s="115">
        <v>19</v>
      </c>
      <c r="K75" s="116">
        <v>63.333333333333336</v>
      </c>
    </row>
    <row r="76" spans="1:11" ht="14.1" customHeight="1" x14ac:dyDescent="0.2">
      <c r="A76" s="306">
        <v>91</v>
      </c>
      <c r="B76" s="307" t="s">
        <v>315</v>
      </c>
      <c r="C76" s="308"/>
      <c r="D76" s="113">
        <v>0.15523758099352053</v>
      </c>
      <c r="E76" s="115">
        <v>23</v>
      </c>
      <c r="F76" s="114">
        <v>27</v>
      </c>
      <c r="G76" s="114">
        <v>22</v>
      </c>
      <c r="H76" s="114">
        <v>21</v>
      </c>
      <c r="I76" s="140">
        <v>25</v>
      </c>
      <c r="J76" s="115">
        <v>-2</v>
      </c>
      <c r="K76" s="116">
        <v>-8</v>
      </c>
    </row>
    <row r="77" spans="1:11" ht="14.1" customHeight="1" x14ac:dyDescent="0.2">
      <c r="A77" s="306">
        <v>92</v>
      </c>
      <c r="B77" s="307" t="s">
        <v>316</v>
      </c>
      <c r="C77" s="308"/>
      <c r="D77" s="113">
        <v>0.33072354211663069</v>
      </c>
      <c r="E77" s="115">
        <v>49</v>
      </c>
      <c r="F77" s="114">
        <v>46</v>
      </c>
      <c r="G77" s="114">
        <v>47</v>
      </c>
      <c r="H77" s="114">
        <v>46</v>
      </c>
      <c r="I77" s="140">
        <v>43</v>
      </c>
      <c r="J77" s="115">
        <v>6</v>
      </c>
      <c r="K77" s="116">
        <v>13.953488372093023</v>
      </c>
    </row>
    <row r="78" spans="1:11" ht="14.1" customHeight="1" x14ac:dyDescent="0.2">
      <c r="A78" s="306">
        <v>93</v>
      </c>
      <c r="B78" s="307" t="s">
        <v>317</v>
      </c>
      <c r="C78" s="308"/>
      <c r="D78" s="113">
        <v>6.0745140388768895E-2</v>
      </c>
      <c r="E78" s="115">
        <v>9</v>
      </c>
      <c r="F78" s="114">
        <v>10</v>
      </c>
      <c r="G78" s="114">
        <v>10</v>
      </c>
      <c r="H78" s="114">
        <v>8</v>
      </c>
      <c r="I78" s="140">
        <v>9</v>
      </c>
      <c r="J78" s="115">
        <v>0</v>
      </c>
      <c r="K78" s="116">
        <v>0</v>
      </c>
    </row>
    <row r="79" spans="1:11" ht="14.1" customHeight="1" x14ac:dyDescent="0.2">
      <c r="A79" s="306">
        <v>94</v>
      </c>
      <c r="B79" s="307" t="s">
        <v>318</v>
      </c>
      <c r="C79" s="308"/>
      <c r="D79" s="113">
        <v>0.50620950323974079</v>
      </c>
      <c r="E79" s="115">
        <v>75</v>
      </c>
      <c r="F79" s="114">
        <v>87</v>
      </c>
      <c r="G79" s="114">
        <v>92</v>
      </c>
      <c r="H79" s="114">
        <v>87</v>
      </c>
      <c r="I79" s="140">
        <v>82</v>
      </c>
      <c r="J79" s="115">
        <v>-7</v>
      </c>
      <c r="K79" s="116">
        <v>-8.536585365853659</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3.5839632829373649</v>
      </c>
      <c r="E81" s="143">
        <v>531</v>
      </c>
      <c r="F81" s="144">
        <v>570</v>
      </c>
      <c r="G81" s="144">
        <v>548</v>
      </c>
      <c r="H81" s="144">
        <v>580</v>
      </c>
      <c r="I81" s="145">
        <v>536</v>
      </c>
      <c r="J81" s="143">
        <v>-5</v>
      </c>
      <c r="K81" s="146">
        <v>-0.93283582089552242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6643</v>
      </c>
      <c r="G12" s="536">
        <v>5366</v>
      </c>
      <c r="H12" s="536">
        <v>8607</v>
      </c>
      <c r="I12" s="536">
        <v>6091</v>
      </c>
      <c r="J12" s="537">
        <v>7372</v>
      </c>
      <c r="K12" s="538">
        <v>-729</v>
      </c>
      <c r="L12" s="349">
        <v>-9.8887683125339123</v>
      </c>
    </row>
    <row r="13" spans="1:17" s="110" customFormat="1" ht="15" customHeight="1" x14ac:dyDescent="0.2">
      <c r="A13" s="350" t="s">
        <v>344</v>
      </c>
      <c r="B13" s="351" t="s">
        <v>345</v>
      </c>
      <c r="C13" s="347"/>
      <c r="D13" s="347"/>
      <c r="E13" s="348"/>
      <c r="F13" s="536">
        <v>3907</v>
      </c>
      <c r="G13" s="536">
        <v>2842</v>
      </c>
      <c r="H13" s="536">
        <v>4749</v>
      </c>
      <c r="I13" s="536">
        <v>3763</v>
      </c>
      <c r="J13" s="537">
        <v>4328</v>
      </c>
      <c r="K13" s="538">
        <v>-421</v>
      </c>
      <c r="L13" s="349">
        <v>-9.7273567467652491</v>
      </c>
    </row>
    <row r="14" spans="1:17" s="110" customFormat="1" ht="22.5" customHeight="1" x14ac:dyDescent="0.2">
      <c r="A14" s="350"/>
      <c r="B14" s="351" t="s">
        <v>346</v>
      </c>
      <c r="C14" s="347"/>
      <c r="D14" s="347"/>
      <c r="E14" s="348"/>
      <c r="F14" s="536">
        <v>2736</v>
      </c>
      <c r="G14" s="536">
        <v>2524</v>
      </c>
      <c r="H14" s="536">
        <v>3858</v>
      </c>
      <c r="I14" s="536">
        <v>2328</v>
      </c>
      <c r="J14" s="537">
        <v>3044</v>
      </c>
      <c r="K14" s="538">
        <v>-308</v>
      </c>
      <c r="L14" s="349">
        <v>-10.11826544021025</v>
      </c>
    </row>
    <row r="15" spans="1:17" s="110" customFormat="1" ht="15" customHeight="1" x14ac:dyDescent="0.2">
      <c r="A15" s="350" t="s">
        <v>347</v>
      </c>
      <c r="B15" s="351" t="s">
        <v>108</v>
      </c>
      <c r="C15" s="347"/>
      <c r="D15" s="347"/>
      <c r="E15" s="348"/>
      <c r="F15" s="536">
        <v>1852</v>
      </c>
      <c r="G15" s="536">
        <v>1503</v>
      </c>
      <c r="H15" s="536">
        <v>4041</v>
      </c>
      <c r="I15" s="536">
        <v>1623</v>
      </c>
      <c r="J15" s="537">
        <v>2210</v>
      </c>
      <c r="K15" s="538">
        <v>-358</v>
      </c>
      <c r="L15" s="349">
        <v>-16.199095022624434</v>
      </c>
    </row>
    <row r="16" spans="1:17" s="110" customFormat="1" ht="15" customHeight="1" x14ac:dyDescent="0.2">
      <c r="A16" s="350"/>
      <c r="B16" s="351" t="s">
        <v>109</v>
      </c>
      <c r="C16" s="347"/>
      <c r="D16" s="347"/>
      <c r="E16" s="348"/>
      <c r="F16" s="536">
        <v>4297</v>
      </c>
      <c r="G16" s="536">
        <v>3529</v>
      </c>
      <c r="H16" s="536">
        <v>4170</v>
      </c>
      <c r="I16" s="536">
        <v>4072</v>
      </c>
      <c r="J16" s="537">
        <v>4633</v>
      </c>
      <c r="K16" s="538">
        <v>-336</v>
      </c>
      <c r="L16" s="349">
        <v>-7.2523203108137277</v>
      </c>
    </row>
    <row r="17" spans="1:12" s="110" customFormat="1" ht="15" customHeight="1" x14ac:dyDescent="0.2">
      <c r="A17" s="350"/>
      <c r="B17" s="351" t="s">
        <v>110</v>
      </c>
      <c r="C17" s="347"/>
      <c r="D17" s="347"/>
      <c r="E17" s="348"/>
      <c r="F17" s="536">
        <v>444</v>
      </c>
      <c r="G17" s="536">
        <v>300</v>
      </c>
      <c r="H17" s="536">
        <v>349</v>
      </c>
      <c r="I17" s="536">
        <v>351</v>
      </c>
      <c r="J17" s="537">
        <v>478</v>
      </c>
      <c r="K17" s="538">
        <v>-34</v>
      </c>
      <c r="L17" s="349">
        <v>-7.1129707112970708</v>
      </c>
    </row>
    <row r="18" spans="1:12" s="110" customFormat="1" ht="15" customHeight="1" x14ac:dyDescent="0.2">
      <c r="A18" s="350"/>
      <c r="B18" s="351" t="s">
        <v>111</v>
      </c>
      <c r="C18" s="347"/>
      <c r="D18" s="347"/>
      <c r="E18" s="348"/>
      <c r="F18" s="536">
        <v>50</v>
      </c>
      <c r="G18" s="536">
        <v>34</v>
      </c>
      <c r="H18" s="536">
        <v>47</v>
      </c>
      <c r="I18" s="536">
        <v>45</v>
      </c>
      <c r="J18" s="537">
        <v>51</v>
      </c>
      <c r="K18" s="538">
        <v>-1</v>
      </c>
      <c r="L18" s="349">
        <v>-1.9607843137254901</v>
      </c>
    </row>
    <row r="19" spans="1:12" s="110" customFormat="1" ht="15" customHeight="1" x14ac:dyDescent="0.2">
      <c r="A19" s="118" t="s">
        <v>113</v>
      </c>
      <c r="B19" s="119" t="s">
        <v>181</v>
      </c>
      <c r="C19" s="347"/>
      <c r="D19" s="347"/>
      <c r="E19" s="348"/>
      <c r="F19" s="536">
        <v>4893</v>
      </c>
      <c r="G19" s="536">
        <v>3602</v>
      </c>
      <c r="H19" s="536">
        <v>6732</v>
      </c>
      <c r="I19" s="536">
        <v>4432</v>
      </c>
      <c r="J19" s="537">
        <v>5610</v>
      </c>
      <c r="K19" s="538">
        <v>-717</v>
      </c>
      <c r="L19" s="349">
        <v>-12.780748663101605</v>
      </c>
    </row>
    <row r="20" spans="1:12" s="110" customFormat="1" ht="15" customHeight="1" x14ac:dyDescent="0.2">
      <c r="A20" s="118"/>
      <c r="B20" s="119" t="s">
        <v>182</v>
      </c>
      <c r="C20" s="347"/>
      <c r="D20" s="347"/>
      <c r="E20" s="348"/>
      <c r="F20" s="536">
        <v>1750</v>
      </c>
      <c r="G20" s="536">
        <v>1764</v>
      </c>
      <c r="H20" s="536">
        <v>1875</v>
      </c>
      <c r="I20" s="536">
        <v>1659</v>
      </c>
      <c r="J20" s="537">
        <v>1762</v>
      </c>
      <c r="K20" s="538">
        <v>-12</v>
      </c>
      <c r="L20" s="349">
        <v>-0.68104426787741201</v>
      </c>
    </row>
    <row r="21" spans="1:12" s="110" customFormat="1" ht="15" customHeight="1" x14ac:dyDescent="0.2">
      <c r="A21" s="118" t="s">
        <v>113</v>
      </c>
      <c r="B21" s="119" t="s">
        <v>116</v>
      </c>
      <c r="C21" s="347"/>
      <c r="D21" s="347"/>
      <c r="E21" s="348"/>
      <c r="F21" s="536">
        <v>4102</v>
      </c>
      <c r="G21" s="536">
        <v>3315</v>
      </c>
      <c r="H21" s="536">
        <v>5898</v>
      </c>
      <c r="I21" s="536">
        <v>3705</v>
      </c>
      <c r="J21" s="537">
        <v>4753</v>
      </c>
      <c r="K21" s="538">
        <v>-651</v>
      </c>
      <c r="L21" s="349">
        <v>-13.69661266568483</v>
      </c>
    </row>
    <row r="22" spans="1:12" s="110" customFormat="1" ht="15" customHeight="1" x14ac:dyDescent="0.2">
      <c r="A22" s="118"/>
      <c r="B22" s="119" t="s">
        <v>117</v>
      </c>
      <c r="C22" s="347"/>
      <c r="D22" s="347"/>
      <c r="E22" s="348"/>
      <c r="F22" s="536">
        <v>2539</v>
      </c>
      <c r="G22" s="536">
        <v>2045</v>
      </c>
      <c r="H22" s="536">
        <v>2703</v>
      </c>
      <c r="I22" s="536">
        <v>2386</v>
      </c>
      <c r="J22" s="537">
        <v>2617</v>
      </c>
      <c r="K22" s="538">
        <v>-78</v>
      </c>
      <c r="L22" s="349">
        <v>-2.980512036683225</v>
      </c>
    </row>
    <row r="23" spans="1:12" s="110" customFormat="1" ht="15" customHeight="1" x14ac:dyDescent="0.2">
      <c r="A23" s="352" t="s">
        <v>347</v>
      </c>
      <c r="B23" s="353" t="s">
        <v>193</v>
      </c>
      <c r="C23" s="354"/>
      <c r="D23" s="354"/>
      <c r="E23" s="355"/>
      <c r="F23" s="539">
        <v>104</v>
      </c>
      <c r="G23" s="539">
        <v>219</v>
      </c>
      <c r="H23" s="539">
        <v>1698</v>
      </c>
      <c r="I23" s="539">
        <v>81</v>
      </c>
      <c r="J23" s="540">
        <v>303</v>
      </c>
      <c r="K23" s="541">
        <v>-199</v>
      </c>
      <c r="L23" s="356">
        <v>-65.67656765676567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33.299999999999997</v>
      </c>
      <c r="H25" s="542">
        <v>33.799999999999997</v>
      </c>
      <c r="I25" s="542">
        <v>30</v>
      </c>
      <c r="J25" s="542">
        <v>29.9</v>
      </c>
      <c r="K25" s="543" t="s">
        <v>349</v>
      </c>
      <c r="L25" s="364">
        <v>-0.19999999999999929</v>
      </c>
    </row>
    <row r="26" spans="1:12" s="110" customFormat="1" ht="15" customHeight="1" x14ac:dyDescent="0.2">
      <c r="A26" s="365" t="s">
        <v>105</v>
      </c>
      <c r="B26" s="366" t="s">
        <v>345</v>
      </c>
      <c r="C26" s="362"/>
      <c r="D26" s="362"/>
      <c r="E26" s="363"/>
      <c r="F26" s="542">
        <v>25.7</v>
      </c>
      <c r="G26" s="542">
        <v>30.8</v>
      </c>
      <c r="H26" s="542">
        <v>27.4</v>
      </c>
      <c r="I26" s="542">
        <v>26.3</v>
      </c>
      <c r="J26" s="544">
        <v>26.8</v>
      </c>
      <c r="K26" s="543" t="s">
        <v>349</v>
      </c>
      <c r="L26" s="364">
        <v>-1.1000000000000014</v>
      </c>
    </row>
    <row r="27" spans="1:12" s="110" customFormat="1" ht="15" customHeight="1" x14ac:dyDescent="0.2">
      <c r="A27" s="365"/>
      <c r="B27" s="366" t="s">
        <v>346</v>
      </c>
      <c r="C27" s="362"/>
      <c r="D27" s="362"/>
      <c r="E27" s="363"/>
      <c r="F27" s="542">
        <v>35.5</v>
      </c>
      <c r="G27" s="542">
        <v>36.200000000000003</v>
      </c>
      <c r="H27" s="542">
        <v>42</v>
      </c>
      <c r="I27" s="542">
        <v>36.1</v>
      </c>
      <c r="J27" s="542">
        <v>34.5</v>
      </c>
      <c r="K27" s="543" t="s">
        <v>349</v>
      </c>
      <c r="L27" s="364">
        <v>1</v>
      </c>
    </row>
    <row r="28" spans="1:12" s="110" customFormat="1" ht="15" customHeight="1" x14ac:dyDescent="0.2">
      <c r="A28" s="365" t="s">
        <v>113</v>
      </c>
      <c r="B28" s="366" t="s">
        <v>108</v>
      </c>
      <c r="C28" s="362"/>
      <c r="D28" s="362"/>
      <c r="E28" s="363"/>
      <c r="F28" s="542">
        <v>36.5</v>
      </c>
      <c r="G28" s="542">
        <v>43.1</v>
      </c>
      <c r="H28" s="542">
        <v>39</v>
      </c>
      <c r="I28" s="542">
        <v>41.3</v>
      </c>
      <c r="J28" s="542">
        <v>37.5</v>
      </c>
      <c r="K28" s="543" t="s">
        <v>349</v>
      </c>
      <c r="L28" s="364">
        <v>-1</v>
      </c>
    </row>
    <row r="29" spans="1:12" s="110" customFormat="1" ht="11.25" x14ac:dyDescent="0.2">
      <c r="A29" s="365"/>
      <c r="B29" s="366" t="s">
        <v>109</v>
      </c>
      <c r="C29" s="362"/>
      <c r="D29" s="362"/>
      <c r="E29" s="363"/>
      <c r="F29" s="542">
        <v>27.6</v>
      </c>
      <c r="G29" s="542">
        <v>30</v>
      </c>
      <c r="H29" s="542">
        <v>31.2</v>
      </c>
      <c r="I29" s="542">
        <v>26.1</v>
      </c>
      <c r="J29" s="544">
        <v>26.1</v>
      </c>
      <c r="K29" s="543" t="s">
        <v>349</v>
      </c>
      <c r="L29" s="364">
        <v>1.5</v>
      </c>
    </row>
    <row r="30" spans="1:12" s="110" customFormat="1" ht="15" customHeight="1" x14ac:dyDescent="0.2">
      <c r="A30" s="365"/>
      <c r="B30" s="366" t="s">
        <v>110</v>
      </c>
      <c r="C30" s="362"/>
      <c r="D30" s="362"/>
      <c r="E30" s="363"/>
      <c r="F30" s="542">
        <v>23.3</v>
      </c>
      <c r="G30" s="542">
        <v>31.3</v>
      </c>
      <c r="H30" s="542">
        <v>31.3</v>
      </c>
      <c r="I30" s="542">
        <v>24.5</v>
      </c>
      <c r="J30" s="542">
        <v>36.299999999999997</v>
      </c>
      <c r="K30" s="543" t="s">
        <v>349</v>
      </c>
      <c r="L30" s="364">
        <v>-12.999999999999996</v>
      </c>
    </row>
    <row r="31" spans="1:12" s="110" customFormat="1" ht="15" customHeight="1" x14ac:dyDescent="0.2">
      <c r="A31" s="365"/>
      <c r="B31" s="366" t="s">
        <v>111</v>
      </c>
      <c r="C31" s="362"/>
      <c r="D31" s="362"/>
      <c r="E31" s="363"/>
      <c r="F31" s="542">
        <v>30</v>
      </c>
      <c r="G31" s="542">
        <v>35.299999999999997</v>
      </c>
      <c r="H31" s="542">
        <v>34</v>
      </c>
      <c r="I31" s="542">
        <v>40</v>
      </c>
      <c r="J31" s="542">
        <v>25.5</v>
      </c>
      <c r="K31" s="543" t="s">
        <v>349</v>
      </c>
      <c r="L31" s="364">
        <v>4.5</v>
      </c>
    </row>
    <row r="32" spans="1:12" s="110" customFormat="1" ht="15" customHeight="1" x14ac:dyDescent="0.2">
      <c r="A32" s="367" t="s">
        <v>113</v>
      </c>
      <c r="B32" s="368" t="s">
        <v>181</v>
      </c>
      <c r="C32" s="362"/>
      <c r="D32" s="362"/>
      <c r="E32" s="363"/>
      <c r="F32" s="542">
        <v>25.6</v>
      </c>
      <c r="G32" s="542">
        <v>29.6</v>
      </c>
      <c r="H32" s="542">
        <v>30.4</v>
      </c>
      <c r="I32" s="542">
        <v>27</v>
      </c>
      <c r="J32" s="544">
        <v>27</v>
      </c>
      <c r="K32" s="543" t="s">
        <v>349</v>
      </c>
      <c r="L32" s="364">
        <v>-1.3999999999999986</v>
      </c>
    </row>
    <row r="33" spans="1:12" s="110" customFormat="1" ht="15" customHeight="1" x14ac:dyDescent="0.2">
      <c r="A33" s="367"/>
      <c r="B33" s="368" t="s">
        <v>182</v>
      </c>
      <c r="C33" s="362"/>
      <c r="D33" s="362"/>
      <c r="E33" s="363"/>
      <c r="F33" s="542">
        <v>40.9</v>
      </c>
      <c r="G33" s="542">
        <v>40.299999999999997</v>
      </c>
      <c r="H33" s="542">
        <v>42.8</v>
      </c>
      <c r="I33" s="542">
        <v>37.799999999999997</v>
      </c>
      <c r="J33" s="542">
        <v>38.700000000000003</v>
      </c>
      <c r="K33" s="543" t="s">
        <v>349</v>
      </c>
      <c r="L33" s="364">
        <v>2.1999999999999957</v>
      </c>
    </row>
    <row r="34" spans="1:12" s="369" customFormat="1" ht="15" customHeight="1" x14ac:dyDescent="0.2">
      <c r="A34" s="367" t="s">
        <v>113</v>
      </c>
      <c r="B34" s="368" t="s">
        <v>116</v>
      </c>
      <c r="C34" s="362"/>
      <c r="D34" s="362"/>
      <c r="E34" s="363"/>
      <c r="F34" s="542">
        <v>28.4</v>
      </c>
      <c r="G34" s="542">
        <v>31.7</v>
      </c>
      <c r="H34" s="542">
        <v>33.700000000000003</v>
      </c>
      <c r="I34" s="542">
        <v>29.8</v>
      </c>
      <c r="J34" s="542">
        <v>29.1</v>
      </c>
      <c r="K34" s="543" t="s">
        <v>349</v>
      </c>
      <c r="L34" s="364">
        <v>-0.70000000000000284</v>
      </c>
    </row>
    <row r="35" spans="1:12" s="369" customFormat="1" ht="11.25" x14ac:dyDescent="0.2">
      <c r="A35" s="370"/>
      <c r="B35" s="371" t="s">
        <v>117</v>
      </c>
      <c r="C35" s="372"/>
      <c r="D35" s="372"/>
      <c r="E35" s="373"/>
      <c r="F35" s="545">
        <v>31.7</v>
      </c>
      <c r="G35" s="545">
        <v>35.9</v>
      </c>
      <c r="H35" s="545">
        <v>34</v>
      </c>
      <c r="I35" s="545">
        <v>30.3</v>
      </c>
      <c r="J35" s="546">
        <v>31.2</v>
      </c>
      <c r="K35" s="547" t="s">
        <v>349</v>
      </c>
      <c r="L35" s="374">
        <v>0.5</v>
      </c>
    </row>
    <row r="36" spans="1:12" s="369" customFormat="1" ht="15.95" customHeight="1" x14ac:dyDescent="0.2">
      <c r="A36" s="375" t="s">
        <v>350</v>
      </c>
      <c r="B36" s="376"/>
      <c r="C36" s="377"/>
      <c r="D36" s="376"/>
      <c r="E36" s="378"/>
      <c r="F36" s="548">
        <v>6500</v>
      </c>
      <c r="G36" s="548">
        <v>5078</v>
      </c>
      <c r="H36" s="548">
        <v>6663</v>
      </c>
      <c r="I36" s="548">
        <v>5976</v>
      </c>
      <c r="J36" s="548">
        <v>7032</v>
      </c>
      <c r="K36" s="549">
        <v>-532</v>
      </c>
      <c r="L36" s="380">
        <v>-7.5654152445961316</v>
      </c>
    </row>
    <row r="37" spans="1:12" s="369" customFormat="1" ht="15.95" customHeight="1" x14ac:dyDescent="0.2">
      <c r="A37" s="381"/>
      <c r="B37" s="382" t="s">
        <v>113</v>
      </c>
      <c r="C37" s="382" t="s">
        <v>351</v>
      </c>
      <c r="D37" s="382"/>
      <c r="E37" s="383"/>
      <c r="F37" s="548">
        <v>1931</v>
      </c>
      <c r="G37" s="548">
        <v>1691</v>
      </c>
      <c r="H37" s="548">
        <v>2255</v>
      </c>
      <c r="I37" s="548">
        <v>1793</v>
      </c>
      <c r="J37" s="548">
        <v>2101</v>
      </c>
      <c r="K37" s="549">
        <v>-170</v>
      </c>
      <c r="L37" s="380">
        <v>-8.0913850547358397</v>
      </c>
    </row>
    <row r="38" spans="1:12" s="369" customFormat="1" ht="15.95" customHeight="1" x14ac:dyDescent="0.2">
      <c r="A38" s="381"/>
      <c r="B38" s="384" t="s">
        <v>105</v>
      </c>
      <c r="C38" s="384" t="s">
        <v>106</v>
      </c>
      <c r="D38" s="385"/>
      <c r="E38" s="383"/>
      <c r="F38" s="548">
        <v>3830</v>
      </c>
      <c r="G38" s="548">
        <v>2703</v>
      </c>
      <c r="H38" s="548">
        <v>3720</v>
      </c>
      <c r="I38" s="548">
        <v>3703</v>
      </c>
      <c r="J38" s="550">
        <v>4228</v>
      </c>
      <c r="K38" s="549">
        <v>-398</v>
      </c>
      <c r="L38" s="380">
        <v>-9.4134342478713346</v>
      </c>
    </row>
    <row r="39" spans="1:12" s="369" customFormat="1" ht="15.95" customHeight="1" x14ac:dyDescent="0.2">
      <c r="A39" s="381"/>
      <c r="B39" s="385"/>
      <c r="C39" s="382" t="s">
        <v>352</v>
      </c>
      <c r="D39" s="385"/>
      <c r="E39" s="383"/>
      <c r="F39" s="548">
        <v>984</v>
      </c>
      <c r="G39" s="548">
        <v>832</v>
      </c>
      <c r="H39" s="548">
        <v>1020</v>
      </c>
      <c r="I39" s="548">
        <v>973</v>
      </c>
      <c r="J39" s="548">
        <v>1135</v>
      </c>
      <c r="K39" s="549">
        <v>-151</v>
      </c>
      <c r="L39" s="380">
        <v>-13.303964757709251</v>
      </c>
    </row>
    <row r="40" spans="1:12" s="369" customFormat="1" ht="15.95" customHeight="1" x14ac:dyDescent="0.2">
      <c r="A40" s="381"/>
      <c r="B40" s="384"/>
      <c r="C40" s="384" t="s">
        <v>107</v>
      </c>
      <c r="D40" s="385"/>
      <c r="E40" s="383"/>
      <c r="F40" s="548">
        <v>2670</v>
      </c>
      <c r="G40" s="548">
        <v>2375</v>
      </c>
      <c r="H40" s="548">
        <v>2943</v>
      </c>
      <c r="I40" s="548">
        <v>2273</v>
      </c>
      <c r="J40" s="548">
        <v>2804</v>
      </c>
      <c r="K40" s="549">
        <v>-134</v>
      </c>
      <c r="L40" s="380">
        <v>-4.7788873038516408</v>
      </c>
    </row>
    <row r="41" spans="1:12" s="369" customFormat="1" ht="24" customHeight="1" x14ac:dyDescent="0.2">
      <c r="A41" s="381"/>
      <c r="B41" s="385"/>
      <c r="C41" s="382" t="s">
        <v>352</v>
      </c>
      <c r="D41" s="385"/>
      <c r="E41" s="383"/>
      <c r="F41" s="548">
        <v>947</v>
      </c>
      <c r="G41" s="548">
        <v>859</v>
      </c>
      <c r="H41" s="548">
        <v>1235</v>
      </c>
      <c r="I41" s="548">
        <v>820</v>
      </c>
      <c r="J41" s="550">
        <v>966</v>
      </c>
      <c r="K41" s="549">
        <v>-19</v>
      </c>
      <c r="L41" s="380">
        <v>-1.9668737060041408</v>
      </c>
    </row>
    <row r="42" spans="1:12" s="110" customFormat="1" ht="15" customHeight="1" x14ac:dyDescent="0.2">
      <c r="A42" s="381"/>
      <c r="B42" s="384" t="s">
        <v>113</v>
      </c>
      <c r="C42" s="384" t="s">
        <v>353</v>
      </c>
      <c r="D42" s="385"/>
      <c r="E42" s="383"/>
      <c r="F42" s="548">
        <v>1742</v>
      </c>
      <c r="G42" s="548">
        <v>1238</v>
      </c>
      <c r="H42" s="548">
        <v>2215</v>
      </c>
      <c r="I42" s="548">
        <v>1531</v>
      </c>
      <c r="J42" s="548">
        <v>1907</v>
      </c>
      <c r="K42" s="549">
        <v>-165</v>
      </c>
      <c r="L42" s="380">
        <v>-8.6523335081279491</v>
      </c>
    </row>
    <row r="43" spans="1:12" s="110" customFormat="1" ht="15" customHeight="1" x14ac:dyDescent="0.2">
      <c r="A43" s="381"/>
      <c r="B43" s="385"/>
      <c r="C43" s="382" t="s">
        <v>352</v>
      </c>
      <c r="D43" s="385"/>
      <c r="E43" s="383"/>
      <c r="F43" s="548">
        <v>635</v>
      </c>
      <c r="G43" s="548">
        <v>534</v>
      </c>
      <c r="H43" s="548">
        <v>864</v>
      </c>
      <c r="I43" s="548">
        <v>633</v>
      </c>
      <c r="J43" s="548">
        <v>716</v>
      </c>
      <c r="K43" s="549">
        <v>-81</v>
      </c>
      <c r="L43" s="380">
        <v>-11.312849162011172</v>
      </c>
    </row>
    <row r="44" spans="1:12" s="110" customFormat="1" ht="15" customHeight="1" x14ac:dyDescent="0.2">
      <c r="A44" s="381"/>
      <c r="B44" s="384"/>
      <c r="C44" s="366" t="s">
        <v>109</v>
      </c>
      <c r="D44" s="385"/>
      <c r="E44" s="383"/>
      <c r="F44" s="548">
        <v>4265</v>
      </c>
      <c r="G44" s="548">
        <v>3506</v>
      </c>
      <c r="H44" s="548">
        <v>4053</v>
      </c>
      <c r="I44" s="548">
        <v>4049</v>
      </c>
      <c r="J44" s="550">
        <v>4597</v>
      </c>
      <c r="K44" s="549">
        <v>-332</v>
      </c>
      <c r="L44" s="380">
        <v>-7.2221013704589954</v>
      </c>
    </row>
    <row r="45" spans="1:12" s="110" customFormat="1" ht="15" customHeight="1" x14ac:dyDescent="0.2">
      <c r="A45" s="381"/>
      <c r="B45" s="385"/>
      <c r="C45" s="382" t="s">
        <v>352</v>
      </c>
      <c r="D45" s="385"/>
      <c r="E45" s="383"/>
      <c r="F45" s="548">
        <v>1178</v>
      </c>
      <c r="G45" s="548">
        <v>1051</v>
      </c>
      <c r="H45" s="548">
        <v>1266</v>
      </c>
      <c r="I45" s="548">
        <v>1056</v>
      </c>
      <c r="J45" s="548">
        <v>1199</v>
      </c>
      <c r="K45" s="549">
        <v>-21</v>
      </c>
      <c r="L45" s="380">
        <v>-1.7514595496246872</v>
      </c>
    </row>
    <row r="46" spans="1:12" s="110" customFormat="1" ht="15" customHeight="1" x14ac:dyDescent="0.2">
      <c r="A46" s="381"/>
      <c r="B46" s="384"/>
      <c r="C46" s="366" t="s">
        <v>110</v>
      </c>
      <c r="D46" s="385"/>
      <c r="E46" s="383"/>
      <c r="F46" s="548">
        <v>443</v>
      </c>
      <c r="G46" s="548">
        <v>300</v>
      </c>
      <c r="H46" s="548">
        <v>348</v>
      </c>
      <c r="I46" s="548">
        <v>351</v>
      </c>
      <c r="J46" s="548">
        <v>477</v>
      </c>
      <c r="K46" s="549">
        <v>-34</v>
      </c>
      <c r="L46" s="380">
        <v>-7.1278825995807127</v>
      </c>
    </row>
    <row r="47" spans="1:12" s="110" customFormat="1" ht="15" customHeight="1" x14ac:dyDescent="0.2">
      <c r="A47" s="381"/>
      <c r="B47" s="385"/>
      <c r="C47" s="382" t="s">
        <v>352</v>
      </c>
      <c r="D47" s="385"/>
      <c r="E47" s="383"/>
      <c r="F47" s="548">
        <v>103</v>
      </c>
      <c r="G47" s="548">
        <v>94</v>
      </c>
      <c r="H47" s="548">
        <v>109</v>
      </c>
      <c r="I47" s="548">
        <v>86</v>
      </c>
      <c r="J47" s="550">
        <v>173</v>
      </c>
      <c r="K47" s="549">
        <v>-70</v>
      </c>
      <c r="L47" s="380">
        <v>-40.462427745664741</v>
      </c>
    </row>
    <row r="48" spans="1:12" s="110" customFormat="1" ht="15" customHeight="1" x14ac:dyDescent="0.2">
      <c r="A48" s="381"/>
      <c r="B48" s="385"/>
      <c r="C48" s="366" t="s">
        <v>111</v>
      </c>
      <c r="D48" s="386"/>
      <c r="E48" s="387"/>
      <c r="F48" s="548">
        <v>50</v>
      </c>
      <c r="G48" s="548">
        <v>34</v>
      </c>
      <c r="H48" s="548">
        <v>47</v>
      </c>
      <c r="I48" s="548">
        <v>45</v>
      </c>
      <c r="J48" s="548">
        <v>51</v>
      </c>
      <c r="K48" s="549">
        <v>-1</v>
      </c>
      <c r="L48" s="380">
        <v>-1.9607843137254901</v>
      </c>
    </row>
    <row r="49" spans="1:12" s="110" customFormat="1" ht="15" customHeight="1" x14ac:dyDescent="0.2">
      <c r="A49" s="381"/>
      <c r="B49" s="385"/>
      <c r="C49" s="382" t="s">
        <v>352</v>
      </c>
      <c r="D49" s="385"/>
      <c r="E49" s="383"/>
      <c r="F49" s="548">
        <v>15</v>
      </c>
      <c r="G49" s="548">
        <v>12</v>
      </c>
      <c r="H49" s="548">
        <v>16</v>
      </c>
      <c r="I49" s="548">
        <v>18</v>
      </c>
      <c r="J49" s="548">
        <v>13</v>
      </c>
      <c r="K49" s="549">
        <v>2</v>
      </c>
      <c r="L49" s="380">
        <v>15.384615384615385</v>
      </c>
    </row>
    <row r="50" spans="1:12" s="110" customFormat="1" ht="15" customHeight="1" x14ac:dyDescent="0.2">
      <c r="A50" s="381"/>
      <c r="B50" s="384" t="s">
        <v>113</v>
      </c>
      <c r="C50" s="382" t="s">
        <v>181</v>
      </c>
      <c r="D50" s="385"/>
      <c r="E50" s="383"/>
      <c r="F50" s="548">
        <v>4764</v>
      </c>
      <c r="G50" s="548">
        <v>3332</v>
      </c>
      <c r="H50" s="548">
        <v>4823</v>
      </c>
      <c r="I50" s="548">
        <v>4330</v>
      </c>
      <c r="J50" s="550">
        <v>5279</v>
      </c>
      <c r="K50" s="549">
        <v>-515</v>
      </c>
      <c r="L50" s="380">
        <v>-9.7556355370335286</v>
      </c>
    </row>
    <row r="51" spans="1:12" s="110" customFormat="1" ht="15" customHeight="1" x14ac:dyDescent="0.2">
      <c r="A51" s="381"/>
      <c r="B51" s="385"/>
      <c r="C51" s="382" t="s">
        <v>352</v>
      </c>
      <c r="D51" s="385"/>
      <c r="E51" s="383"/>
      <c r="F51" s="548">
        <v>1221</v>
      </c>
      <c r="G51" s="548">
        <v>987</v>
      </c>
      <c r="H51" s="548">
        <v>1467</v>
      </c>
      <c r="I51" s="548">
        <v>1170</v>
      </c>
      <c r="J51" s="548">
        <v>1423</v>
      </c>
      <c r="K51" s="549">
        <v>-202</v>
      </c>
      <c r="L51" s="380">
        <v>-14.195361911454674</v>
      </c>
    </row>
    <row r="52" spans="1:12" s="110" customFormat="1" ht="15" customHeight="1" x14ac:dyDescent="0.2">
      <c r="A52" s="381"/>
      <c r="B52" s="384"/>
      <c r="C52" s="382" t="s">
        <v>182</v>
      </c>
      <c r="D52" s="385"/>
      <c r="E52" s="383"/>
      <c r="F52" s="548">
        <v>1736</v>
      </c>
      <c r="G52" s="548">
        <v>1746</v>
      </c>
      <c r="H52" s="548">
        <v>1840</v>
      </c>
      <c r="I52" s="548">
        <v>1646</v>
      </c>
      <c r="J52" s="548">
        <v>1753</v>
      </c>
      <c r="K52" s="549">
        <v>-17</v>
      </c>
      <c r="L52" s="380">
        <v>-0.96976611523103251</v>
      </c>
    </row>
    <row r="53" spans="1:12" s="269" customFormat="1" ht="11.25" customHeight="1" x14ac:dyDescent="0.2">
      <c r="A53" s="381"/>
      <c r="B53" s="385"/>
      <c r="C53" s="382" t="s">
        <v>352</v>
      </c>
      <c r="D53" s="385"/>
      <c r="E53" s="383"/>
      <c r="F53" s="548">
        <v>710</v>
      </c>
      <c r="G53" s="548">
        <v>704</v>
      </c>
      <c r="H53" s="548">
        <v>788</v>
      </c>
      <c r="I53" s="548">
        <v>623</v>
      </c>
      <c r="J53" s="550">
        <v>678</v>
      </c>
      <c r="K53" s="549">
        <v>32</v>
      </c>
      <c r="L53" s="380">
        <v>4.71976401179941</v>
      </c>
    </row>
    <row r="54" spans="1:12" s="151" customFormat="1" ht="12.75" customHeight="1" x14ac:dyDescent="0.2">
      <c r="A54" s="381"/>
      <c r="B54" s="384" t="s">
        <v>113</v>
      </c>
      <c r="C54" s="384" t="s">
        <v>116</v>
      </c>
      <c r="D54" s="385"/>
      <c r="E54" s="383"/>
      <c r="F54" s="548">
        <v>3990</v>
      </c>
      <c r="G54" s="548">
        <v>3076</v>
      </c>
      <c r="H54" s="548">
        <v>4190</v>
      </c>
      <c r="I54" s="548">
        <v>3607</v>
      </c>
      <c r="J54" s="548">
        <v>4434</v>
      </c>
      <c r="K54" s="549">
        <v>-444</v>
      </c>
      <c r="L54" s="380">
        <v>-10.013531799729364</v>
      </c>
    </row>
    <row r="55" spans="1:12" ht="11.25" x14ac:dyDescent="0.2">
      <c r="A55" s="381"/>
      <c r="B55" s="385"/>
      <c r="C55" s="382" t="s">
        <v>352</v>
      </c>
      <c r="D55" s="385"/>
      <c r="E55" s="383"/>
      <c r="F55" s="548">
        <v>1135</v>
      </c>
      <c r="G55" s="548">
        <v>974</v>
      </c>
      <c r="H55" s="548">
        <v>1414</v>
      </c>
      <c r="I55" s="548">
        <v>1076</v>
      </c>
      <c r="J55" s="548">
        <v>1291</v>
      </c>
      <c r="K55" s="549">
        <v>-156</v>
      </c>
      <c r="L55" s="380">
        <v>-12.083656080557708</v>
      </c>
    </row>
    <row r="56" spans="1:12" ht="14.25" customHeight="1" x14ac:dyDescent="0.2">
      <c r="A56" s="381"/>
      <c r="B56" s="385"/>
      <c r="C56" s="384" t="s">
        <v>117</v>
      </c>
      <c r="D56" s="385"/>
      <c r="E56" s="383"/>
      <c r="F56" s="548">
        <v>2508</v>
      </c>
      <c r="G56" s="548">
        <v>1996</v>
      </c>
      <c r="H56" s="548">
        <v>2469</v>
      </c>
      <c r="I56" s="548">
        <v>2369</v>
      </c>
      <c r="J56" s="548">
        <v>2596</v>
      </c>
      <c r="K56" s="549">
        <v>-88</v>
      </c>
      <c r="L56" s="380">
        <v>-3.3898305084745761</v>
      </c>
    </row>
    <row r="57" spans="1:12" ht="18.75" customHeight="1" x14ac:dyDescent="0.2">
      <c r="A57" s="388"/>
      <c r="B57" s="389"/>
      <c r="C57" s="390" t="s">
        <v>352</v>
      </c>
      <c r="D57" s="389"/>
      <c r="E57" s="391"/>
      <c r="F57" s="551">
        <v>796</v>
      </c>
      <c r="G57" s="552">
        <v>716</v>
      </c>
      <c r="H57" s="552">
        <v>840</v>
      </c>
      <c r="I57" s="552">
        <v>717</v>
      </c>
      <c r="J57" s="552">
        <v>810</v>
      </c>
      <c r="K57" s="553">
        <f t="shared" ref="K57" si="0">IF(OR(F57=".",J57=".")=TRUE,".",IF(OR(F57="*",J57="*")=TRUE,"*",IF(AND(F57="-",J57="-")=TRUE,"-",IF(AND(ISNUMBER(J57),ISNUMBER(F57))=TRUE,IF(F57-J57=0,0,F57-J57),IF(ISNUMBER(F57)=TRUE,F57,-J57)))))</f>
        <v>-14</v>
      </c>
      <c r="L57" s="392">
        <f t="shared" ref="L57" si="1">IF(K57 =".",".",IF(K57 ="*","*",IF(K57="-","-",IF(K57=0,0,IF(OR(J57="-",J57=".",F57="-",F57=".")=TRUE,"X",IF(J57=0,"0,0",IF(ABS(K57*100/J57)&gt;250,".X",(K57*100/J57))))))))</f>
        <v>-1.728395061728395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6643</v>
      </c>
      <c r="E11" s="114">
        <v>5366</v>
      </c>
      <c r="F11" s="114">
        <v>8607</v>
      </c>
      <c r="G11" s="114">
        <v>6091</v>
      </c>
      <c r="H11" s="140">
        <v>7372</v>
      </c>
      <c r="I11" s="115">
        <v>-729</v>
      </c>
      <c r="J11" s="116">
        <v>-9.8887683125339123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95" customHeight="1" x14ac:dyDescent="0.2">
      <c r="A15" s="193" t="s">
        <v>216</v>
      </c>
      <c r="B15" s="199" t="s">
        <v>217</v>
      </c>
      <c r="C15" s="113">
        <v>0.99352702092428125</v>
      </c>
      <c r="D15" s="115">
        <v>66</v>
      </c>
      <c r="E15" s="114">
        <v>54</v>
      </c>
      <c r="F15" s="114">
        <v>94</v>
      </c>
      <c r="G15" s="114">
        <v>81</v>
      </c>
      <c r="H15" s="140">
        <v>130</v>
      </c>
      <c r="I15" s="115">
        <v>-64</v>
      </c>
      <c r="J15" s="116">
        <v>-49.230769230769234</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142</v>
      </c>
      <c r="B17" s="199" t="s">
        <v>220</v>
      </c>
      <c r="C17" s="113">
        <v>0.36128255306337498</v>
      </c>
      <c r="D17" s="115">
        <v>24</v>
      </c>
      <c r="E17" s="114">
        <v>10</v>
      </c>
      <c r="F17" s="114">
        <v>15</v>
      </c>
      <c r="G17" s="114">
        <v>81</v>
      </c>
      <c r="H17" s="140">
        <v>23</v>
      </c>
      <c r="I17" s="115">
        <v>1</v>
      </c>
      <c r="J17" s="116">
        <v>4.3478260869565215</v>
      </c>
    </row>
    <row r="18" spans="1:15" s="287" customFormat="1" ht="24.95" customHeight="1" x14ac:dyDescent="0.2">
      <c r="A18" s="201" t="s">
        <v>144</v>
      </c>
      <c r="B18" s="202" t="s">
        <v>145</v>
      </c>
      <c r="C18" s="113">
        <v>5.6299864519042604</v>
      </c>
      <c r="D18" s="115">
        <v>374</v>
      </c>
      <c r="E18" s="114">
        <v>221</v>
      </c>
      <c r="F18" s="114">
        <v>362</v>
      </c>
      <c r="G18" s="114">
        <v>330</v>
      </c>
      <c r="H18" s="140">
        <v>398</v>
      </c>
      <c r="I18" s="115">
        <v>-24</v>
      </c>
      <c r="J18" s="116">
        <v>-6.0301507537688446</v>
      </c>
      <c r="K18" s="110"/>
      <c r="L18" s="110"/>
      <c r="M18" s="110"/>
      <c r="N18" s="110"/>
      <c r="O18" s="110"/>
    </row>
    <row r="19" spans="1:15" s="110" customFormat="1" ht="24.95" customHeight="1" x14ac:dyDescent="0.2">
      <c r="A19" s="193" t="s">
        <v>146</v>
      </c>
      <c r="B19" s="199" t="s">
        <v>147</v>
      </c>
      <c r="C19" s="113">
        <v>10.943850669878067</v>
      </c>
      <c r="D19" s="115">
        <v>727</v>
      </c>
      <c r="E19" s="114">
        <v>804</v>
      </c>
      <c r="F19" s="114">
        <v>1108</v>
      </c>
      <c r="G19" s="114">
        <v>667</v>
      </c>
      <c r="H19" s="140">
        <v>714</v>
      </c>
      <c r="I19" s="115">
        <v>13</v>
      </c>
      <c r="J19" s="116">
        <v>1.8207282913165266</v>
      </c>
    </row>
    <row r="20" spans="1:15" s="287" customFormat="1" ht="24.95" customHeight="1" x14ac:dyDescent="0.2">
      <c r="A20" s="193" t="s">
        <v>148</v>
      </c>
      <c r="B20" s="199" t="s">
        <v>149</v>
      </c>
      <c r="C20" s="113">
        <v>5.9762155652566609</v>
      </c>
      <c r="D20" s="115">
        <v>397</v>
      </c>
      <c r="E20" s="114">
        <v>155</v>
      </c>
      <c r="F20" s="114">
        <v>316</v>
      </c>
      <c r="G20" s="114">
        <v>200</v>
      </c>
      <c r="H20" s="140">
        <v>201</v>
      </c>
      <c r="I20" s="115">
        <v>196</v>
      </c>
      <c r="J20" s="116">
        <v>97.512437810945272</v>
      </c>
      <c r="K20" s="110"/>
      <c r="L20" s="110"/>
      <c r="M20" s="110"/>
      <c r="N20" s="110"/>
      <c r="O20" s="110"/>
    </row>
    <row r="21" spans="1:15" s="110" customFormat="1" ht="24.95" customHeight="1" x14ac:dyDescent="0.2">
      <c r="A21" s="201" t="s">
        <v>150</v>
      </c>
      <c r="B21" s="202" t="s">
        <v>151</v>
      </c>
      <c r="C21" s="113">
        <v>6.9847960258919164</v>
      </c>
      <c r="D21" s="115">
        <v>464</v>
      </c>
      <c r="E21" s="114">
        <v>376</v>
      </c>
      <c r="F21" s="114">
        <v>464</v>
      </c>
      <c r="G21" s="114">
        <v>450</v>
      </c>
      <c r="H21" s="140">
        <v>394</v>
      </c>
      <c r="I21" s="115">
        <v>70</v>
      </c>
      <c r="J21" s="116">
        <v>17.766497461928935</v>
      </c>
    </row>
    <row r="22" spans="1:15" s="110" customFormat="1" ht="24.95" customHeight="1" x14ac:dyDescent="0.2">
      <c r="A22" s="201" t="s">
        <v>152</v>
      </c>
      <c r="B22" s="199" t="s">
        <v>153</v>
      </c>
      <c r="C22" s="113">
        <v>3.1913292187264788</v>
      </c>
      <c r="D22" s="115">
        <v>212</v>
      </c>
      <c r="E22" s="114">
        <v>133</v>
      </c>
      <c r="F22" s="114">
        <v>247</v>
      </c>
      <c r="G22" s="114">
        <v>208</v>
      </c>
      <c r="H22" s="140">
        <v>193</v>
      </c>
      <c r="I22" s="115">
        <v>19</v>
      </c>
      <c r="J22" s="116">
        <v>9.8445595854922274</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7.3310251392443178</v>
      </c>
      <c r="D24" s="115">
        <v>487</v>
      </c>
      <c r="E24" s="114">
        <v>514</v>
      </c>
      <c r="F24" s="114">
        <v>471</v>
      </c>
      <c r="G24" s="114">
        <v>471</v>
      </c>
      <c r="H24" s="140">
        <v>511</v>
      </c>
      <c r="I24" s="115">
        <v>-24</v>
      </c>
      <c r="J24" s="116">
        <v>-4.6966731898238745</v>
      </c>
    </row>
    <row r="25" spans="1:15" s="110" customFormat="1" ht="24.95" customHeight="1" x14ac:dyDescent="0.2">
      <c r="A25" s="193" t="s">
        <v>222</v>
      </c>
      <c r="B25" s="204" t="s">
        <v>159</v>
      </c>
      <c r="C25" s="113">
        <v>4.5912991118470572</v>
      </c>
      <c r="D25" s="115">
        <v>305</v>
      </c>
      <c r="E25" s="114">
        <v>265</v>
      </c>
      <c r="F25" s="114">
        <v>319</v>
      </c>
      <c r="G25" s="114">
        <v>305</v>
      </c>
      <c r="H25" s="140">
        <v>358</v>
      </c>
      <c r="I25" s="115">
        <v>-53</v>
      </c>
      <c r="J25" s="116">
        <v>-14.804469273743017</v>
      </c>
    </row>
    <row r="26" spans="1:15" s="110" customFormat="1" ht="24.95" customHeight="1" x14ac:dyDescent="0.2">
      <c r="A26" s="201">
        <v>782.78300000000002</v>
      </c>
      <c r="B26" s="203" t="s">
        <v>160</v>
      </c>
      <c r="C26" s="113">
        <v>25.18440463645943</v>
      </c>
      <c r="D26" s="115">
        <v>1673</v>
      </c>
      <c r="E26" s="114">
        <v>1326</v>
      </c>
      <c r="F26" s="114">
        <v>1820</v>
      </c>
      <c r="G26" s="114">
        <v>1790</v>
      </c>
      <c r="H26" s="140">
        <v>2029</v>
      </c>
      <c r="I26" s="115">
        <v>-356</v>
      </c>
      <c r="J26" s="116">
        <v>-17.545588960078856</v>
      </c>
    </row>
    <row r="27" spans="1:15" s="110" customFormat="1" ht="24.95" customHeight="1" x14ac:dyDescent="0.2">
      <c r="A27" s="193" t="s">
        <v>161</v>
      </c>
      <c r="B27" s="199" t="s">
        <v>162</v>
      </c>
      <c r="C27" s="113">
        <v>2.0924281198253802</v>
      </c>
      <c r="D27" s="115">
        <v>139</v>
      </c>
      <c r="E27" s="114">
        <v>101</v>
      </c>
      <c r="F27" s="114">
        <v>285</v>
      </c>
      <c r="G27" s="114">
        <v>83</v>
      </c>
      <c r="H27" s="140">
        <v>148</v>
      </c>
      <c r="I27" s="115">
        <v>-9</v>
      </c>
      <c r="J27" s="116">
        <v>-6.0810810810810807</v>
      </c>
    </row>
    <row r="28" spans="1:15" s="110" customFormat="1" ht="24.95" customHeight="1" x14ac:dyDescent="0.2">
      <c r="A28" s="193" t="s">
        <v>163</v>
      </c>
      <c r="B28" s="199" t="s">
        <v>164</v>
      </c>
      <c r="C28" s="113">
        <v>1.7913593256059011</v>
      </c>
      <c r="D28" s="115">
        <v>119</v>
      </c>
      <c r="E28" s="114">
        <v>130</v>
      </c>
      <c r="F28" s="114">
        <v>314</v>
      </c>
      <c r="G28" s="114">
        <v>88</v>
      </c>
      <c r="H28" s="140">
        <v>122</v>
      </c>
      <c r="I28" s="115">
        <v>-3</v>
      </c>
      <c r="J28" s="116">
        <v>-2.459016393442623</v>
      </c>
    </row>
    <row r="29" spans="1:15" s="110" customFormat="1" ht="24.95" customHeight="1" x14ac:dyDescent="0.2">
      <c r="A29" s="193">
        <v>86</v>
      </c>
      <c r="B29" s="199" t="s">
        <v>165</v>
      </c>
      <c r="C29" s="113">
        <v>4.3805509558934217</v>
      </c>
      <c r="D29" s="115">
        <v>291</v>
      </c>
      <c r="E29" s="114">
        <v>407</v>
      </c>
      <c r="F29" s="114">
        <v>522</v>
      </c>
      <c r="G29" s="114">
        <v>256</v>
      </c>
      <c r="H29" s="140">
        <v>537</v>
      </c>
      <c r="I29" s="115">
        <v>-246</v>
      </c>
      <c r="J29" s="116">
        <v>-45.81005586592179</v>
      </c>
    </row>
    <row r="30" spans="1:15" s="110" customFormat="1" ht="24.95" customHeight="1" x14ac:dyDescent="0.2">
      <c r="A30" s="193">
        <v>87.88</v>
      </c>
      <c r="B30" s="204" t="s">
        <v>166</v>
      </c>
      <c r="C30" s="113">
        <v>3.928947764564203</v>
      </c>
      <c r="D30" s="115">
        <v>261</v>
      </c>
      <c r="E30" s="114">
        <v>208</v>
      </c>
      <c r="F30" s="114">
        <v>469</v>
      </c>
      <c r="G30" s="114">
        <v>180</v>
      </c>
      <c r="H30" s="140">
        <v>218</v>
      </c>
      <c r="I30" s="115">
        <v>43</v>
      </c>
      <c r="J30" s="116">
        <v>19.724770642201836</v>
      </c>
    </row>
    <row r="31" spans="1:15" s="110" customFormat="1" ht="24.95" customHeight="1" x14ac:dyDescent="0.2">
      <c r="A31" s="193" t="s">
        <v>167</v>
      </c>
      <c r="B31" s="199" t="s">
        <v>168</v>
      </c>
      <c r="C31" s="113">
        <v>3.0558482613277134</v>
      </c>
      <c r="D31" s="115">
        <v>203</v>
      </c>
      <c r="E31" s="114">
        <v>172</v>
      </c>
      <c r="F31" s="114">
        <v>329</v>
      </c>
      <c r="G31" s="114">
        <v>143</v>
      </c>
      <c r="H31" s="140">
        <v>176</v>
      </c>
      <c r="I31" s="115">
        <v>27</v>
      </c>
      <c r="J31" s="116">
        <v>15.340909090909092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v>19.343670028601537</v>
      </c>
      <c r="D35" s="115">
        <v>1285</v>
      </c>
      <c r="E35" s="114">
        <v>741</v>
      </c>
      <c r="F35" s="114">
        <v>1816</v>
      </c>
      <c r="G35" s="114">
        <v>1189</v>
      </c>
      <c r="H35" s="140">
        <v>1666</v>
      </c>
      <c r="I35" s="115">
        <v>-381</v>
      </c>
      <c r="J35" s="116">
        <v>-22.869147659063625</v>
      </c>
    </row>
    <row r="36" spans="1:10" s="110" customFormat="1" ht="24.95" customHeight="1" x14ac:dyDescent="0.2">
      <c r="A36" s="294" t="s">
        <v>173</v>
      </c>
      <c r="B36" s="295" t="s">
        <v>174</v>
      </c>
      <c r="C36" s="125" t="s">
        <v>513</v>
      </c>
      <c r="D36" s="143" t="s">
        <v>513</v>
      </c>
      <c r="E36" s="144" t="s">
        <v>513</v>
      </c>
      <c r="F36" s="144" t="s">
        <v>513</v>
      </c>
      <c r="G36" s="144" t="s">
        <v>513</v>
      </c>
      <c r="H36" s="145" t="s">
        <v>513</v>
      </c>
      <c r="I36" s="143" t="s">
        <v>513</v>
      </c>
      <c r="J36" s="146" t="s">
        <v>513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6643</v>
      </c>
      <c r="F11" s="264">
        <v>5366</v>
      </c>
      <c r="G11" s="264">
        <v>8607</v>
      </c>
      <c r="H11" s="264">
        <v>6091</v>
      </c>
      <c r="I11" s="265">
        <v>7372</v>
      </c>
      <c r="J11" s="263">
        <v>-729</v>
      </c>
      <c r="K11" s="266">
        <v>-9.8887683125339123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37.242209844949571</v>
      </c>
      <c r="E13" s="115">
        <v>2474</v>
      </c>
      <c r="F13" s="114">
        <v>1882</v>
      </c>
      <c r="G13" s="114">
        <v>2490</v>
      </c>
      <c r="H13" s="114">
        <v>2268</v>
      </c>
      <c r="I13" s="140">
        <v>2621</v>
      </c>
      <c r="J13" s="115">
        <v>-147</v>
      </c>
      <c r="K13" s="116">
        <v>-5.6085463563525373</v>
      </c>
    </row>
    <row r="14" spans="1:15" ht="15.95" customHeight="1" x14ac:dyDescent="0.2">
      <c r="A14" s="306" t="s">
        <v>230</v>
      </c>
      <c r="B14" s="307"/>
      <c r="C14" s="308"/>
      <c r="D14" s="113">
        <v>42.586180942345322</v>
      </c>
      <c r="E14" s="115">
        <v>2829</v>
      </c>
      <c r="F14" s="114">
        <v>2332</v>
      </c>
      <c r="G14" s="114">
        <v>4543</v>
      </c>
      <c r="H14" s="114">
        <v>2506</v>
      </c>
      <c r="I14" s="140">
        <v>3051</v>
      </c>
      <c r="J14" s="115">
        <v>-222</v>
      </c>
      <c r="K14" s="116">
        <v>-7.2763028515240906</v>
      </c>
    </row>
    <row r="15" spans="1:15" ht="15.95" customHeight="1" x14ac:dyDescent="0.2">
      <c r="A15" s="306" t="s">
        <v>231</v>
      </c>
      <c r="B15" s="307"/>
      <c r="C15" s="308"/>
      <c r="D15" s="113">
        <v>9.4836670179135929</v>
      </c>
      <c r="E15" s="115">
        <v>630</v>
      </c>
      <c r="F15" s="114">
        <v>580</v>
      </c>
      <c r="G15" s="114">
        <v>808</v>
      </c>
      <c r="H15" s="114">
        <v>638</v>
      </c>
      <c r="I15" s="140">
        <v>848</v>
      </c>
      <c r="J15" s="115">
        <v>-218</v>
      </c>
      <c r="K15" s="116">
        <v>-25.70754716981132</v>
      </c>
    </row>
    <row r="16" spans="1:15" ht="15.95" customHeight="1" x14ac:dyDescent="0.2">
      <c r="A16" s="306" t="s">
        <v>232</v>
      </c>
      <c r="B16" s="307"/>
      <c r="C16" s="308"/>
      <c r="D16" s="113">
        <v>10.447087159415927</v>
      </c>
      <c r="E16" s="115">
        <v>694</v>
      </c>
      <c r="F16" s="114">
        <v>561</v>
      </c>
      <c r="G16" s="114">
        <v>681</v>
      </c>
      <c r="H16" s="114">
        <v>666</v>
      </c>
      <c r="I16" s="140">
        <v>834</v>
      </c>
      <c r="J16" s="115">
        <v>-140</v>
      </c>
      <c r="K16" s="116">
        <v>-16.786570743405274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0.70751166641577601</v>
      </c>
      <c r="E18" s="115">
        <v>47</v>
      </c>
      <c r="F18" s="114">
        <v>20</v>
      </c>
      <c r="G18" s="114">
        <v>33</v>
      </c>
      <c r="H18" s="114">
        <v>45</v>
      </c>
      <c r="I18" s="140">
        <v>32</v>
      </c>
      <c r="J18" s="115">
        <v>15</v>
      </c>
      <c r="K18" s="116">
        <v>46.875</v>
      </c>
    </row>
    <row r="19" spans="1:11" ht="14.1" customHeight="1" x14ac:dyDescent="0.2">
      <c r="A19" s="306" t="s">
        <v>235</v>
      </c>
      <c r="B19" s="307" t="s">
        <v>236</v>
      </c>
      <c r="C19" s="308"/>
      <c r="D19" s="113">
        <v>0.57203070901701036</v>
      </c>
      <c r="E19" s="115">
        <v>38</v>
      </c>
      <c r="F19" s="114">
        <v>19</v>
      </c>
      <c r="G19" s="114">
        <v>22</v>
      </c>
      <c r="H19" s="114">
        <v>43</v>
      </c>
      <c r="I19" s="140">
        <v>27</v>
      </c>
      <c r="J19" s="115">
        <v>11</v>
      </c>
      <c r="K19" s="116">
        <v>40.74074074074074</v>
      </c>
    </row>
    <row r="20" spans="1:11" ht="14.1" customHeight="1" x14ac:dyDescent="0.2">
      <c r="A20" s="306">
        <v>12</v>
      </c>
      <c r="B20" s="307" t="s">
        <v>237</v>
      </c>
      <c r="C20" s="308"/>
      <c r="D20" s="113">
        <v>0.99352702092428125</v>
      </c>
      <c r="E20" s="115">
        <v>66</v>
      </c>
      <c r="F20" s="114">
        <v>11</v>
      </c>
      <c r="G20" s="114">
        <v>33</v>
      </c>
      <c r="H20" s="114">
        <v>30</v>
      </c>
      <c r="I20" s="140">
        <v>71</v>
      </c>
      <c r="J20" s="115">
        <v>-5</v>
      </c>
      <c r="K20" s="116">
        <v>-7.042253521126761</v>
      </c>
    </row>
    <row r="21" spans="1:11" ht="14.1" customHeight="1" x14ac:dyDescent="0.2">
      <c r="A21" s="306">
        <v>21</v>
      </c>
      <c r="B21" s="307" t="s">
        <v>238</v>
      </c>
      <c r="C21" s="308"/>
      <c r="D21" s="113">
        <v>0.28601535450850518</v>
      </c>
      <c r="E21" s="115">
        <v>19</v>
      </c>
      <c r="F21" s="114">
        <v>8</v>
      </c>
      <c r="G21" s="114">
        <v>22</v>
      </c>
      <c r="H21" s="114">
        <v>27</v>
      </c>
      <c r="I21" s="140">
        <v>22</v>
      </c>
      <c r="J21" s="115">
        <v>-3</v>
      </c>
      <c r="K21" s="116">
        <v>-13.636363636363637</v>
      </c>
    </row>
    <row r="22" spans="1:11" ht="14.1" customHeight="1" x14ac:dyDescent="0.2">
      <c r="A22" s="306">
        <v>22</v>
      </c>
      <c r="B22" s="307" t="s">
        <v>239</v>
      </c>
      <c r="C22" s="308"/>
      <c r="D22" s="113">
        <v>3.0106879421947914</v>
      </c>
      <c r="E22" s="115">
        <v>200</v>
      </c>
      <c r="F22" s="114">
        <v>143</v>
      </c>
      <c r="G22" s="114">
        <v>291</v>
      </c>
      <c r="H22" s="114">
        <v>229</v>
      </c>
      <c r="I22" s="140">
        <v>270</v>
      </c>
      <c r="J22" s="115">
        <v>-70</v>
      </c>
      <c r="K22" s="116">
        <v>-25.925925925925927</v>
      </c>
    </row>
    <row r="23" spans="1:11" ht="14.1" customHeight="1" x14ac:dyDescent="0.2">
      <c r="A23" s="306">
        <v>23</v>
      </c>
      <c r="B23" s="307" t="s">
        <v>240</v>
      </c>
      <c r="C23" s="308"/>
      <c r="D23" s="113">
        <v>0.39138943248532287</v>
      </c>
      <c r="E23" s="115">
        <v>26</v>
      </c>
      <c r="F23" s="114">
        <v>22</v>
      </c>
      <c r="G23" s="114">
        <v>47</v>
      </c>
      <c r="H23" s="114">
        <v>39</v>
      </c>
      <c r="I23" s="140">
        <v>97</v>
      </c>
      <c r="J23" s="115">
        <v>-71</v>
      </c>
      <c r="K23" s="116">
        <v>-73.19587628865979</v>
      </c>
    </row>
    <row r="24" spans="1:11" ht="14.1" customHeight="1" x14ac:dyDescent="0.2">
      <c r="A24" s="306">
        <v>24</v>
      </c>
      <c r="B24" s="307" t="s">
        <v>241</v>
      </c>
      <c r="C24" s="308"/>
      <c r="D24" s="113">
        <v>1.9870540418485625</v>
      </c>
      <c r="E24" s="115">
        <v>132</v>
      </c>
      <c r="F24" s="114">
        <v>69</v>
      </c>
      <c r="G24" s="114">
        <v>252</v>
      </c>
      <c r="H24" s="114">
        <v>227</v>
      </c>
      <c r="I24" s="140">
        <v>239</v>
      </c>
      <c r="J24" s="115">
        <v>-107</v>
      </c>
      <c r="K24" s="116">
        <v>-44.769874476987447</v>
      </c>
    </row>
    <row r="25" spans="1:11" ht="14.1" customHeight="1" x14ac:dyDescent="0.2">
      <c r="A25" s="306">
        <v>25</v>
      </c>
      <c r="B25" s="307" t="s">
        <v>242</v>
      </c>
      <c r="C25" s="308"/>
      <c r="D25" s="113">
        <v>3.9138943248532287</v>
      </c>
      <c r="E25" s="115">
        <v>260</v>
      </c>
      <c r="F25" s="114">
        <v>172</v>
      </c>
      <c r="G25" s="114">
        <v>616</v>
      </c>
      <c r="H25" s="114">
        <v>310</v>
      </c>
      <c r="I25" s="140">
        <v>468</v>
      </c>
      <c r="J25" s="115">
        <v>-208</v>
      </c>
      <c r="K25" s="116">
        <v>-44.444444444444443</v>
      </c>
    </row>
    <row r="26" spans="1:11" ht="14.1" customHeight="1" x14ac:dyDescent="0.2">
      <c r="A26" s="306">
        <v>26</v>
      </c>
      <c r="B26" s="307" t="s">
        <v>243</v>
      </c>
      <c r="C26" s="308"/>
      <c r="D26" s="113">
        <v>2.0924281198253802</v>
      </c>
      <c r="E26" s="115">
        <v>139</v>
      </c>
      <c r="F26" s="114">
        <v>162</v>
      </c>
      <c r="G26" s="114">
        <v>307</v>
      </c>
      <c r="H26" s="114">
        <v>185</v>
      </c>
      <c r="I26" s="140">
        <v>132</v>
      </c>
      <c r="J26" s="115">
        <v>7</v>
      </c>
      <c r="K26" s="116">
        <v>5.3030303030303028</v>
      </c>
    </row>
    <row r="27" spans="1:11" ht="14.1" customHeight="1" x14ac:dyDescent="0.2">
      <c r="A27" s="306">
        <v>27</v>
      </c>
      <c r="B27" s="307" t="s">
        <v>244</v>
      </c>
      <c r="C27" s="308"/>
      <c r="D27" s="113">
        <v>6.0815896432334791</v>
      </c>
      <c r="E27" s="115">
        <v>404</v>
      </c>
      <c r="F27" s="114">
        <v>231</v>
      </c>
      <c r="G27" s="114">
        <v>435</v>
      </c>
      <c r="H27" s="114">
        <v>349</v>
      </c>
      <c r="I27" s="140">
        <v>484</v>
      </c>
      <c r="J27" s="115">
        <v>-80</v>
      </c>
      <c r="K27" s="116">
        <v>-16.528925619834709</v>
      </c>
    </row>
    <row r="28" spans="1:11" ht="14.1" customHeight="1" x14ac:dyDescent="0.2">
      <c r="A28" s="306">
        <v>28</v>
      </c>
      <c r="B28" s="307" t="s">
        <v>245</v>
      </c>
      <c r="C28" s="308"/>
      <c r="D28" s="113">
        <v>2.830046665663104</v>
      </c>
      <c r="E28" s="115">
        <v>188</v>
      </c>
      <c r="F28" s="114">
        <v>125</v>
      </c>
      <c r="G28" s="114">
        <v>120</v>
      </c>
      <c r="H28" s="114">
        <v>140</v>
      </c>
      <c r="I28" s="140">
        <v>146</v>
      </c>
      <c r="J28" s="115">
        <v>42</v>
      </c>
      <c r="K28" s="116">
        <v>28.767123287671232</v>
      </c>
    </row>
    <row r="29" spans="1:11" ht="14.1" customHeight="1" x14ac:dyDescent="0.2">
      <c r="A29" s="306">
        <v>29</v>
      </c>
      <c r="B29" s="307" t="s">
        <v>246</v>
      </c>
      <c r="C29" s="308"/>
      <c r="D29" s="113">
        <v>3.2816498569923227</v>
      </c>
      <c r="E29" s="115">
        <v>218</v>
      </c>
      <c r="F29" s="114">
        <v>194</v>
      </c>
      <c r="G29" s="114">
        <v>222</v>
      </c>
      <c r="H29" s="114">
        <v>237</v>
      </c>
      <c r="I29" s="140">
        <v>236</v>
      </c>
      <c r="J29" s="115">
        <v>-18</v>
      </c>
      <c r="K29" s="116">
        <v>-7.6271186440677967</v>
      </c>
    </row>
    <row r="30" spans="1:11" ht="14.1" customHeight="1" x14ac:dyDescent="0.2">
      <c r="A30" s="306" t="s">
        <v>247</v>
      </c>
      <c r="B30" s="307" t="s">
        <v>248</v>
      </c>
      <c r="C30" s="308"/>
      <c r="D30" s="113" t="s">
        <v>513</v>
      </c>
      <c r="E30" s="115" t="s">
        <v>513</v>
      </c>
      <c r="F30" s="114">
        <v>57</v>
      </c>
      <c r="G30" s="114" t="s">
        <v>513</v>
      </c>
      <c r="H30" s="114">
        <v>83</v>
      </c>
      <c r="I30" s="140">
        <v>83</v>
      </c>
      <c r="J30" s="115" t="s">
        <v>513</v>
      </c>
      <c r="K30" s="116" t="s">
        <v>513</v>
      </c>
    </row>
    <row r="31" spans="1:11" ht="14.1" customHeight="1" x14ac:dyDescent="0.2">
      <c r="A31" s="306" t="s">
        <v>249</v>
      </c>
      <c r="B31" s="307" t="s">
        <v>250</v>
      </c>
      <c r="C31" s="308"/>
      <c r="D31" s="113">
        <v>2.3633900346229115</v>
      </c>
      <c r="E31" s="115">
        <v>157</v>
      </c>
      <c r="F31" s="114">
        <v>137</v>
      </c>
      <c r="G31" s="114">
        <v>147</v>
      </c>
      <c r="H31" s="114">
        <v>154</v>
      </c>
      <c r="I31" s="140">
        <v>150</v>
      </c>
      <c r="J31" s="115">
        <v>7</v>
      </c>
      <c r="K31" s="116">
        <v>4.666666666666667</v>
      </c>
    </row>
    <row r="32" spans="1:11" ht="14.1" customHeight="1" x14ac:dyDescent="0.2">
      <c r="A32" s="306">
        <v>31</v>
      </c>
      <c r="B32" s="307" t="s">
        <v>251</v>
      </c>
      <c r="C32" s="308"/>
      <c r="D32" s="113">
        <v>0.43654975161824477</v>
      </c>
      <c r="E32" s="115">
        <v>29</v>
      </c>
      <c r="F32" s="114">
        <v>22</v>
      </c>
      <c r="G32" s="114">
        <v>25</v>
      </c>
      <c r="H32" s="114">
        <v>33</v>
      </c>
      <c r="I32" s="140">
        <v>29</v>
      </c>
      <c r="J32" s="115">
        <v>0</v>
      </c>
      <c r="K32" s="116">
        <v>0</v>
      </c>
    </row>
    <row r="33" spans="1:11" ht="14.1" customHeight="1" x14ac:dyDescent="0.2">
      <c r="A33" s="306">
        <v>32</v>
      </c>
      <c r="B33" s="307" t="s">
        <v>252</v>
      </c>
      <c r="C33" s="308"/>
      <c r="D33" s="113">
        <v>3.1160620201716092</v>
      </c>
      <c r="E33" s="115">
        <v>207</v>
      </c>
      <c r="F33" s="114">
        <v>107</v>
      </c>
      <c r="G33" s="114">
        <v>177</v>
      </c>
      <c r="H33" s="114">
        <v>209</v>
      </c>
      <c r="I33" s="140">
        <v>251</v>
      </c>
      <c r="J33" s="115">
        <v>-44</v>
      </c>
      <c r="K33" s="116">
        <v>-17.529880478087648</v>
      </c>
    </row>
    <row r="34" spans="1:11" ht="14.1" customHeight="1" x14ac:dyDescent="0.2">
      <c r="A34" s="306">
        <v>33</v>
      </c>
      <c r="B34" s="307" t="s">
        <v>253</v>
      </c>
      <c r="C34" s="308"/>
      <c r="D34" s="113">
        <v>1.1440614180340207</v>
      </c>
      <c r="E34" s="115">
        <v>76</v>
      </c>
      <c r="F34" s="114">
        <v>42</v>
      </c>
      <c r="G34" s="114">
        <v>62</v>
      </c>
      <c r="H34" s="114">
        <v>63</v>
      </c>
      <c r="I34" s="140">
        <v>70</v>
      </c>
      <c r="J34" s="115">
        <v>6</v>
      </c>
      <c r="K34" s="116">
        <v>8.5714285714285712</v>
      </c>
    </row>
    <row r="35" spans="1:11" ht="14.1" customHeight="1" x14ac:dyDescent="0.2">
      <c r="A35" s="306">
        <v>34</v>
      </c>
      <c r="B35" s="307" t="s">
        <v>254</v>
      </c>
      <c r="C35" s="308"/>
      <c r="D35" s="113">
        <v>1.3096492548547343</v>
      </c>
      <c r="E35" s="115">
        <v>87</v>
      </c>
      <c r="F35" s="114">
        <v>76</v>
      </c>
      <c r="G35" s="114">
        <v>103</v>
      </c>
      <c r="H35" s="114">
        <v>95</v>
      </c>
      <c r="I35" s="140">
        <v>98</v>
      </c>
      <c r="J35" s="115">
        <v>-11</v>
      </c>
      <c r="K35" s="116">
        <v>-11.224489795918368</v>
      </c>
    </row>
    <row r="36" spans="1:11" ht="14.1" customHeight="1" x14ac:dyDescent="0.2">
      <c r="A36" s="306">
        <v>41</v>
      </c>
      <c r="B36" s="307" t="s">
        <v>255</v>
      </c>
      <c r="C36" s="308"/>
      <c r="D36" s="113">
        <v>0.8580460635255156</v>
      </c>
      <c r="E36" s="115">
        <v>57</v>
      </c>
      <c r="F36" s="114">
        <v>32</v>
      </c>
      <c r="G36" s="114">
        <v>64</v>
      </c>
      <c r="H36" s="114">
        <v>61</v>
      </c>
      <c r="I36" s="140">
        <v>97</v>
      </c>
      <c r="J36" s="115">
        <v>-40</v>
      </c>
      <c r="K36" s="116">
        <v>-41.237113402061858</v>
      </c>
    </row>
    <row r="37" spans="1:11" ht="14.1" customHeight="1" x14ac:dyDescent="0.2">
      <c r="A37" s="306">
        <v>42</v>
      </c>
      <c r="B37" s="307" t="s">
        <v>256</v>
      </c>
      <c r="C37" s="308"/>
      <c r="D37" s="113">
        <v>0</v>
      </c>
      <c r="E37" s="115">
        <v>0</v>
      </c>
      <c r="F37" s="114" t="s">
        <v>513</v>
      </c>
      <c r="G37" s="114" t="s">
        <v>513</v>
      </c>
      <c r="H37" s="114" t="s">
        <v>513</v>
      </c>
      <c r="I37" s="140">
        <v>7</v>
      </c>
      <c r="J37" s="115">
        <v>-7</v>
      </c>
      <c r="K37" s="116">
        <v>-100</v>
      </c>
    </row>
    <row r="38" spans="1:11" ht="14.1" customHeight="1" x14ac:dyDescent="0.2">
      <c r="A38" s="306">
        <v>43</v>
      </c>
      <c r="B38" s="307" t="s">
        <v>257</v>
      </c>
      <c r="C38" s="308"/>
      <c r="D38" s="113">
        <v>2.9655276230618695</v>
      </c>
      <c r="E38" s="115">
        <v>197</v>
      </c>
      <c r="F38" s="114">
        <v>103</v>
      </c>
      <c r="G38" s="114">
        <v>215</v>
      </c>
      <c r="H38" s="114">
        <v>152</v>
      </c>
      <c r="I38" s="140">
        <v>149</v>
      </c>
      <c r="J38" s="115">
        <v>48</v>
      </c>
      <c r="K38" s="116">
        <v>32.214765100671144</v>
      </c>
    </row>
    <row r="39" spans="1:11" ht="14.1" customHeight="1" x14ac:dyDescent="0.2">
      <c r="A39" s="306">
        <v>51</v>
      </c>
      <c r="B39" s="307" t="s">
        <v>258</v>
      </c>
      <c r="C39" s="308"/>
      <c r="D39" s="113">
        <v>14.87279843444227</v>
      </c>
      <c r="E39" s="115">
        <v>988</v>
      </c>
      <c r="F39" s="114">
        <v>691</v>
      </c>
      <c r="G39" s="114">
        <v>932</v>
      </c>
      <c r="H39" s="114">
        <v>739</v>
      </c>
      <c r="I39" s="140">
        <v>888</v>
      </c>
      <c r="J39" s="115">
        <v>100</v>
      </c>
      <c r="K39" s="116">
        <v>11.261261261261261</v>
      </c>
    </row>
    <row r="40" spans="1:11" ht="14.1" customHeight="1" x14ac:dyDescent="0.2">
      <c r="A40" s="306" t="s">
        <v>259</v>
      </c>
      <c r="B40" s="307" t="s">
        <v>260</v>
      </c>
      <c r="C40" s="308"/>
      <c r="D40" s="113">
        <v>14.135179888604545</v>
      </c>
      <c r="E40" s="115">
        <v>939</v>
      </c>
      <c r="F40" s="114">
        <v>664</v>
      </c>
      <c r="G40" s="114">
        <v>816</v>
      </c>
      <c r="H40" s="114">
        <v>703</v>
      </c>
      <c r="I40" s="140">
        <v>838</v>
      </c>
      <c r="J40" s="115">
        <v>101</v>
      </c>
      <c r="K40" s="116">
        <v>12.052505966587113</v>
      </c>
    </row>
    <row r="41" spans="1:11" ht="14.1" customHeight="1" x14ac:dyDescent="0.2">
      <c r="A41" s="306"/>
      <c r="B41" s="307" t="s">
        <v>261</v>
      </c>
      <c r="C41" s="308"/>
      <c r="D41" s="113">
        <v>13.487881981032666</v>
      </c>
      <c r="E41" s="115">
        <v>896</v>
      </c>
      <c r="F41" s="114">
        <v>609</v>
      </c>
      <c r="G41" s="114">
        <v>747</v>
      </c>
      <c r="H41" s="114">
        <v>653</v>
      </c>
      <c r="I41" s="140">
        <v>758</v>
      </c>
      <c r="J41" s="115">
        <v>138</v>
      </c>
      <c r="K41" s="116">
        <v>18.20580474934037</v>
      </c>
    </row>
    <row r="42" spans="1:11" ht="14.1" customHeight="1" x14ac:dyDescent="0.2">
      <c r="A42" s="306">
        <v>52</v>
      </c>
      <c r="B42" s="307" t="s">
        <v>262</v>
      </c>
      <c r="C42" s="308"/>
      <c r="D42" s="113">
        <v>4.6515128706909525</v>
      </c>
      <c r="E42" s="115">
        <v>309</v>
      </c>
      <c r="F42" s="114">
        <v>147</v>
      </c>
      <c r="G42" s="114">
        <v>250</v>
      </c>
      <c r="H42" s="114">
        <v>226</v>
      </c>
      <c r="I42" s="140">
        <v>277</v>
      </c>
      <c r="J42" s="115">
        <v>32</v>
      </c>
      <c r="K42" s="116">
        <v>11.552346570397113</v>
      </c>
    </row>
    <row r="43" spans="1:11" ht="14.1" customHeight="1" x14ac:dyDescent="0.2">
      <c r="A43" s="306" t="s">
        <v>263</v>
      </c>
      <c r="B43" s="307" t="s">
        <v>264</v>
      </c>
      <c r="C43" s="308"/>
      <c r="D43" s="113">
        <v>3.3418636158362185</v>
      </c>
      <c r="E43" s="115">
        <v>222</v>
      </c>
      <c r="F43" s="114">
        <v>92</v>
      </c>
      <c r="G43" s="114">
        <v>145</v>
      </c>
      <c r="H43" s="114">
        <v>129</v>
      </c>
      <c r="I43" s="140">
        <v>167</v>
      </c>
      <c r="J43" s="115">
        <v>55</v>
      </c>
      <c r="K43" s="116">
        <v>32.934131736526943</v>
      </c>
    </row>
    <row r="44" spans="1:11" ht="14.1" customHeight="1" x14ac:dyDescent="0.2">
      <c r="A44" s="306">
        <v>53</v>
      </c>
      <c r="B44" s="307" t="s">
        <v>265</v>
      </c>
      <c r="C44" s="308"/>
      <c r="D44" s="113">
        <v>0.99352702092428125</v>
      </c>
      <c r="E44" s="115">
        <v>66</v>
      </c>
      <c r="F44" s="114">
        <v>78</v>
      </c>
      <c r="G44" s="114">
        <v>112</v>
      </c>
      <c r="H44" s="114">
        <v>66</v>
      </c>
      <c r="I44" s="140">
        <v>109</v>
      </c>
      <c r="J44" s="115">
        <v>-43</v>
      </c>
      <c r="K44" s="116">
        <v>-39.449541284403672</v>
      </c>
    </row>
    <row r="45" spans="1:11" ht="14.1" customHeight="1" x14ac:dyDescent="0.2">
      <c r="A45" s="306" t="s">
        <v>266</v>
      </c>
      <c r="B45" s="307" t="s">
        <v>267</v>
      </c>
      <c r="C45" s="308"/>
      <c r="D45" s="113">
        <v>0.97847358121330719</v>
      </c>
      <c r="E45" s="115">
        <v>65</v>
      </c>
      <c r="F45" s="114">
        <v>77</v>
      </c>
      <c r="G45" s="114">
        <v>111</v>
      </c>
      <c r="H45" s="114">
        <v>65</v>
      </c>
      <c r="I45" s="140">
        <v>108</v>
      </c>
      <c r="J45" s="115">
        <v>-43</v>
      </c>
      <c r="K45" s="116">
        <v>-39.814814814814817</v>
      </c>
    </row>
    <row r="46" spans="1:11" ht="14.1" customHeight="1" x14ac:dyDescent="0.2">
      <c r="A46" s="306">
        <v>54</v>
      </c>
      <c r="B46" s="307" t="s">
        <v>268</v>
      </c>
      <c r="C46" s="308"/>
      <c r="D46" s="113">
        <v>2.5289778714436251</v>
      </c>
      <c r="E46" s="115">
        <v>168</v>
      </c>
      <c r="F46" s="114">
        <v>196</v>
      </c>
      <c r="G46" s="114">
        <v>234</v>
      </c>
      <c r="H46" s="114">
        <v>162</v>
      </c>
      <c r="I46" s="140">
        <v>177</v>
      </c>
      <c r="J46" s="115">
        <v>-9</v>
      </c>
      <c r="K46" s="116">
        <v>-5.0847457627118642</v>
      </c>
    </row>
    <row r="47" spans="1:11" ht="14.1" customHeight="1" x14ac:dyDescent="0.2">
      <c r="A47" s="306">
        <v>61</v>
      </c>
      <c r="B47" s="307" t="s">
        <v>269</v>
      </c>
      <c r="C47" s="308"/>
      <c r="D47" s="113">
        <v>1.5354508505193436</v>
      </c>
      <c r="E47" s="115">
        <v>102</v>
      </c>
      <c r="F47" s="114">
        <v>72</v>
      </c>
      <c r="G47" s="114">
        <v>127</v>
      </c>
      <c r="H47" s="114">
        <v>91</v>
      </c>
      <c r="I47" s="140">
        <v>123</v>
      </c>
      <c r="J47" s="115">
        <v>-21</v>
      </c>
      <c r="K47" s="116">
        <v>-17.073170731707318</v>
      </c>
    </row>
    <row r="48" spans="1:11" ht="14.1" customHeight="1" x14ac:dyDescent="0.2">
      <c r="A48" s="306">
        <v>62</v>
      </c>
      <c r="B48" s="307" t="s">
        <v>270</v>
      </c>
      <c r="C48" s="308"/>
      <c r="D48" s="113">
        <v>8.1439108836369112</v>
      </c>
      <c r="E48" s="115">
        <v>541</v>
      </c>
      <c r="F48" s="114">
        <v>615</v>
      </c>
      <c r="G48" s="114">
        <v>791</v>
      </c>
      <c r="H48" s="114">
        <v>506</v>
      </c>
      <c r="I48" s="140">
        <v>556</v>
      </c>
      <c r="J48" s="115">
        <v>-15</v>
      </c>
      <c r="K48" s="116">
        <v>-2.6978417266187051</v>
      </c>
    </row>
    <row r="49" spans="1:11" ht="14.1" customHeight="1" x14ac:dyDescent="0.2">
      <c r="A49" s="306">
        <v>63</v>
      </c>
      <c r="B49" s="307" t="s">
        <v>271</v>
      </c>
      <c r="C49" s="308"/>
      <c r="D49" s="113">
        <v>4.9676351046214062</v>
      </c>
      <c r="E49" s="115">
        <v>330</v>
      </c>
      <c r="F49" s="114">
        <v>268</v>
      </c>
      <c r="G49" s="114">
        <v>355</v>
      </c>
      <c r="H49" s="114">
        <v>304</v>
      </c>
      <c r="I49" s="140">
        <v>258</v>
      </c>
      <c r="J49" s="115">
        <v>72</v>
      </c>
      <c r="K49" s="116">
        <v>27.906976744186046</v>
      </c>
    </row>
    <row r="50" spans="1:11" ht="14.1" customHeight="1" x14ac:dyDescent="0.2">
      <c r="A50" s="306" t="s">
        <v>272</v>
      </c>
      <c r="B50" s="307" t="s">
        <v>273</v>
      </c>
      <c r="C50" s="308"/>
      <c r="D50" s="113">
        <v>0.42149631190727083</v>
      </c>
      <c r="E50" s="115">
        <v>28</v>
      </c>
      <c r="F50" s="114">
        <v>39</v>
      </c>
      <c r="G50" s="114">
        <v>48</v>
      </c>
      <c r="H50" s="114">
        <v>19</v>
      </c>
      <c r="I50" s="140">
        <v>37</v>
      </c>
      <c r="J50" s="115">
        <v>-9</v>
      </c>
      <c r="K50" s="116">
        <v>-24.324324324324323</v>
      </c>
    </row>
    <row r="51" spans="1:11" ht="14.1" customHeight="1" x14ac:dyDescent="0.2">
      <c r="A51" s="306" t="s">
        <v>274</v>
      </c>
      <c r="B51" s="307" t="s">
        <v>275</v>
      </c>
      <c r="C51" s="308"/>
      <c r="D51" s="113">
        <v>4.2751768779166035</v>
      </c>
      <c r="E51" s="115">
        <v>284</v>
      </c>
      <c r="F51" s="114">
        <v>222</v>
      </c>
      <c r="G51" s="114">
        <v>279</v>
      </c>
      <c r="H51" s="114">
        <v>278</v>
      </c>
      <c r="I51" s="140">
        <v>207</v>
      </c>
      <c r="J51" s="115">
        <v>77</v>
      </c>
      <c r="K51" s="116">
        <v>37.19806763285024</v>
      </c>
    </row>
    <row r="52" spans="1:11" ht="14.1" customHeight="1" x14ac:dyDescent="0.2">
      <c r="A52" s="306">
        <v>71</v>
      </c>
      <c r="B52" s="307" t="s">
        <v>276</v>
      </c>
      <c r="C52" s="308"/>
      <c r="D52" s="113">
        <v>10.582568116814691</v>
      </c>
      <c r="E52" s="115">
        <v>703</v>
      </c>
      <c r="F52" s="114">
        <v>686</v>
      </c>
      <c r="G52" s="114">
        <v>772</v>
      </c>
      <c r="H52" s="114">
        <v>665</v>
      </c>
      <c r="I52" s="140">
        <v>749</v>
      </c>
      <c r="J52" s="115">
        <v>-46</v>
      </c>
      <c r="K52" s="116">
        <v>-6.1415220293724966</v>
      </c>
    </row>
    <row r="53" spans="1:11" ht="14.1" customHeight="1" x14ac:dyDescent="0.2">
      <c r="A53" s="306" t="s">
        <v>277</v>
      </c>
      <c r="B53" s="307" t="s">
        <v>278</v>
      </c>
      <c r="C53" s="308"/>
      <c r="D53" s="113">
        <v>4.6966731898238745</v>
      </c>
      <c r="E53" s="115">
        <v>312</v>
      </c>
      <c r="F53" s="114">
        <v>382</v>
      </c>
      <c r="G53" s="114">
        <v>274</v>
      </c>
      <c r="H53" s="114">
        <v>263</v>
      </c>
      <c r="I53" s="140">
        <v>271</v>
      </c>
      <c r="J53" s="115">
        <v>41</v>
      </c>
      <c r="K53" s="116">
        <v>15.129151291512915</v>
      </c>
    </row>
    <row r="54" spans="1:11" ht="14.1" customHeight="1" x14ac:dyDescent="0.2">
      <c r="A54" s="306" t="s">
        <v>279</v>
      </c>
      <c r="B54" s="307" t="s">
        <v>280</v>
      </c>
      <c r="C54" s="308"/>
      <c r="D54" s="113">
        <v>4.1999096793617339</v>
      </c>
      <c r="E54" s="115">
        <v>279</v>
      </c>
      <c r="F54" s="114">
        <v>200</v>
      </c>
      <c r="G54" s="114">
        <v>383</v>
      </c>
      <c r="H54" s="114">
        <v>282</v>
      </c>
      <c r="I54" s="140">
        <v>341</v>
      </c>
      <c r="J54" s="115">
        <v>-62</v>
      </c>
      <c r="K54" s="116">
        <v>-18.181818181818183</v>
      </c>
    </row>
    <row r="55" spans="1:11" ht="14.1" customHeight="1" x14ac:dyDescent="0.2">
      <c r="A55" s="306">
        <v>72</v>
      </c>
      <c r="B55" s="307" t="s">
        <v>281</v>
      </c>
      <c r="C55" s="308"/>
      <c r="D55" s="113">
        <v>1.8967334035827186</v>
      </c>
      <c r="E55" s="115">
        <v>126</v>
      </c>
      <c r="F55" s="114">
        <v>79</v>
      </c>
      <c r="G55" s="114">
        <v>164</v>
      </c>
      <c r="H55" s="114">
        <v>104</v>
      </c>
      <c r="I55" s="140">
        <v>148</v>
      </c>
      <c r="J55" s="115">
        <v>-22</v>
      </c>
      <c r="K55" s="116">
        <v>-14.864864864864865</v>
      </c>
    </row>
    <row r="56" spans="1:11" ht="14.1" customHeight="1" x14ac:dyDescent="0.2">
      <c r="A56" s="306" t="s">
        <v>282</v>
      </c>
      <c r="B56" s="307" t="s">
        <v>283</v>
      </c>
      <c r="C56" s="308"/>
      <c r="D56" s="113">
        <v>0.69245822670480206</v>
      </c>
      <c r="E56" s="115">
        <v>46</v>
      </c>
      <c r="F56" s="114">
        <v>16</v>
      </c>
      <c r="G56" s="114">
        <v>79</v>
      </c>
      <c r="H56" s="114">
        <v>20</v>
      </c>
      <c r="I56" s="140">
        <v>60</v>
      </c>
      <c r="J56" s="115">
        <v>-14</v>
      </c>
      <c r="K56" s="116">
        <v>-23.333333333333332</v>
      </c>
    </row>
    <row r="57" spans="1:11" ht="14.1" customHeight="1" x14ac:dyDescent="0.2">
      <c r="A57" s="306" t="s">
        <v>284</v>
      </c>
      <c r="B57" s="307" t="s">
        <v>285</v>
      </c>
      <c r="C57" s="308"/>
      <c r="D57" s="113">
        <v>0.75267198554869785</v>
      </c>
      <c r="E57" s="115">
        <v>50</v>
      </c>
      <c r="F57" s="114">
        <v>44</v>
      </c>
      <c r="G57" s="114">
        <v>39</v>
      </c>
      <c r="H57" s="114">
        <v>64</v>
      </c>
      <c r="I57" s="140">
        <v>74</v>
      </c>
      <c r="J57" s="115">
        <v>-24</v>
      </c>
      <c r="K57" s="116">
        <v>-32.432432432432435</v>
      </c>
    </row>
    <row r="58" spans="1:11" ht="14.1" customHeight="1" x14ac:dyDescent="0.2">
      <c r="A58" s="306">
        <v>73</v>
      </c>
      <c r="B58" s="307" t="s">
        <v>286</v>
      </c>
      <c r="C58" s="308"/>
      <c r="D58" s="113">
        <v>1.3849164534096041</v>
      </c>
      <c r="E58" s="115">
        <v>92</v>
      </c>
      <c r="F58" s="114">
        <v>76</v>
      </c>
      <c r="G58" s="114">
        <v>188</v>
      </c>
      <c r="H58" s="114">
        <v>78</v>
      </c>
      <c r="I58" s="140">
        <v>119</v>
      </c>
      <c r="J58" s="115">
        <v>-27</v>
      </c>
      <c r="K58" s="116">
        <v>-22.689075630252102</v>
      </c>
    </row>
    <row r="59" spans="1:11" ht="14.1" customHeight="1" x14ac:dyDescent="0.2">
      <c r="A59" s="306" t="s">
        <v>287</v>
      </c>
      <c r="B59" s="307" t="s">
        <v>288</v>
      </c>
      <c r="C59" s="308"/>
      <c r="D59" s="113">
        <v>1.0687942194791509</v>
      </c>
      <c r="E59" s="115">
        <v>71</v>
      </c>
      <c r="F59" s="114">
        <v>62</v>
      </c>
      <c r="G59" s="114">
        <v>139</v>
      </c>
      <c r="H59" s="114">
        <v>59</v>
      </c>
      <c r="I59" s="140">
        <v>72</v>
      </c>
      <c r="J59" s="115">
        <v>-1</v>
      </c>
      <c r="K59" s="116">
        <v>-1.3888888888888888</v>
      </c>
    </row>
    <row r="60" spans="1:11" ht="14.1" customHeight="1" x14ac:dyDescent="0.2">
      <c r="A60" s="306">
        <v>81</v>
      </c>
      <c r="B60" s="307" t="s">
        <v>289</v>
      </c>
      <c r="C60" s="308"/>
      <c r="D60" s="113">
        <v>4.2300165587836824</v>
      </c>
      <c r="E60" s="115">
        <v>281</v>
      </c>
      <c r="F60" s="114">
        <v>403</v>
      </c>
      <c r="G60" s="114">
        <v>498</v>
      </c>
      <c r="H60" s="114">
        <v>279</v>
      </c>
      <c r="I60" s="140">
        <v>506</v>
      </c>
      <c r="J60" s="115">
        <v>-225</v>
      </c>
      <c r="K60" s="116">
        <v>-44.466403162055336</v>
      </c>
    </row>
    <row r="61" spans="1:11" ht="14.1" customHeight="1" x14ac:dyDescent="0.2">
      <c r="A61" s="306" t="s">
        <v>290</v>
      </c>
      <c r="B61" s="307" t="s">
        <v>291</v>
      </c>
      <c r="C61" s="308"/>
      <c r="D61" s="113">
        <v>1.5806111696522656</v>
      </c>
      <c r="E61" s="115">
        <v>105</v>
      </c>
      <c r="F61" s="114">
        <v>107</v>
      </c>
      <c r="G61" s="114">
        <v>202</v>
      </c>
      <c r="H61" s="114">
        <v>78</v>
      </c>
      <c r="I61" s="140">
        <v>144</v>
      </c>
      <c r="J61" s="115">
        <v>-39</v>
      </c>
      <c r="K61" s="116">
        <v>-27.083333333333332</v>
      </c>
    </row>
    <row r="62" spans="1:11" ht="14.1" customHeight="1" x14ac:dyDescent="0.2">
      <c r="A62" s="306" t="s">
        <v>292</v>
      </c>
      <c r="B62" s="307" t="s">
        <v>293</v>
      </c>
      <c r="C62" s="308"/>
      <c r="D62" s="113">
        <v>1.3548095739876562</v>
      </c>
      <c r="E62" s="115">
        <v>90</v>
      </c>
      <c r="F62" s="114">
        <v>218</v>
      </c>
      <c r="G62" s="114">
        <v>124</v>
      </c>
      <c r="H62" s="114">
        <v>108</v>
      </c>
      <c r="I62" s="140">
        <v>61</v>
      </c>
      <c r="J62" s="115">
        <v>29</v>
      </c>
      <c r="K62" s="116">
        <v>47.540983606557376</v>
      </c>
    </row>
    <row r="63" spans="1:11" ht="14.1" customHeight="1" x14ac:dyDescent="0.2">
      <c r="A63" s="306"/>
      <c r="B63" s="307" t="s">
        <v>294</v>
      </c>
      <c r="C63" s="308"/>
      <c r="D63" s="113">
        <v>1.098901098901099</v>
      </c>
      <c r="E63" s="115">
        <v>73</v>
      </c>
      <c r="F63" s="114">
        <v>164</v>
      </c>
      <c r="G63" s="114">
        <v>107</v>
      </c>
      <c r="H63" s="114">
        <v>94</v>
      </c>
      <c r="I63" s="140">
        <v>40</v>
      </c>
      <c r="J63" s="115">
        <v>33</v>
      </c>
      <c r="K63" s="116">
        <v>82.5</v>
      </c>
    </row>
    <row r="64" spans="1:11" ht="14.1" customHeight="1" x14ac:dyDescent="0.2">
      <c r="A64" s="306" t="s">
        <v>295</v>
      </c>
      <c r="B64" s="307" t="s">
        <v>296</v>
      </c>
      <c r="C64" s="308"/>
      <c r="D64" s="113">
        <v>0.48171007075116662</v>
      </c>
      <c r="E64" s="115">
        <v>32</v>
      </c>
      <c r="F64" s="114">
        <v>27</v>
      </c>
      <c r="G64" s="114">
        <v>39</v>
      </c>
      <c r="H64" s="114">
        <v>42</v>
      </c>
      <c r="I64" s="140">
        <v>50</v>
      </c>
      <c r="J64" s="115">
        <v>-18</v>
      </c>
      <c r="K64" s="116">
        <v>-36</v>
      </c>
    </row>
    <row r="65" spans="1:11" ht="14.1" customHeight="1" x14ac:dyDescent="0.2">
      <c r="A65" s="306" t="s">
        <v>297</v>
      </c>
      <c r="B65" s="307" t="s">
        <v>298</v>
      </c>
      <c r="C65" s="308"/>
      <c r="D65" s="113">
        <v>0.34622911335240103</v>
      </c>
      <c r="E65" s="115">
        <v>23</v>
      </c>
      <c r="F65" s="114">
        <v>30</v>
      </c>
      <c r="G65" s="114">
        <v>83</v>
      </c>
      <c r="H65" s="114">
        <v>16</v>
      </c>
      <c r="I65" s="140">
        <v>180</v>
      </c>
      <c r="J65" s="115">
        <v>-157</v>
      </c>
      <c r="K65" s="116">
        <v>-87.222222222222229</v>
      </c>
    </row>
    <row r="66" spans="1:11" ht="14.1" customHeight="1" x14ac:dyDescent="0.2">
      <c r="A66" s="306">
        <v>82</v>
      </c>
      <c r="B66" s="307" t="s">
        <v>299</v>
      </c>
      <c r="C66" s="308"/>
      <c r="D66" s="113">
        <v>2.1676953183802499</v>
      </c>
      <c r="E66" s="115">
        <v>144</v>
      </c>
      <c r="F66" s="114">
        <v>122</v>
      </c>
      <c r="G66" s="114">
        <v>258</v>
      </c>
      <c r="H66" s="114">
        <v>106</v>
      </c>
      <c r="I66" s="140">
        <v>131</v>
      </c>
      <c r="J66" s="115">
        <v>13</v>
      </c>
      <c r="K66" s="116">
        <v>9.9236641221374047</v>
      </c>
    </row>
    <row r="67" spans="1:11" ht="14.1" customHeight="1" x14ac:dyDescent="0.2">
      <c r="A67" s="306" t="s">
        <v>300</v>
      </c>
      <c r="B67" s="307" t="s">
        <v>301</v>
      </c>
      <c r="C67" s="308"/>
      <c r="D67" s="113">
        <v>0.96342014150233324</v>
      </c>
      <c r="E67" s="115">
        <v>64</v>
      </c>
      <c r="F67" s="114">
        <v>48</v>
      </c>
      <c r="G67" s="114">
        <v>119</v>
      </c>
      <c r="H67" s="114">
        <v>54</v>
      </c>
      <c r="I67" s="140">
        <v>67</v>
      </c>
      <c r="J67" s="115">
        <v>-3</v>
      </c>
      <c r="K67" s="116">
        <v>-4.4776119402985071</v>
      </c>
    </row>
    <row r="68" spans="1:11" ht="14.1" customHeight="1" x14ac:dyDescent="0.2">
      <c r="A68" s="306" t="s">
        <v>302</v>
      </c>
      <c r="B68" s="307" t="s">
        <v>303</v>
      </c>
      <c r="C68" s="308"/>
      <c r="D68" s="113">
        <v>0.91825982236941139</v>
      </c>
      <c r="E68" s="115">
        <v>61</v>
      </c>
      <c r="F68" s="114">
        <v>54</v>
      </c>
      <c r="G68" s="114">
        <v>89</v>
      </c>
      <c r="H68" s="114">
        <v>35</v>
      </c>
      <c r="I68" s="140">
        <v>43</v>
      </c>
      <c r="J68" s="115">
        <v>18</v>
      </c>
      <c r="K68" s="116">
        <v>41.860465116279073</v>
      </c>
    </row>
    <row r="69" spans="1:11" ht="14.1" customHeight="1" x14ac:dyDescent="0.2">
      <c r="A69" s="306">
        <v>83</v>
      </c>
      <c r="B69" s="307" t="s">
        <v>304</v>
      </c>
      <c r="C69" s="308"/>
      <c r="D69" s="113">
        <v>3.251542977570375</v>
      </c>
      <c r="E69" s="115">
        <v>216</v>
      </c>
      <c r="F69" s="114">
        <v>167</v>
      </c>
      <c r="G69" s="114">
        <v>445</v>
      </c>
      <c r="H69" s="114">
        <v>131</v>
      </c>
      <c r="I69" s="140">
        <v>175</v>
      </c>
      <c r="J69" s="115">
        <v>41</v>
      </c>
      <c r="K69" s="116">
        <v>23.428571428571427</v>
      </c>
    </row>
    <row r="70" spans="1:11" ht="14.1" customHeight="1" x14ac:dyDescent="0.2">
      <c r="A70" s="306" t="s">
        <v>305</v>
      </c>
      <c r="B70" s="307" t="s">
        <v>306</v>
      </c>
      <c r="C70" s="308"/>
      <c r="D70" s="113">
        <v>2.7698329068192082</v>
      </c>
      <c r="E70" s="115">
        <v>184</v>
      </c>
      <c r="F70" s="114">
        <v>151</v>
      </c>
      <c r="G70" s="114">
        <v>409</v>
      </c>
      <c r="H70" s="114">
        <v>107</v>
      </c>
      <c r="I70" s="140">
        <v>138</v>
      </c>
      <c r="J70" s="115">
        <v>46</v>
      </c>
      <c r="K70" s="116">
        <v>33.333333333333336</v>
      </c>
    </row>
    <row r="71" spans="1:11" ht="14.1" customHeight="1" x14ac:dyDescent="0.2">
      <c r="A71" s="306"/>
      <c r="B71" s="307" t="s">
        <v>307</v>
      </c>
      <c r="C71" s="308"/>
      <c r="D71" s="113">
        <v>1.2343820562998644</v>
      </c>
      <c r="E71" s="115">
        <v>82</v>
      </c>
      <c r="F71" s="114">
        <v>62</v>
      </c>
      <c r="G71" s="114">
        <v>228</v>
      </c>
      <c r="H71" s="114">
        <v>47</v>
      </c>
      <c r="I71" s="140">
        <v>63</v>
      </c>
      <c r="J71" s="115">
        <v>19</v>
      </c>
      <c r="K71" s="116">
        <v>30.158730158730158</v>
      </c>
    </row>
    <row r="72" spans="1:11" ht="14.1" customHeight="1" x14ac:dyDescent="0.2">
      <c r="A72" s="306">
        <v>84</v>
      </c>
      <c r="B72" s="307" t="s">
        <v>308</v>
      </c>
      <c r="C72" s="308"/>
      <c r="D72" s="113">
        <v>1.0687942194791509</v>
      </c>
      <c r="E72" s="115">
        <v>71</v>
      </c>
      <c r="F72" s="114">
        <v>75</v>
      </c>
      <c r="G72" s="114">
        <v>148</v>
      </c>
      <c r="H72" s="114">
        <v>66</v>
      </c>
      <c r="I72" s="140">
        <v>92</v>
      </c>
      <c r="J72" s="115">
        <v>-21</v>
      </c>
      <c r="K72" s="116">
        <v>-22.826086956521738</v>
      </c>
    </row>
    <row r="73" spans="1:11" ht="14.1" customHeight="1" x14ac:dyDescent="0.2">
      <c r="A73" s="306" t="s">
        <v>309</v>
      </c>
      <c r="B73" s="307" t="s">
        <v>310</v>
      </c>
      <c r="C73" s="308"/>
      <c r="D73" s="113">
        <v>0.19569471624266144</v>
      </c>
      <c r="E73" s="115">
        <v>13</v>
      </c>
      <c r="F73" s="114">
        <v>12</v>
      </c>
      <c r="G73" s="114">
        <v>48</v>
      </c>
      <c r="H73" s="114">
        <v>10</v>
      </c>
      <c r="I73" s="140">
        <v>30</v>
      </c>
      <c r="J73" s="115">
        <v>-17</v>
      </c>
      <c r="K73" s="116">
        <v>-56.666666666666664</v>
      </c>
    </row>
    <row r="74" spans="1:11" ht="14.1" customHeight="1" x14ac:dyDescent="0.2">
      <c r="A74" s="306" t="s">
        <v>311</v>
      </c>
      <c r="B74" s="307" t="s">
        <v>312</v>
      </c>
      <c r="C74" s="308"/>
      <c r="D74" s="113">
        <v>9.0320638265843745E-2</v>
      </c>
      <c r="E74" s="115">
        <v>6</v>
      </c>
      <c r="F74" s="114">
        <v>12</v>
      </c>
      <c r="G74" s="114">
        <v>24</v>
      </c>
      <c r="H74" s="114">
        <v>5</v>
      </c>
      <c r="I74" s="140">
        <v>14</v>
      </c>
      <c r="J74" s="115">
        <v>-8</v>
      </c>
      <c r="K74" s="116">
        <v>-57.142857142857146</v>
      </c>
    </row>
    <row r="75" spans="1:11" ht="14.1" customHeight="1" x14ac:dyDescent="0.2">
      <c r="A75" s="306" t="s">
        <v>313</v>
      </c>
      <c r="B75" s="307" t="s">
        <v>314</v>
      </c>
      <c r="C75" s="308"/>
      <c r="D75" s="113">
        <v>0.34622911335240103</v>
      </c>
      <c r="E75" s="115">
        <v>23</v>
      </c>
      <c r="F75" s="114">
        <v>23</v>
      </c>
      <c r="G75" s="114">
        <v>18</v>
      </c>
      <c r="H75" s="114">
        <v>20</v>
      </c>
      <c r="I75" s="140">
        <v>19</v>
      </c>
      <c r="J75" s="115">
        <v>4</v>
      </c>
      <c r="K75" s="116">
        <v>21.05263157894737</v>
      </c>
    </row>
    <row r="76" spans="1:11" ht="14.1" customHeight="1" x14ac:dyDescent="0.2">
      <c r="A76" s="306">
        <v>91</v>
      </c>
      <c r="B76" s="307" t="s">
        <v>315</v>
      </c>
      <c r="C76" s="308"/>
      <c r="D76" s="113">
        <v>0.42149631190727083</v>
      </c>
      <c r="E76" s="115">
        <v>28</v>
      </c>
      <c r="F76" s="114">
        <v>25</v>
      </c>
      <c r="G76" s="114">
        <v>25</v>
      </c>
      <c r="H76" s="114">
        <v>18</v>
      </c>
      <c r="I76" s="140">
        <v>20</v>
      </c>
      <c r="J76" s="115">
        <v>8</v>
      </c>
      <c r="K76" s="116">
        <v>40</v>
      </c>
    </row>
    <row r="77" spans="1:11" ht="14.1" customHeight="1" x14ac:dyDescent="0.2">
      <c r="A77" s="306">
        <v>92</v>
      </c>
      <c r="B77" s="307" t="s">
        <v>316</v>
      </c>
      <c r="C77" s="308"/>
      <c r="D77" s="113">
        <v>1.1591148577449948</v>
      </c>
      <c r="E77" s="115">
        <v>77</v>
      </c>
      <c r="F77" s="114">
        <v>85</v>
      </c>
      <c r="G77" s="114">
        <v>105</v>
      </c>
      <c r="H77" s="114">
        <v>79</v>
      </c>
      <c r="I77" s="140">
        <v>98</v>
      </c>
      <c r="J77" s="115">
        <v>-21</v>
      </c>
      <c r="K77" s="116">
        <v>-21.428571428571427</v>
      </c>
    </row>
    <row r="78" spans="1:11" ht="14.1" customHeight="1" x14ac:dyDescent="0.2">
      <c r="A78" s="306">
        <v>93</v>
      </c>
      <c r="B78" s="307" t="s">
        <v>317</v>
      </c>
      <c r="C78" s="308"/>
      <c r="D78" s="113" t="s">
        <v>513</v>
      </c>
      <c r="E78" s="115" t="s">
        <v>513</v>
      </c>
      <c r="F78" s="114" t="s">
        <v>513</v>
      </c>
      <c r="G78" s="114">
        <v>10</v>
      </c>
      <c r="H78" s="114" t="s">
        <v>513</v>
      </c>
      <c r="I78" s="140">
        <v>8</v>
      </c>
      <c r="J78" s="115" t="s">
        <v>513</v>
      </c>
      <c r="K78" s="116" t="s">
        <v>513</v>
      </c>
    </row>
    <row r="79" spans="1:11" ht="14.1" customHeight="1" x14ac:dyDescent="0.2">
      <c r="A79" s="306">
        <v>94</v>
      </c>
      <c r="B79" s="307" t="s">
        <v>318</v>
      </c>
      <c r="C79" s="308"/>
      <c r="D79" s="113">
        <v>0.37633599277434893</v>
      </c>
      <c r="E79" s="115">
        <v>25</v>
      </c>
      <c r="F79" s="114">
        <v>28</v>
      </c>
      <c r="G79" s="114">
        <v>80</v>
      </c>
      <c r="H79" s="114">
        <v>21</v>
      </c>
      <c r="I79" s="140">
        <v>22</v>
      </c>
      <c r="J79" s="115">
        <v>3</v>
      </c>
      <c r="K79" s="116">
        <v>13.636363636363637</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0.24085503537558331</v>
      </c>
      <c r="E81" s="143">
        <v>16</v>
      </c>
      <c r="F81" s="144">
        <v>11</v>
      </c>
      <c r="G81" s="144">
        <v>85</v>
      </c>
      <c r="H81" s="144">
        <v>13</v>
      </c>
      <c r="I81" s="145">
        <v>18</v>
      </c>
      <c r="J81" s="143">
        <v>-2</v>
      </c>
      <c r="K81" s="146">
        <v>-11.111111111111111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7332</v>
      </c>
      <c r="E11" s="114">
        <v>6553</v>
      </c>
      <c r="F11" s="114">
        <v>8343</v>
      </c>
      <c r="G11" s="114">
        <v>6325</v>
      </c>
      <c r="H11" s="140">
        <v>7216</v>
      </c>
      <c r="I11" s="115">
        <v>116</v>
      </c>
      <c r="J11" s="116">
        <v>1.6075388026607538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95" customHeight="1" x14ac:dyDescent="0.2">
      <c r="A15" s="193" t="s">
        <v>216</v>
      </c>
      <c r="B15" s="199" t="s">
        <v>217</v>
      </c>
      <c r="C15" s="113">
        <v>1.2002182214948172</v>
      </c>
      <c r="D15" s="115">
        <v>88</v>
      </c>
      <c r="E15" s="114">
        <v>92</v>
      </c>
      <c r="F15" s="114">
        <v>71</v>
      </c>
      <c r="G15" s="114">
        <v>52</v>
      </c>
      <c r="H15" s="140">
        <v>48</v>
      </c>
      <c r="I15" s="115">
        <v>40</v>
      </c>
      <c r="J15" s="116">
        <v>83.333333333333329</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142</v>
      </c>
      <c r="B17" s="199" t="s">
        <v>220</v>
      </c>
      <c r="C17" s="113">
        <v>0.2591380250954719</v>
      </c>
      <c r="D17" s="115">
        <v>19</v>
      </c>
      <c r="E17" s="114">
        <v>19</v>
      </c>
      <c r="F17" s="114">
        <v>14</v>
      </c>
      <c r="G17" s="114">
        <v>8</v>
      </c>
      <c r="H17" s="140">
        <v>11</v>
      </c>
      <c r="I17" s="115">
        <v>8</v>
      </c>
      <c r="J17" s="116">
        <v>72.727272727272734</v>
      </c>
    </row>
    <row r="18" spans="1:15" s="287" customFormat="1" ht="24.95" customHeight="1" x14ac:dyDescent="0.2">
      <c r="A18" s="201" t="s">
        <v>144</v>
      </c>
      <c r="B18" s="202" t="s">
        <v>145</v>
      </c>
      <c r="C18" s="113">
        <v>3.3415166393889799</v>
      </c>
      <c r="D18" s="115">
        <v>245</v>
      </c>
      <c r="E18" s="114">
        <v>286</v>
      </c>
      <c r="F18" s="114">
        <v>271</v>
      </c>
      <c r="G18" s="114">
        <v>265</v>
      </c>
      <c r="H18" s="140">
        <v>264</v>
      </c>
      <c r="I18" s="115">
        <v>-19</v>
      </c>
      <c r="J18" s="116">
        <v>-7.1969696969696972</v>
      </c>
      <c r="K18" s="110"/>
      <c r="L18" s="110"/>
      <c r="M18" s="110"/>
      <c r="N18" s="110"/>
      <c r="O18" s="110"/>
    </row>
    <row r="19" spans="1:15" s="110" customFormat="1" ht="24.95" customHeight="1" x14ac:dyDescent="0.2">
      <c r="A19" s="193" t="s">
        <v>146</v>
      </c>
      <c r="B19" s="199" t="s">
        <v>147</v>
      </c>
      <c r="C19" s="113">
        <v>12.370430987452265</v>
      </c>
      <c r="D19" s="115">
        <v>907</v>
      </c>
      <c r="E19" s="114">
        <v>922</v>
      </c>
      <c r="F19" s="114">
        <v>978</v>
      </c>
      <c r="G19" s="114">
        <v>693</v>
      </c>
      <c r="H19" s="140">
        <v>854</v>
      </c>
      <c r="I19" s="115">
        <v>53</v>
      </c>
      <c r="J19" s="116">
        <v>6.2060889929742391</v>
      </c>
    </row>
    <row r="20" spans="1:15" s="287" customFormat="1" ht="24.95" customHeight="1" x14ac:dyDescent="0.2">
      <c r="A20" s="193" t="s">
        <v>148</v>
      </c>
      <c r="B20" s="199" t="s">
        <v>149</v>
      </c>
      <c r="C20" s="113">
        <v>5.6464811783960718</v>
      </c>
      <c r="D20" s="115">
        <v>414</v>
      </c>
      <c r="E20" s="114">
        <v>159</v>
      </c>
      <c r="F20" s="114">
        <v>184</v>
      </c>
      <c r="G20" s="114">
        <v>181</v>
      </c>
      <c r="H20" s="140">
        <v>175</v>
      </c>
      <c r="I20" s="115">
        <v>239</v>
      </c>
      <c r="J20" s="116">
        <v>136.57142857142858</v>
      </c>
      <c r="K20" s="110"/>
      <c r="L20" s="110"/>
      <c r="M20" s="110"/>
      <c r="N20" s="110"/>
      <c r="O20" s="110"/>
    </row>
    <row r="21" spans="1:15" s="110" customFormat="1" ht="24.95" customHeight="1" x14ac:dyDescent="0.2">
      <c r="A21" s="201" t="s">
        <v>150</v>
      </c>
      <c r="B21" s="202" t="s">
        <v>151</v>
      </c>
      <c r="C21" s="113">
        <v>6.4238952536824874</v>
      </c>
      <c r="D21" s="115">
        <v>471</v>
      </c>
      <c r="E21" s="114">
        <v>443</v>
      </c>
      <c r="F21" s="114">
        <v>484</v>
      </c>
      <c r="G21" s="114">
        <v>375</v>
      </c>
      <c r="H21" s="140">
        <v>419</v>
      </c>
      <c r="I21" s="115">
        <v>52</v>
      </c>
      <c r="J21" s="116">
        <v>12.410501193317423</v>
      </c>
    </row>
    <row r="22" spans="1:15" s="110" customFormat="1" ht="24.95" customHeight="1" x14ac:dyDescent="0.2">
      <c r="A22" s="201" t="s">
        <v>152</v>
      </c>
      <c r="B22" s="199" t="s">
        <v>153</v>
      </c>
      <c r="C22" s="113">
        <v>3.2051282051282053</v>
      </c>
      <c r="D22" s="115">
        <v>235</v>
      </c>
      <c r="E22" s="114">
        <v>190</v>
      </c>
      <c r="F22" s="114">
        <v>305</v>
      </c>
      <c r="G22" s="114">
        <v>199</v>
      </c>
      <c r="H22" s="140">
        <v>255</v>
      </c>
      <c r="I22" s="115">
        <v>-20</v>
      </c>
      <c r="J22" s="116">
        <v>-7.8431372549019605</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6.6830332787779598</v>
      </c>
      <c r="D24" s="115">
        <v>490</v>
      </c>
      <c r="E24" s="114">
        <v>427</v>
      </c>
      <c r="F24" s="114">
        <v>504</v>
      </c>
      <c r="G24" s="114">
        <v>478</v>
      </c>
      <c r="H24" s="140">
        <v>451</v>
      </c>
      <c r="I24" s="115">
        <v>39</v>
      </c>
      <c r="J24" s="116">
        <v>8.6474501108647441</v>
      </c>
    </row>
    <row r="25" spans="1:15" s="110" customFormat="1" ht="24.95" customHeight="1" x14ac:dyDescent="0.2">
      <c r="A25" s="193" t="s">
        <v>222</v>
      </c>
      <c r="B25" s="204" t="s">
        <v>159</v>
      </c>
      <c r="C25" s="113">
        <v>3.7370430987452266</v>
      </c>
      <c r="D25" s="115">
        <v>274</v>
      </c>
      <c r="E25" s="114">
        <v>306</v>
      </c>
      <c r="F25" s="114">
        <v>449</v>
      </c>
      <c r="G25" s="114">
        <v>253</v>
      </c>
      <c r="H25" s="140">
        <v>317</v>
      </c>
      <c r="I25" s="115">
        <v>-43</v>
      </c>
      <c r="J25" s="116">
        <v>-13.564668769716087</v>
      </c>
    </row>
    <row r="26" spans="1:15" s="110" customFormat="1" ht="24.95" customHeight="1" x14ac:dyDescent="0.2">
      <c r="A26" s="201">
        <v>782.78300000000002</v>
      </c>
      <c r="B26" s="203" t="s">
        <v>160</v>
      </c>
      <c r="C26" s="113">
        <v>24.890889252591379</v>
      </c>
      <c r="D26" s="115">
        <v>1825</v>
      </c>
      <c r="E26" s="114">
        <v>1859</v>
      </c>
      <c r="F26" s="114">
        <v>2063</v>
      </c>
      <c r="G26" s="114">
        <v>2156</v>
      </c>
      <c r="H26" s="140">
        <v>1987</v>
      </c>
      <c r="I26" s="115">
        <v>-162</v>
      </c>
      <c r="J26" s="116">
        <v>-8.1529944640161052</v>
      </c>
    </row>
    <row r="27" spans="1:15" s="110" customFormat="1" ht="24.95" customHeight="1" x14ac:dyDescent="0.2">
      <c r="A27" s="193" t="s">
        <v>161</v>
      </c>
      <c r="B27" s="199" t="s">
        <v>162</v>
      </c>
      <c r="C27" s="113">
        <v>1.3229678123295145</v>
      </c>
      <c r="D27" s="115">
        <v>97</v>
      </c>
      <c r="E27" s="114">
        <v>108</v>
      </c>
      <c r="F27" s="114">
        <v>204</v>
      </c>
      <c r="G27" s="114">
        <v>99</v>
      </c>
      <c r="H27" s="140">
        <v>108</v>
      </c>
      <c r="I27" s="115">
        <v>-11</v>
      </c>
      <c r="J27" s="116">
        <v>-10.185185185185185</v>
      </c>
    </row>
    <row r="28" spans="1:15" s="110" customFormat="1" ht="24.95" customHeight="1" x14ac:dyDescent="0.2">
      <c r="A28" s="193" t="s">
        <v>163</v>
      </c>
      <c r="B28" s="199" t="s">
        <v>164</v>
      </c>
      <c r="C28" s="113">
        <v>1.9912711402073104</v>
      </c>
      <c r="D28" s="115">
        <v>146</v>
      </c>
      <c r="E28" s="114">
        <v>83</v>
      </c>
      <c r="F28" s="114">
        <v>276</v>
      </c>
      <c r="G28" s="114">
        <v>81</v>
      </c>
      <c r="H28" s="140">
        <v>124</v>
      </c>
      <c r="I28" s="115">
        <v>22</v>
      </c>
      <c r="J28" s="116">
        <v>17.741935483870968</v>
      </c>
    </row>
    <row r="29" spans="1:15" s="110" customFormat="1" ht="24.95" customHeight="1" x14ac:dyDescent="0.2">
      <c r="A29" s="193">
        <v>86</v>
      </c>
      <c r="B29" s="199" t="s">
        <v>165</v>
      </c>
      <c r="C29" s="113">
        <v>4.6099290780141846</v>
      </c>
      <c r="D29" s="115">
        <v>338</v>
      </c>
      <c r="E29" s="114">
        <v>356</v>
      </c>
      <c r="F29" s="114">
        <v>488</v>
      </c>
      <c r="G29" s="114">
        <v>342</v>
      </c>
      <c r="H29" s="140">
        <v>304</v>
      </c>
      <c r="I29" s="115">
        <v>34</v>
      </c>
      <c r="J29" s="116">
        <v>11.184210526315789</v>
      </c>
    </row>
    <row r="30" spans="1:15" s="110" customFormat="1" ht="24.95" customHeight="1" x14ac:dyDescent="0.2">
      <c r="A30" s="193">
        <v>87.88</v>
      </c>
      <c r="B30" s="204" t="s">
        <v>166</v>
      </c>
      <c r="C30" s="113">
        <v>3.409710856519367</v>
      </c>
      <c r="D30" s="115">
        <v>250</v>
      </c>
      <c r="E30" s="114">
        <v>159</v>
      </c>
      <c r="F30" s="114">
        <v>363</v>
      </c>
      <c r="G30" s="114">
        <v>168</v>
      </c>
      <c r="H30" s="140">
        <v>216</v>
      </c>
      <c r="I30" s="115">
        <v>34</v>
      </c>
      <c r="J30" s="116">
        <v>15.74074074074074</v>
      </c>
    </row>
    <row r="31" spans="1:15" s="110" customFormat="1" ht="24.95" customHeight="1" x14ac:dyDescent="0.2">
      <c r="A31" s="193" t="s">
        <v>167</v>
      </c>
      <c r="B31" s="199" t="s">
        <v>168</v>
      </c>
      <c r="C31" s="113">
        <v>2.7823240589198037</v>
      </c>
      <c r="D31" s="115">
        <v>204</v>
      </c>
      <c r="E31" s="114">
        <v>162</v>
      </c>
      <c r="F31" s="114">
        <v>341</v>
      </c>
      <c r="G31" s="114">
        <v>180</v>
      </c>
      <c r="H31" s="140">
        <v>182</v>
      </c>
      <c r="I31" s="115">
        <v>22</v>
      </c>
      <c r="J31" s="116">
        <v>12.087912087912088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v>21.344789961811237</v>
      </c>
      <c r="D35" s="115">
        <v>1565</v>
      </c>
      <c r="E35" s="114">
        <v>1254</v>
      </c>
      <c r="F35" s="114">
        <v>1622</v>
      </c>
      <c r="G35" s="114">
        <v>1050</v>
      </c>
      <c r="H35" s="140">
        <v>1675</v>
      </c>
      <c r="I35" s="115">
        <v>-110</v>
      </c>
      <c r="J35" s="116">
        <v>-6.5671641791044779</v>
      </c>
    </row>
    <row r="36" spans="1:10" s="110" customFormat="1" ht="24.95" customHeight="1" x14ac:dyDescent="0.2">
      <c r="A36" s="294" t="s">
        <v>173</v>
      </c>
      <c r="B36" s="295" t="s">
        <v>174</v>
      </c>
      <c r="C36" s="125" t="s">
        <v>513</v>
      </c>
      <c r="D36" s="143" t="s">
        <v>513</v>
      </c>
      <c r="E36" s="144" t="s">
        <v>513</v>
      </c>
      <c r="F36" s="144" t="s">
        <v>513</v>
      </c>
      <c r="G36" s="144" t="s">
        <v>513</v>
      </c>
      <c r="H36" s="145" t="s">
        <v>513</v>
      </c>
      <c r="I36" s="143" t="s">
        <v>513</v>
      </c>
      <c r="J36" s="146" t="s">
        <v>513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7332</v>
      </c>
      <c r="F11" s="264">
        <v>6553</v>
      </c>
      <c r="G11" s="264">
        <v>8343</v>
      </c>
      <c r="H11" s="264">
        <v>6325</v>
      </c>
      <c r="I11" s="265">
        <v>7216</v>
      </c>
      <c r="J11" s="263">
        <v>116</v>
      </c>
      <c r="K11" s="266">
        <v>1.6075388026607538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31.014729950900165</v>
      </c>
      <c r="E13" s="115">
        <v>2274</v>
      </c>
      <c r="F13" s="114">
        <v>2485</v>
      </c>
      <c r="G13" s="114">
        <v>2734</v>
      </c>
      <c r="H13" s="114">
        <v>2532</v>
      </c>
      <c r="I13" s="140">
        <v>2385</v>
      </c>
      <c r="J13" s="115">
        <v>-111</v>
      </c>
      <c r="K13" s="116">
        <v>-4.6540880503144653</v>
      </c>
    </row>
    <row r="14" spans="1:17" ht="15.95" customHeight="1" x14ac:dyDescent="0.2">
      <c r="A14" s="306" t="s">
        <v>230</v>
      </c>
      <c r="B14" s="307"/>
      <c r="C14" s="308"/>
      <c r="D14" s="113">
        <v>48.063284233497001</v>
      </c>
      <c r="E14" s="115">
        <v>3524</v>
      </c>
      <c r="F14" s="114">
        <v>2854</v>
      </c>
      <c r="G14" s="114">
        <v>3820</v>
      </c>
      <c r="H14" s="114">
        <v>2664</v>
      </c>
      <c r="I14" s="140">
        <v>3398</v>
      </c>
      <c r="J14" s="115">
        <v>126</v>
      </c>
      <c r="K14" s="116">
        <v>3.7080635668040025</v>
      </c>
    </row>
    <row r="15" spans="1:17" ht="15.95" customHeight="1" x14ac:dyDescent="0.2">
      <c r="A15" s="306" t="s">
        <v>231</v>
      </c>
      <c r="B15" s="307"/>
      <c r="C15" s="308"/>
      <c r="D15" s="113">
        <v>10.679214402618658</v>
      </c>
      <c r="E15" s="115">
        <v>783</v>
      </c>
      <c r="F15" s="114">
        <v>575</v>
      </c>
      <c r="G15" s="114">
        <v>914</v>
      </c>
      <c r="H15" s="114">
        <v>525</v>
      </c>
      <c r="I15" s="140">
        <v>764</v>
      </c>
      <c r="J15" s="115">
        <v>19</v>
      </c>
      <c r="K15" s="116">
        <v>2.4869109947643979</v>
      </c>
    </row>
    <row r="16" spans="1:17" ht="15.95" customHeight="1" x14ac:dyDescent="0.2">
      <c r="A16" s="306" t="s">
        <v>232</v>
      </c>
      <c r="B16" s="307"/>
      <c r="C16" s="308"/>
      <c r="D16" s="113">
        <v>9.9154391707583205</v>
      </c>
      <c r="E16" s="115">
        <v>727</v>
      </c>
      <c r="F16" s="114">
        <v>622</v>
      </c>
      <c r="G16" s="114">
        <v>811</v>
      </c>
      <c r="H16" s="114">
        <v>580</v>
      </c>
      <c r="I16" s="140">
        <v>643</v>
      </c>
      <c r="J16" s="115">
        <v>84</v>
      </c>
      <c r="K16" s="116">
        <v>13.063763608087092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0.2591380250954719</v>
      </c>
      <c r="E18" s="115">
        <v>19</v>
      </c>
      <c r="F18" s="114">
        <v>48</v>
      </c>
      <c r="G18" s="114">
        <v>41</v>
      </c>
      <c r="H18" s="114">
        <v>20</v>
      </c>
      <c r="I18" s="140">
        <v>19</v>
      </c>
      <c r="J18" s="115">
        <v>0</v>
      </c>
      <c r="K18" s="116">
        <v>0</v>
      </c>
    </row>
    <row r="19" spans="1:11" ht="14.1" customHeight="1" x14ac:dyDescent="0.2">
      <c r="A19" s="306" t="s">
        <v>235</v>
      </c>
      <c r="B19" s="307" t="s">
        <v>236</v>
      </c>
      <c r="C19" s="308"/>
      <c r="D19" s="113">
        <v>0.20458265139116202</v>
      </c>
      <c r="E19" s="115">
        <v>15</v>
      </c>
      <c r="F19" s="114">
        <v>46</v>
      </c>
      <c r="G19" s="114">
        <v>32</v>
      </c>
      <c r="H19" s="114">
        <v>18</v>
      </c>
      <c r="I19" s="140">
        <v>8</v>
      </c>
      <c r="J19" s="115">
        <v>7</v>
      </c>
      <c r="K19" s="116">
        <v>87.5</v>
      </c>
    </row>
    <row r="20" spans="1:11" ht="14.1" customHeight="1" x14ac:dyDescent="0.2">
      <c r="A20" s="306">
        <v>12</v>
      </c>
      <c r="B20" s="307" t="s">
        <v>237</v>
      </c>
      <c r="C20" s="308"/>
      <c r="D20" s="113">
        <v>0.39552645935624658</v>
      </c>
      <c r="E20" s="115">
        <v>29</v>
      </c>
      <c r="F20" s="114">
        <v>58</v>
      </c>
      <c r="G20" s="114">
        <v>22</v>
      </c>
      <c r="H20" s="114">
        <v>22</v>
      </c>
      <c r="I20" s="140">
        <v>29</v>
      </c>
      <c r="J20" s="115">
        <v>0</v>
      </c>
      <c r="K20" s="116">
        <v>0</v>
      </c>
    </row>
    <row r="21" spans="1:11" ht="14.1" customHeight="1" x14ac:dyDescent="0.2">
      <c r="A21" s="306">
        <v>21</v>
      </c>
      <c r="B21" s="307" t="s">
        <v>238</v>
      </c>
      <c r="C21" s="308"/>
      <c r="D21" s="113">
        <v>0.3546099290780142</v>
      </c>
      <c r="E21" s="115">
        <v>26</v>
      </c>
      <c r="F21" s="114">
        <v>21</v>
      </c>
      <c r="G21" s="114">
        <v>22</v>
      </c>
      <c r="H21" s="114">
        <v>25</v>
      </c>
      <c r="I21" s="140">
        <v>24</v>
      </c>
      <c r="J21" s="115">
        <v>2</v>
      </c>
      <c r="K21" s="116">
        <v>8.3333333333333339</v>
      </c>
    </row>
    <row r="22" spans="1:11" ht="14.1" customHeight="1" x14ac:dyDescent="0.2">
      <c r="A22" s="306">
        <v>22</v>
      </c>
      <c r="B22" s="307" t="s">
        <v>239</v>
      </c>
      <c r="C22" s="308"/>
      <c r="D22" s="113">
        <v>3.0687397708674307</v>
      </c>
      <c r="E22" s="115">
        <v>225</v>
      </c>
      <c r="F22" s="114">
        <v>230</v>
      </c>
      <c r="G22" s="114">
        <v>284</v>
      </c>
      <c r="H22" s="114">
        <v>295</v>
      </c>
      <c r="I22" s="140">
        <v>324</v>
      </c>
      <c r="J22" s="115">
        <v>-99</v>
      </c>
      <c r="K22" s="116">
        <v>-30.555555555555557</v>
      </c>
    </row>
    <row r="23" spans="1:11" ht="14.1" customHeight="1" x14ac:dyDescent="0.2">
      <c r="A23" s="306">
        <v>23</v>
      </c>
      <c r="B23" s="307" t="s">
        <v>240</v>
      </c>
      <c r="C23" s="308"/>
      <c r="D23" s="113">
        <v>0.40916530278232405</v>
      </c>
      <c r="E23" s="115">
        <v>30</v>
      </c>
      <c r="F23" s="114">
        <v>42</v>
      </c>
      <c r="G23" s="114">
        <v>33</v>
      </c>
      <c r="H23" s="114">
        <v>52</v>
      </c>
      <c r="I23" s="140">
        <v>99</v>
      </c>
      <c r="J23" s="115">
        <v>-69</v>
      </c>
      <c r="K23" s="116">
        <v>-69.696969696969703</v>
      </c>
    </row>
    <row r="24" spans="1:11" ht="14.1" customHeight="1" x14ac:dyDescent="0.2">
      <c r="A24" s="306">
        <v>24</v>
      </c>
      <c r="B24" s="307" t="s">
        <v>241</v>
      </c>
      <c r="C24" s="308"/>
      <c r="D24" s="113">
        <v>3.3278777959629022</v>
      </c>
      <c r="E24" s="115">
        <v>244</v>
      </c>
      <c r="F24" s="114">
        <v>183</v>
      </c>
      <c r="G24" s="114">
        <v>362</v>
      </c>
      <c r="H24" s="114">
        <v>271</v>
      </c>
      <c r="I24" s="140">
        <v>341</v>
      </c>
      <c r="J24" s="115">
        <v>-97</v>
      </c>
      <c r="K24" s="116">
        <v>-28.44574780058651</v>
      </c>
    </row>
    <row r="25" spans="1:11" ht="14.1" customHeight="1" x14ac:dyDescent="0.2">
      <c r="A25" s="306">
        <v>25</v>
      </c>
      <c r="B25" s="307" t="s">
        <v>242</v>
      </c>
      <c r="C25" s="308"/>
      <c r="D25" s="113">
        <v>6.4375340971085651</v>
      </c>
      <c r="E25" s="115">
        <v>472</v>
      </c>
      <c r="F25" s="114">
        <v>312</v>
      </c>
      <c r="G25" s="114">
        <v>543</v>
      </c>
      <c r="H25" s="114">
        <v>358</v>
      </c>
      <c r="I25" s="140">
        <v>593</v>
      </c>
      <c r="J25" s="115">
        <v>-121</v>
      </c>
      <c r="K25" s="116">
        <v>-20.404721753794266</v>
      </c>
    </row>
    <row r="26" spans="1:11" ht="14.1" customHeight="1" x14ac:dyDescent="0.2">
      <c r="A26" s="306">
        <v>26</v>
      </c>
      <c r="B26" s="307" t="s">
        <v>243</v>
      </c>
      <c r="C26" s="308"/>
      <c r="D26" s="113">
        <v>3.3278777959629022</v>
      </c>
      <c r="E26" s="115">
        <v>244</v>
      </c>
      <c r="F26" s="114">
        <v>140</v>
      </c>
      <c r="G26" s="114">
        <v>218</v>
      </c>
      <c r="H26" s="114">
        <v>296</v>
      </c>
      <c r="I26" s="140">
        <v>232</v>
      </c>
      <c r="J26" s="115">
        <v>12</v>
      </c>
      <c r="K26" s="116">
        <v>5.1724137931034484</v>
      </c>
    </row>
    <row r="27" spans="1:11" ht="14.1" customHeight="1" x14ac:dyDescent="0.2">
      <c r="A27" s="306">
        <v>27</v>
      </c>
      <c r="B27" s="307" t="s">
        <v>244</v>
      </c>
      <c r="C27" s="308"/>
      <c r="D27" s="113">
        <v>5.3600654664484448</v>
      </c>
      <c r="E27" s="115">
        <v>393</v>
      </c>
      <c r="F27" s="114">
        <v>333</v>
      </c>
      <c r="G27" s="114">
        <v>486</v>
      </c>
      <c r="H27" s="114">
        <v>268</v>
      </c>
      <c r="I27" s="140">
        <v>422</v>
      </c>
      <c r="J27" s="115">
        <v>-29</v>
      </c>
      <c r="K27" s="116">
        <v>-6.8720379146919433</v>
      </c>
    </row>
    <row r="28" spans="1:11" ht="14.1" customHeight="1" x14ac:dyDescent="0.2">
      <c r="A28" s="306">
        <v>28</v>
      </c>
      <c r="B28" s="307" t="s">
        <v>245</v>
      </c>
      <c r="C28" s="308"/>
      <c r="D28" s="113">
        <v>1.9230769230769231</v>
      </c>
      <c r="E28" s="115">
        <v>141</v>
      </c>
      <c r="F28" s="114">
        <v>160</v>
      </c>
      <c r="G28" s="114">
        <v>119</v>
      </c>
      <c r="H28" s="114">
        <v>126</v>
      </c>
      <c r="I28" s="140">
        <v>121</v>
      </c>
      <c r="J28" s="115">
        <v>20</v>
      </c>
      <c r="K28" s="116">
        <v>16.528925619834709</v>
      </c>
    </row>
    <row r="29" spans="1:11" ht="14.1" customHeight="1" x14ac:dyDescent="0.2">
      <c r="A29" s="306">
        <v>29</v>
      </c>
      <c r="B29" s="307" t="s">
        <v>246</v>
      </c>
      <c r="C29" s="308"/>
      <c r="D29" s="113">
        <v>3.1778505182760504</v>
      </c>
      <c r="E29" s="115">
        <v>233</v>
      </c>
      <c r="F29" s="114">
        <v>213</v>
      </c>
      <c r="G29" s="114">
        <v>230</v>
      </c>
      <c r="H29" s="114">
        <v>207</v>
      </c>
      <c r="I29" s="140">
        <v>222</v>
      </c>
      <c r="J29" s="115">
        <v>11</v>
      </c>
      <c r="K29" s="116">
        <v>4.954954954954955</v>
      </c>
    </row>
    <row r="30" spans="1:11" ht="14.1" customHeight="1" x14ac:dyDescent="0.2">
      <c r="A30" s="306" t="s">
        <v>247</v>
      </c>
      <c r="B30" s="307" t="s">
        <v>248</v>
      </c>
      <c r="C30" s="308"/>
      <c r="D30" s="113" t="s">
        <v>513</v>
      </c>
      <c r="E30" s="115" t="s">
        <v>513</v>
      </c>
      <c r="F30" s="114">
        <v>75</v>
      </c>
      <c r="G30" s="114" t="s">
        <v>513</v>
      </c>
      <c r="H30" s="114">
        <v>66</v>
      </c>
      <c r="I30" s="140" t="s">
        <v>513</v>
      </c>
      <c r="J30" s="115" t="s">
        <v>513</v>
      </c>
      <c r="K30" s="116" t="s">
        <v>513</v>
      </c>
    </row>
    <row r="31" spans="1:11" ht="14.1" customHeight="1" x14ac:dyDescent="0.2">
      <c r="A31" s="306" t="s">
        <v>249</v>
      </c>
      <c r="B31" s="307" t="s">
        <v>250</v>
      </c>
      <c r="C31" s="308"/>
      <c r="D31" s="113">
        <v>2.3458810692853245</v>
      </c>
      <c r="E31" s="115">
        <v>172</v>
      </c>
      <c r="F31" s="114">
        <v>138</v>
      </c>
      <c r="G31" s="114">
        <v>156</v>
      </c>
      <c r="H31" s="114">
        <v>141</v>
      </c>
      <c r="I31" s="140">
        <v>159</v>
      </c>
      <c r="J31" s="115">
        <v>13</v>
      </c>
      <c r="K31" s="116">
        <v>8.1761006289308185</v>
      </c>
    </row>
    <row r="32" spans="1:11" ht="14.1" customHeight="1" x14ac:dyDescent="0.2">
      <c r="A32" s="306">
        <v>31</v>
      </c>
      <c r="B32" s="307" t="s">
        <v>251</v>
      </c>
      <c r="C32" s="308"/>
      <c r="D32" s="113">
        <v>0.2591380250954719</v>
      </c>
      <c r="E32" s="115">
        <v>19</v>
      </c>
      <c r="F32" s="114">
        <v>19</v>
      </c>
      <c r="G32" s="114">
        <v>21</v>
      </c>
      <c r="H32" s="114">
        <v>26</v>
      </c>
      <c r="I32" s="140">
        <v>22</v>
      </c>
      <c r="J32" s="115">
        <v>-3</v>
      </c>
      <c r="K32" s="116">
        <v>-13.636363636363637</v>
      </c>
    </row>
    <row r="33" spans="1:11" ht="14.1" customHeight="1" x14ac:dyDescent="0.2">
      <c r="A33" s="306">
        <v>32</v>
      </c>
      <c r="B33" s="307" t="s">
        <v>252</v>
      </c>
      <c r="C33" s="308"/>
      <c r="D33" s="113">
        <v>1.7594108019639934</v>
      </c>
      <c r="E33" s="115">
        <v>129</v>
      </c>
      <c r="F33" s="114">
        <v>192</v>
      </c>
      <c r="G33" s="114">
        <v>141</v>
      </c>
      <c r="H33" s="114">
        <v>171</v>
      </c>
      <c r="I33" s="140">
        <v>157</v>
      </c>
      <c r="J33" s="115">
        <v>-28</v>
      </c>
      <c r="K33" s="116">
        <v>-17.834394904458598</v>
      </c>
    </row>
    <row r="34" spans="1:11" ht="14.1" customHeight="1" x14ac:dyDescent="0.2">
      <c r="A34" s="306">
        <v>33</v>
      </c>
      <c r="B34" s="307" t="s">
        <v>253</v>
      </c>
      <c r="C34" s="308"/>
      <c r="D34" s="113">
        <v>0.92744135297326791</v>
      </c>
      <c r="E34" s="115">
        <v>68</v>
      </c>
      <c r="F34" s="114">
        <v>71</v>
      </c>
      <c r="G34" s="114">
        <v>52</v>
      </c>
      <c r="H34" s="114">
        <v>40</v>
      </c>
      <c r="I34" s="140">
        <v>50</v>
      </c>
      <c r="J34" s="115">
        <v>18</v>
      </c>
      <c r="K34" s="116">
        <v>36</v>
      </c>
    </row>
    <row r="35" spans="1:11" ht="14.1" customHeight="1" x14ac:dyDescent="0.2">
      <c r="A35" s="306">
        <v>34</v>
      </c>
      <c r="B35" s="307" t="s">
        <v>254</v>
      </c>
      <c r="C35" s="308"/>
      <c r="D35" s="113">
        <v>1.3911620294599019</v>
      </c>
      <c r="E35" s="115">
        <v>102</v>
      </c>
      <c r="F35" s="114">
        <v>80</v>
      </c>
      <c r="G35" s="114">
        <v>118</v>
      </c>
      <c r="H35" s="114">
        <v>83</v>
      </c>
      <c r="I35" s="140">
        <v>110</v>
      </c>
      <c r="J35" s="115">
        <v>-8</v>
      </c>
      <c r="K35" s="116">
        <v>-7.2727272727272725</v>
      </c>
    </row>
    <row r="36" spans="1:11" ht="14.1" customHeight="1" x14ac:dyDescent="0.2">
      <c r="A36" s="306">
        <v>41</v>
      </c>
      <c r="B36" s="307" t="s">
        <v>255</v>
      </c>
      <c r="C36" s="308"/>
      <c r="D36" s="113">
        <v>0.50463720676486634</v>
      </c>
      <c r="E36" s="115">
        <v>37</v>
      </c>
      <c r="F36" s="114">
        <v>69</v>
      </c>
      <c r="G36" s="114">
        <v>53</v>
      </c>
      <c r="H36" s="114">
        <v>62</v>
      </c>
      <c r="I36" s="140">
        <v>82</v>
      </c>
      <c r="J36" s="115">
        <v>-45</v>
      </c>
      <c r="K36" s="116">
        <v>-54.878048780487802</v>
      </c>
    </row>
    <row r="37" spans="1:11" ht="14.1" customHeight="1" x14ac:dyDescent="0.2">
      <c r="A37" s="306">
        <v>42</v>
      </c>
      <c r="B37" s="307" t="s">
        <v>256</v>
      </c>
      <c r="C37" s="308"/>
      <c r="D37" s="113" t="s">
        <v>513</v>
      </c>
      <c r="E37" s="115" t="s">
        <v>513</v>
      </c>
      <c r="F37" s="114">
        <v>4</v>
      </c>
      <c r="G37" s="114" t="s">
        <v>513</v>
      </c>
      <c r="H37" s="114" t="s">
        <v>513</v>
      </c>
      <c r="I37" s="140">
        <v>4</v>
      </c>
      <c r="J37" s="115" t="s">
        <v>513</v>
      </c>
      <c r="K37" s="116" t="s">
        <v>513</v>
      </c>
    </row>
    <row r="38" spans="1:11" ht="14.1" customHeight="1" x14ac:dyDescent="0.2">
      <c r="A38" s="306">
        <v>43</v>
      </c>
      <c r="B38" s="307" t="s">
        <v>257</v>
      </c>
      <c r="C38" s="308"/>
      <c r="D38" s="113">
        <v>2.4004364429896343</v>
      </c>
      <c r="E38" s="115">
        <v>176</v>
      </c>
      <c r="F38" s="114">
        <v>127</v>
      </c>
      <c r="G38" s="114">
        <v>192</v>
      </c>
      <c r="H38" s="114">
        <v>139</v>
      </c>
      <c r="I38" s="140">
        <v>111</v>
      </c>
      <c r="J38" s="115">
        <v>65</v>
      </c>
      <c r="K38" s="116">
        <v>58.558558558558559</v>
      </c>
    </row>
    <row r="39" spans="1:11" ht="14.1" customHeight="1" x14ac:dyDescent="0.2">
      <c r="A39" s="306">
        <v>51</v>
      </c>
      <c r="B39" s="307" t="s">
        <v>258</v>
      </c>
      <c r="C39" s="308"/>
      <c r="D39" s="113">
        <v>13.2569558101473</v>
      </c>
      <c r="E39" s="115">
        <v>972</v>
      </c>
      <c r="F39" s="114">
        <v>925</v>
      </c>
      <c r="G39" s="114">
        <v>942</v>
      </c>
      <c r="H39" s="114">
        <v>958</v>
      </c>
      <c r="I39" s="140">
        <v>827</v>
      </c>
      <c r="J39" s="115">
        <v>145</v>
      </c>
      <c r="K39" s="116">
        <v>17.533252720677147</v>
      </c>
    </row>
    <row r="40" spans="1:11" ht="14.1" customHeight="1" x14ac:dyDescent="0.2">
      <c r="A40" s="306" t="s">
        <v>259</v>
      </c>
      <c r="B40" s="307" t="s">
        <v>260</v>
      </c>
      <c r="C40" s="308"/>
      <c r="D40" s="113">
        <v>12.534097108565193</v>
      </c>
      <c r="E40" s="115">
        <v>919</v>
      </c>
      <c r="F40" s="114">
        <v>868</v>
      </c>
      <c r="G40" s="114">
        <v>864</v>
      </c>
      <c r="H40" s="114">
        <v>896</v>
      </c>
      <c r="I40" s="140">
        <v>749</v>
      </c>
      <c r="J40" s="115">
        <v>170</v>
      </c>
      <c r="K40" s="116">
        <v>22.696929238985312</v>
      </c>
    </row>
    <row r="41" spans="1:11" ht="14.1" customHeight="1" x14ac:dyDescent="0.2">
      <c r="A41" s="306"/>
      <c r="B41" s="307" t="s">
        <v>261</v>
      </c>
      <c r="C41" s="308"/>
      <c r="D41" s="113">
        <v>11.661211129296236</v>
      </c>
      <c r="E41" s="115">
        <v>855</v>
      </c>
      <c r="F41" s="114">
        <v>811</v>
      </c>
      <c r="G41" s="114">
        <v>786</v>
      </c>
      <c r="H41" s="114">
        <v>813</v>
      </c>
      <c r="I41" s="140">
        <v>674</v>
      </c>
      <c r="J41" s="115">
        <v>181</v>
      </c>
      <c r="K41" s="116">
        <v>26.854599406528191</v>
      </c>
    </row>
    <row r="42" spans="1:11" ht="14.1" customHeight="1" x14ac:dyDescent="0.2">
      <c r="A42" s="306">
        <v>52</v>
      </c>
      <c r="B42" s="307" t="s">
        <v>262</v>
      </c>
      <c r="C42" s="308"/>
      <c r="D42" s="113">
        <v>4.118930714675396</v>
      </c>
      <c r="E42" s="115">
        <v>302</v>
      </c>
      <c r="F42" s="114">
        <v>184</v>
      </c>
      <c r="G42" s="114">
        <v>186</v>
      </c>
      <c r="H42" s="114">
        <v>203</v>
      </c>
      <c r="I42" s="140">
        <v>215</v>
      </c>
      <c r="J42" s="115">
        <v>87</v>
      </c>
      <c r="K42" s="116">
        <v>40.465116279069768</v>
      </c>
    </row>
    <row r="43" spans="1:11" ht="14.1" customHeight="1" x14ac:dyDescent="0.2">
      <c r="A43" s="306" t="s">
        <v>263</v>
      </c>
      <c r="B43" s="307" t="s">
        <v>264</v>
      </c>
      <c r="C43" s="308"/>
      <c r="D43" s="113">
        <v>2.5231860338243317</v>
      </c>
      <c r="E43" s="115">
        <v>185</v>
      </c>
      <c r="F43" s="114">
        <v>104</v>
      </c>
      <c r="G43" s="114">
        <v>97</v>
      </c>
      <c r="H43" s="114">
        <v>111</v>
      </c>
      <c r="I43" s="140">
        <v>133</v>
      </c>
      <c r="J43" s="115">
        <v>52</v>
      </c>
      <c r="K43" s="116">
        <v>39.097744360902254</v>
      </c>
    </row>
    <row r="44" spans="1:11" ht="14.1" customHeight="1" x14ac:dyDescent="0.2">
      <c r="A44" s="306">
        <v>53</v>
      </c>
      <c r="B44" s="307" t="s">
        <v>265</v>
      </c>
      <c r="C44" s="308"/>
      <c r="D44" s="113">
        <v>0.94108019639934537</v>
      </c>
      <c r="E44" s="115">
        <v>69</v>
      </c>
      <c r="F44" s="114">
        <v>66</v>
      </c>
      <c r="G44" s="114">
        <v>83</v>
      </c>
      <c r="H44" s="114">
        <v>52</v>
      </c>
      <c r="I44" s="140">
        <v>118</v>
      </c>
      <c r="J44" s="115">
        <v>-49</v>
      </c>
      <c r="K44" s="116">
        <v>-41.525423728813557</v>
      </c>
    </row>
    <row r="45" spans="1:11" ht="14.1" customHeight="1" x14ac:dyDescent="0.2">
      <c r="A45" s="306" t="s">
        <v>266</v>
      </c>
      <c r="B45" s="307" t="s">
        <v>267</v>
      </c>
      <c r="C45" s="308"/>
      <c r="D45" s="113">
        <v>0.91380250954719044</v>
      </c>
      <c r="E45" s="115">
        <v>67</v>
      </c>
      <c r="F45" s="114">
        <v>65</v>
      </c>
      <c r="G45" s="114">
        <v>83</v>
      </c>
      <c r="H45" s="114">
        <v>51</v>
      </c>
      <c r="I45" s="140">
        <v>118</v>
      </c>
      <c r="J45" s="115">
        <v>-51</v>
      </c>
      <c r="K45" s="116">
        <v>-43.220338983050844</v>
      </c>
    </row>
    <row r="46" spans="1:11" ht="14.1" customHeight="1" x14ac:dyDescent="0.2">
      <c r="A46" s="306">
        <v>54</v>
      </c>
      <c r="B46" s="307" t="s">
        <v>268</v>
      </c>
      <c r="C46" s="308"/>
      <c r="D46" s="113">
        <v>2.5231860338243317</v>
      </c>
      <c r="E46" s="115">
        <v>185</v>
      </c>
      <c r="F46" s="114">
        <v>180</v>
      </c>
      <c r="G46" s="114">
        <v>358</v>
      </c>
      <c r="H46" s="114">
        <v>161</v>
      </c>
      <c r="I46" s="140">
        <v>179</v>
      </c>
      <c r="J46" s="115">
        <v>6</v>
      </c>
      <c r="K46" s="116">
        <v>3.3519553072625698</v>
      </c>
    </row>
    <row r="47" spans="1:11" ht="14.1" customHeight="1" x14ac:dyDescent="0.2">
      <c r="A47" s="306">
        <v>61</v>
      </c>
      <c r="B47" s="307" t="s">
        <v>269</v>
      </c>
      <c r="C47" s="308"/>
      <c r="D47" s="113">
        <v>1.8821603927986907</v>
      </c>
      <c r="E47" s="115">
        <v>138</v>
      </c>
      <c r="F47" s="114">
        <v>85</v>
      </c>
      <c r="G47" s="114">
        <v>125</v>
      </c>
      <c r="H47" s="114">
        <v>79</v>
      </c>
      <c r="I47" s="140">
        <v>116</v>
      </c>
      <c r="J47" s="115">
        <v>22</v>
      </c>
      <c r="K47" s="116">
        <v>18.96551724137931</v>
      </c>
    </row>
    <row r="48" spans="1:11" ht="14.1" customHeight="1" x14ac:dyDescent="0.2">
      <c r="A48" s="306">
        <v>62</v>
      </c>
      <c r="B48" s="307" t="s">
        <v>270</v>
      </c>
      <c r="C48" s="308"/>
      <c r="D48" s="113">
        <v>8.6879432624113484</v>
      </c>
      <c r="E48" s="115">
        <v>637</v>
      </c>
      <c r="F48" s="114">
        <v>663</v>
      </c>
      <c r="G48" s="114">
        <v>750</v>
      </c>
      <c r="H48" s="114">
        <v>514</v>
      </c>
      <c r="I48" s="140">
        <v>629</v>
      </c>
      <c r="J48" s="115">
        <v>8</v>
      </c>
      <c r="K48" s="116">
        <v>1.2718600953895072</v>
      </c>
    </row>
    <row r="49" spans="1:11" ht="14.1" customHeight="1" x14ac:dyDescent="0.2">
      <c r="A49" s="306">
        <v>63</v>
      </c>
      <c r="B49" s="307" t="s">
        <v>271</v>
      </c>
      <c r="C49" s="308"/>
      <c r="D49" s="113">
        <v>4.5280960174577194</v>
      </c>
      <c r="E49" s="115">
        <v>332</v>
      </c>
      <c r="F49" s="114">
        <v>300</v>
      </c>
      <c r="G49" s="114">
        <v>350</v>
      </c>
      <c r="H49" s="114">
        <v>266</v>
      </c>
      <c r="I49" s="140">
        <v>293</v>
      </c>
      <c r="J49" s="115">
        <v>39</v>
      </c>
      <c r="K49" s="116">
        <v>13.310580204778157</v>
      </c>
    </row>
    <row r="50" spans="1:11" ht="14.1" customHeight="1" x14ac:dyDescent="0.2">
      <c r="A50" s="306" t="s">
        <v>272</v>
      </c>
      <c r="B50" s="307" t="s">
        <v>273</v>
      </c>
      <c r="C50" s="308"/>
      <c r="D50" s="113">
        <v>0.55919258046917619</v>
      </c>
      <c r="E50" s="115">
        <v>41</v>
      </c>
      <c r="F50" s="114">
        <v>42</v>
      </c>
      <c r="G50" s="114">
        <v>35</v>
      </c>
      <c r="H50" s="114">
        <v>24</v>
      </c>
      <c r="I50" s="140">
        <v>36</v>
      </c>
      <c r="J50" s="115">
        <v>5</v>
      </c>
      <c r="K50" s="116">
        <v>13.888888888888889</v>
      </c>
    </row>
    <row r="51" spans="1:11" ht="14.1" customHeight="1" x14ac:dyDescent="0.2">
      <c r="A51" s="306" t="s">
        <v>274</v>
      </c>
      <c r="B51" s="307" t="s">
        <v>275</v>
      </c>
      <c r="C51" s="308"/>
      <c r="D51" s="113">
        <v>3.8052373158756136</v>
      </c>
      <c r="E51" s="115">
        <v>279</v>
      </c>
      <c r="F51" s="114">
        <v>245</v>
      </c>
      <c r="G51" s="114">
        <v>299</v>
      </c>
      <c r="H51" s="114">
        <v>226</v>
      </c>
      <c r="I51" s="140">
        <v>240</v>
      </c>
      <c r="J51" s="115">
        <v>39</v>
      </c>
      <c r="K51" s="116">
        <v>16.25</v>
      </c>
    </row>
    <row r="52" spans="1:11" ht="14.1" customHeight="1" x14ac:dyDescent="0.2">
      <c r="A52" s="306">
        <v>71</v>
      </c>
      <c r="B52" s="307" t="s">
        <v>276</v>
      </c>
      <c r="C52" s="308"/>
      <c r="D52" s="113">
        <v>12.670485542825968</v>
      </c>
      <c r="E52" s="115">
        <v>929</v>
      </c>
      <c r="F52" s="114">
        <v>910</v>
      </c>
      <c r="G52" s="114">
        <v>798</v>
      </c>
      <c r="H52" s="114">
        <v>661</v>
      </c>
      <c r="I52" s="140">
        <v>809</v>
      </c>
      <c r="J52" s="115">
        <v>120</v>
      </c>
      <c r="K52" s="116">
        <v>14.833127317676144</v>
      </c>
    </row>
    <row r="53" spans="1:11" ht="14.1" customHeight="1" x14ac:dyDescent="0.2">
      <c r="A53" s="306" t="s">
        <v>277</v>
      </c>
      <c r="B53" s="307" t="s">
        <v>278</v>
      </c>
      <c r="C53" s="308"/>
      <c r="D53" s="113">
        <v>6.1374795417348613</v>
      </c>
      <c r="E53" s="115">
        <v>450</v>
      </c>
      <c r="F53" s="114">
        <v>504</v>
      </c>
      <c r="G53" s="114">
        <v>324</v>
      </c>
      <c r="H53" s="114">
        <v>289</v>
      </c>
      <c r="I53" s="140">
        <v>317</v>
      </c>
      <c r="J53" s="115">
        <v>133</v>
      </c>
      <c r="K53" s="116">
        <v>41.955835962145109</v>
      </c>
    </row>
    <row r="54" spans="1:11" ht="14.1" customHeight="1" x14ac:dyDescent="0.2">
      <c r="A54" s="306" t="s">
        <v>279</v>
      </c>
      <c r="B54" s="307" t="s">
        <v>280</v>
      </c>
      <c r="C54" s="308"/>
      <c r="D54" s="113">
        <v>4.3917075831969452</v>
      </c>
      <c r="E54" s="115">
        <v>322</v>
      </c>
      <c r="F54" s="114">
        <v>293</v>
      </c>
      <c r="G54" s="114">
        <v>349</v>
      </c>
      <c r="H54" s="114">
        <v>277</v>
      </c>
      <c r="I54" s="140">
        <v>360</v>
      </c>
      <c r="J54" s="115">
        <v>-38</v>
      </c>
      <c r="K54" s="116">
        <v>-10.555555555555555</v>
      </c>
    </row>
    <row r="55" spans="1:11" ht="14.1" customHeight="1" x14ac:dyDescent="0.2">
      <c r="A55" s="306">
        <v>72</v>
      </c>
      <c r="B55" s="307" t="s">
        <v>281</v>
      </c>
      <c r="C55" s="308"/>
      <c r="D55" s="113">
        <v>2.1276595744680851</v>
      </c>
      <c r="E55" s="115">
        <v>156</v>
      </c>
      <c r="F55" s="114">
        <v>92</v>
      </c>
      <c r="G55" s="114">
        <v>139</v>
      </c>
      <c r="H55" s="114">
        <v>114</v>
      </c>
      <c r="I55" s="140">
        <v>142</v>
      </c>
      <c r="J55" s="115">
        <v>14</v>
      </c>
      <c r="K55" s="116">
        <v>9.8591549295774641</v>
      </c>
    </row>
    <row r="56" spans="1:11" ht="14.1" customHeight="1" x14ac:dyDescent="0.2">
      <c r="A56" s="306" t="s">
        <v>282</v>
      </c>
      <c r="B56" s="307" t="s">
        <v>283</v>
      </c>
      <c r="C56" s="308"/>
      <c r="D56" s="113">
        <v>1.0092744135297327</v>
      </c>
      <c r="E56" s="115">
        <v>74</v>
      </c>
      <c r="F56" s="114">
        <v>26</v>
      </c>
      <c r="G56" s="114">
        <v>48</v>
      </c>
      <c r="H56" s="114">
        <v>40</v>
      </c>
      <c r="I56" s="140">
        <v>83</v>
      </c>
      <c r="J56" s="115">
        <v>-9</v>
      </c>
      <c r="K56" s="116">
        <v>-10.843373493975903</v>
      </c>
    </row>
    <row r="57" spans="1:11" ht="14.1" customHeight="1" x14ac:dyDescent="0.2">
      <c r="A57" s="306" t="s">
        <v>284</v>
      </c>
      <c r="B57" s="307" t="s">
        <v>285</v>
      </c>
      <c r="C57" s="308"/>
      <c r="D57" s="113">
        <v>0.73649754500818332</v>
      </c>
      <c r="E57" s="115">
        <v>54</v>
      </c>
      <c r="F57" s="114">
        <v>45</v>
      </c>
      <c r="G57" s="114">
        <v>52</v>
      </c>
      <c r="H57" s="114">
        <v>51</v>
      </c>
      <c r="I57" s="140">
        <v>36</v>
      </c>
      <c r="J57" s="115">
        <v>18</v>
      </c>
      <c r="K57" s="116">
        <v>50</v>
      </c>
    </row>
    <row r="58" spans="1:11" ht="14.1" customHeight="1" x14ac:dyDescent="0.2">
      <c r="A58" s="306">
        <v>73</v>
      </c>
      <c r="B58" s="307" t="s">
        <v>286</v>
      </c>
      <c r="C58" s="308"/>
      <c r="D58" s="113">
        <v>1.1320240043644298</v>
      </c>
      <c r="E58" s="115">
        <v>83</v>
      </c>
      <c r="F58" s="114">
        <v>68</v>
      </c>
      <c r="G58" s="114">
        <v>148</v>
      </c>
      <c r="H58" s="114">
        <v>85</v>
      </c>
      <c r="I58" s="140">
        <v>89</v>
      </c>
      <c r="J58" s="115">
        <v>-6</v>
      </c>
      <c r="K58" s="116">
        <v>-6.7415730337078648</v>
      </c>
    </row>
    <row r="59" spans="1:11" ht="14.1" customHeight="1" x14ac:dyDescent="0.2">
      <c r="A59" s="306" t="s">
        <v>287</v>
      </c>
      <c r="B59" s="307" t="s">
        <v>288</v>
      </c>
      <c r="C59" s="308"/>
      <c r="D59" s="113">
        <v>0.79105291871249317</v>
      </c>
      <c r="E59" s="115">
        <v>58</v>
      </c>
      <c r="F59" s="114">
        <v>42</v>
      </c>
      <c r="G59" s="114">
        <v>112</v>
      </c>
      <c r="H59" s="114">
        <v>55</v>
      </c>
      <c r="I59" s="140">
        <v>55</v>
      </c>
      <c r="J59" s="115">
        <v>3</v>
      </c>
      <c r="K59" s="116">
        <v>5.4545454545454541</v>
      </c>
    </row>
    <row r="60" spans="1:11" ht="14.1" customHeight="1" x14ac:dyDescent="0.2">
      <c r="A60" s="306">
        <v>81</v>
      </c>
      <c r="B60" s="307" t="s">
        <v>289</v>
      </c>
      <c r="C60" s="308"/>
      <c r="D60" s="113">
        <v>4.30987452264048</v>
      </c>
      <c r="E60" s="115">
        <v>316</v>
      </c>
      <c r="F60" s="114">
        <v>345</v>
      </c>
      <c r="G60" s="114">
        <v>480</v>
      </c>
      <c r="H60" s="114">
        <v>334</v>
      </c>
      <c r="I60" s="140">
        <v>304</v>
      </c>
      <c r="J60" s="115">
        <v>12</v>
      </c>
      <c r="K60" s="116">
        <v>3.9473684210526314</v>
      </c>
    </row>
    <row r="61" spans="1:11" ht="14.1" customHeight="1" x14ac:dyDescent="0.2">
      <c r="A61" s="306" t="s">
        <v>290</v>
      </c>
      <c r="B61" s="307" t="s">
        <v>291</v>
      </c>
      <c r="C61" s="308"/>
      <c r="D61" s="113">
        <v>1.8548827059465358</v>
      </c>
      <c r="E61" s="115">
        <v>136</v>
      </c>
      <c r="F61" s="114">
        <v>117</v>
      </c>
      <c r="G61" s="114">
        <v>173</v>
      </c>
      <c r="H61" s="114">
        <v>110</v>
      </c>
      <c r="I61" s="140">
        <v>132</v>
      </c>
      <c r="J61" s="115">
        <v>4</v>
      </c>
      <c r="K61" s="116">
        <v>3.0303030303030303</v>
      </c>
    </row>
    <row r="62" spans="1:11" ht="14.1" customHeight="1" x14ac:dyDescent="0.2">
      <c r="A62" s="306" t="s">
        <v>292</v>
      </c>
      <c r="B62" s="307" t="s">
        <v>293</v>
      </c>
      <c r="C62" s="308"/>
      <c r="D62" s="113">
        <v>1.1320240043644298</v>
      </c>
      <c r="E62" s="115">
        <v>83</v>
      </c>
      <c r="F62" s="114">
        <v>153</v>
      </c>
      <c r="G62" s="114">
        <v>143</v>
      </c>
      <c r="H62" s="114">
        <v>115</v>
      </c>
      <c r="I62" s="140">
        <v>72</v>
      </c>
      <c r="J62" s="115">
        <v>11</v>
      </c>
      <c r="K62" s="116">
        <v>15.277777777777779</v>
      </c>
    </row>
    <row r="63" spans="1:11" ht="14.1" customHeight="1" x14ac:dyDescent="0.2">
      <c r="A63" s="306"/>
      <c r="B63" s="307" t="s">
        <v>294</v>
      </c>
      <c r="C63" s="308"/>
      <c r="D63" s="113">
        <v>0.94108019639934537</v>
      </c>
      <c r="E63" s="115">
        <v>69</v>
      </c>
      <c r="F63" s="114">
        <v>103</v>
      </c>
      <c r="G63" s="114">
        <v>119</v>
      </c>
      <c r="H63" s="114">
        <v>101</v>
      </c>
      <c r="I63" s="140">
        <v>59</v>
      </c>
      <c r="J63" s="115">
        <v>10</v>
      </c>
      <c r="K63" s="116">
        <v>16.949152542372882</v>
      </c>
    </row>
    <row r="64" spans="1:11" ht="14.1" customHeight="1" x14ac:dyDescent="0.2">
      <c r="A64" s="306" t="s">
        <v>295</v>
      </c>
      <c r="B64" s="307" t="s">
        <v>296</v>
      </c>
      <c r="C64" s="308"/>
      <c r="D64" s="113">
        <v>0.45008183306055649</v>
      </c>
      <c r="E64" s="115">
        <v>33</v>
      </c>
      <c r="F64" s="114">
        <v>31</v>
      </c>
      <c r="G64" s="114">
        <v>38</v>
      </c>
      <c r="H64" s="114">
        <v>46</v>
      </c>
      <c r="I64" s="140">
        <v>49</v>
      </c>
      <c r="J64" s="115">
        <v>-16</v>
      </c>
      <c r="K64" s="116">
        <v>-32.653061224489797</v>
      </c>
    </row>
    <row r="65" spans="1:11" ht="14.1" customHeight="1" x14ac:dyDescent="0.2">
      <c r="A65" s="306" t="s">
        <v>297</v>
      </c>
      <c r="B65" s="307" t="s">
        <v>298</v>
      </c>
      <c r="C65" s="308"/>
      <c r="D65" s="113">
        <v>0.36824877250409166</v>
      </c>
      <c r="E65" s="115">
        <v>27</v>
      </c>
      <c r="F65" s="114">
        <v>24</v>
      </c>
      <c r="G65" s="114">
        <v>83</v>
      </c>
      <c r="H65" s="114">
        <v>18</v>
      </c>
      <c r="I65" s="140">
        <v>25</v>
      </c>
      <c r="J65" s="115">
        <v>2</v>
      </c>
      <c r="K65" s="116">
        <v>8</v>
      </c>
    </row>
    <row r="66" spans="1:11" ht="14.1" customHeight="1" x14ac:dyDescent="0.2">
      <c r="A66" s="306">
        <v>82</v>
      </c>
      <c r="B66" s="307" t="s">
        <v>299</v>
      </c>
      <c r="C66" s="308"/>
      <c r="D66" s="113">
        <v>2.2094926350245498</v>
      </c>
      <c r="E66" s="115">
        <v>162</v>
      </c>
      <c r="F66" s="114">
        <v>133</v>
      </c>
      <c r="G66" s="114">
        <v>201</v>
      </c>
      <c r="H66" s="114">
        <v>117</v>
      </c>
      <c r="I66" s="140">
        <v>134</v>
      </c>
      <c r="J66" s="115">
        <v>28</v>
      </c>
      <c r="K66" s="116">
        <v>20.895522388059703</v>
      </c>
    </row>
    <row r="67" spans="1:11" ht="14.1" customHeight="1" x14ac:dyDescent="0.2">
      <c r="A67" s="306" t="s">
        <v>300</v>
      </c>
      <c r="B67" s="307" t="s">
        <v>301</v>
      </c>
      <c r="C67" s="308"/>
      <c r="D67" s="113">
        <v>0.88652482269503541</v>
      </c>
      <c r="E67" s="115">
        <v>65</v>
      </c>
      <c r="F67" s="114">
        <v>61</v>
      </c>
      <c r="G67" s="114">
        <v>109</v>
      </c>
      <c r="H67" s="114">
        <v>57</v>
      </c>
      <c r="I67" s="140">
        <v>66</v>
      </c>
      <c r="J67" s="115">
        <v>-1</v>
      </c>
      <c r="K67" s="116">
        <v>-1.5151515151515151</v>
      </c>
    </row>
    <row r="68" spans="1:11" ht="14.1" customHeight="1" x14ac:dyDescent="0.2">
      <c r="A68" s="306" t="s">
        <v>302</v>
      </c>
      <c r="B68" s="307" t="s">
        <v>303</v>
      </c>
      <c r="C68" s="308"/>
      <c r="D68" s="113">
        <v>1.0365521003818876</v>
      </c>
      <c r="E68" s="115">
        <v>76</v>
      </c>
      <c r="F68" s="114">
        <v>50</v>
      </c>
      <c r="G68" s="114">
        <v>63</v>
      </c>
      <c r="H68" s="114">
        <v>44</v>
      </c>
      <c r="I68" s="140">
        <v>36</v>
      </c>
      <c r="J68" s="115">
        <v>40</v>
      </c>
      <c r="K68" s="116">
        <v>111.11111111111111</v>
      </c>
    </row>
    <row r="69" spans="1:11" ht="14.1" customHeight="1" x14ac:dyDescent="0.2">
      <c r="A69" s="306">
        <v>83</v>
      </c>
      <c r="B69" s="307" t="s">
        <v>304</v>
      </c>
      <c r="C69" s="308"/>
      <c r="D69" s="113">
        <v>2.5777414075286416</v>
      </c>
      <c r="E69" s="115">
        <v>189</v>
      </c>
      <c r="F69" s="114">
        <v>117</v>
      </c>
      <c r="G69" s="114">
        <v>338</v>
      </c>
      <c r="H69" s="114">
        <v>125</v>
      </c>
      <c r="I69" s="140">
        <v>165</v>
      </c>
      <c r="J69" s="115">
        <v>24</v>
      </c>
      <c r="K69" s="116">
        <v>14.545454545454545</v>
      </c>
    </row>
    <row r="70" spans="1:11" ht="14.1" customHeight="1" x14ac:dyDescent="0.2">
      <c r="A70" s="306" t="s">
        <v>305</v>
      </c>
      <c r="B70" s="307" t="s">
        <v>306</v>
      </c>
      <c r="C70" s="308"/>
      <c r="D70" s="113">
        <v>2.3049645390070923</v>
      </c>
      <c r="E70" s="115">
        <v>169</v>
      </c>
      <c r="F70" s="114">
        <v>101</v>
      </c>
      <c r="G70" s="114">
        <v>315</v>
      </c>
      <c r="H70" s="114">
        <v>105</v>
      </c>
      <c r="I70" s="140">
        <v>133</v>
      </c>
      <c r="J70" s="115">
        <v>36</v>
      </c>
      <c r="K70" s="116">
        <v>27.06766917293233</v>
      </c>
    </row>
    <row r="71" spans="1:11" ht="14.1" customHeight="1" x14ac:dyDescent="0.2">
      <c r="A71" s="306"/>
      <c r="B71" s="307" t="s">
        <v>307</v>
      </c>
      <c r="C71" s="308"/>
      <c r="D71" s="113">
        <v>1.1593016912165848</v>
      </c>
      <c r="E71" s="115">
        <v>85</v>
      </c>
      <c r="F71" s="114">
        <v>51</v>
      </c>
      <c r="G71" s="114">
        <v>175</v>
      </c>
      <c r="H71" s="114">
        <v>55</v>
      </c>
      <c r="I71" s="140">
        <v>70</v>
      </c>
      <c r="J71" s="115">
        <v>15</v>
      </c>
      <c r="K71" s="116">
        <v>21.428571428571427</v>
      </c>
    </row>
    <row r="72" spans="1:11" ht="14.1" customHeight="1" x14ac:dyDescent="0.2">
      <c r="A72" s="306">
        <v>84</v>
      </c>
      <c r="B72" s="307" t="s">
        <v>308</v>
      </c>
      <c r="C72" s="308"/>
      <c r="D72" s="113">
        <v>1.0911074740861975</v>
      </c>
      <c r="E72" s="115">
        <v>80</v>
      </c>
      <c r="F72" s="114">
        <v>48</v>
      </c>
      <c r="G72" s="114">
        <v>218</v>
      </c>
      <c r="H72" s="114">
        <v>49</v>
      </c>
      <c r="I72" s="140">
        <v>55</v>
      </c>
      <c r="J72" s="115">
        <v>25</v>
      </c>
      <c r="K72" s="116">
        <v>45.454545454545453</v>
      </c>
    </row>
    <row r="73" spans="1:11" ht="14.1" customHeight="1" x14ac:dyDescent="0.2">
      <c r="A73" s="306" t="s">
        <v>309</v>
      </c>
      <c r="B73" s="307" t="s">
        <v>310</v>
      </c>
      <c r="C73" s="308"/>
      <c r="D73" s="113">
        <v>0.2591380250954719</v>
      </c>
      <c r="E73" s="115">
        <v>19</v>
      </c>
      <c r="F73" s="114" t="s">
        <v>513</v>
      </c>
      <c r="G73" s="114">
        <v>86</v>
      </c>
      <c r="H73" s="114">
        <v>9</v>
      </c>
      <c r="I73" s="140">
        <v>9</v>
      </c>
      <c r="J73" s="115">
        <v>10</v>
      </c>
      <c r="K73" s="116">
        <v>111.11111111111111</v>
      </c>
    </row>
    <row r="74" spans="1:11" ht="14.1" customHeight="1" x14ac:dyDescent="0.2">
      <c r="A74" s="306" t="s">
        <v>311</v>
      </c>
      <c r="B74" s="307" t="s">
        <v>312</v>
      </c>
      <c r="C74" s="308"/>
      <c r="D74" s="113">
        <v>0.16366612111292964</v>
      </c>
      <c r="E74" s="115">
        <v>12</v>
      </c>
      <c r="F74" s="114">
        <v>8</v>
      </c>
      <c r="G74" s="114">
        <v>40</v>
      </c>
      <c r="H74" s="114">
        <v>4</v>
      </c>
      <c r="I74" s="140">
        <v>8</v>
      </c>
      <c r="J74" s="115">
        <v>4</v>
      </c>
      <c r="K74" s="116">
        <v>50</v>
      </c>
    </row>
    <row r="75" spans="1:11" ht="14.1" customHeight="1" x14ac:dyDescent="0.2">
      <c r="A75" s="306" t="s">
        <v>313</v>
      </c>
      <c r="B75" s="307" t="s">
        <v>314</v>
      </c>
      <c r="C75" s="308"/>
      <c r="D75" s="113">
        <v>0.24549918166939444</v>
      </c>
      <c r="E75" s="115">
        <v>18</v>
      </c>
      <c r="F75" s="114">
        <v>11</v>
      </c>
      <c r="G75" s="114">
        <v>9</v>
      </c>
      <c r="H75" s="114">
        <v>13</v>
      </c>
      <c r="I75" s="140">
        <v>13</v>
      </c>
      <c r="J75" s="115">
        <v>5</v>
      </c>
      <c r="K75" s="116">
        <v>38.46153846153846</v>
      </c>
    </row>
    <row r="76" spans="1:11" ht="14.1" customHeight="1" x14ac:dyDescent="0.2">
      <c r="A76" s="306">
        <v>91</v>
      </c>
      <c r="B76" s="307" t="s">
        <v>315</v>
      </c>
      <c r="C76" s="308"/>
      <c r="D76" s="113">
        <v>0.3546099290780142</v>
      </c>
      <c r="E76" s="115">
        <v>26</v>
      </c>
      <c r="F76" s="114">
        <v>18</v>
      </c>
      <c r="G76" s="114">
        <v>29</v>
      </c>
      <c r="H76" s="114">
        <v>8</v>
      </c>
      <c r="I76" s="140">
        <v>13</v>
      </c>
      <c r="J76" s="115">
        <v>13</v>
      </c>
      <c r="K76" s="116">
        <v>100</v>
      </c>
    </row>
    <row r="77" spans="1:11" ht="14.1" customHeight="1" x14ac:dyDescent="0.2">
      <c r="A77" s="306">
        <v>92</v>
      </c>
      <c r="B77" s="307" t="s">
        <v>316</v>
      </c>
      <c r="C77" s="308"/>
      <c r="D77" s="113">
        <v>1.6230223677032187</v>
      </c>
      <c r="E77" s="115">
        <v>119</v>
      </c>
      <c r="F77" s="114">
        <v>77</v>
      </c>
      <c r="G77" s="114">
        <v>110</v>
      </c>
      <c r="H77" s="114">
        <v>64</v>
      </c>
      <c r="I77" s="140">
        <v>106</v>
      </c>
      <c r="J77" s="115">
        <v>13</v>
      </c>
      <c r="K77" s="116">
        <v>12.264150943396226</v>
      </c>
    </row>
    <row r="78" spans="1:11" ht="14.1" customHeight="1" x14ac:dyDescent="0.2">
      <c r="A78" s="306">
        <v>93</v>
      </c>
      <c r="B78" s="307" t="s">
        <v>317</v>
      </c>
      <c r="C78" s="308"/>
      <c r="D78" s="113" t="s">
        <v>513</v>
      </c>
      <c r="E78" s="115" t="s">
        <v>513</v>
      </c>
      <c r="F78" s="114">
        <v>6</v>
      </c>
      <c r="G78" s="114" t="s">
        <v>513</v>
      </c>
      <c r="H78" s="114" t="s">
        <v>513</v>
      </c>
      <c r="I78" s="140">
        <v>13</v>
      </c>
      <c r="J78" s="115" t="s">
        <v>513</v>
      </c>
      <c r="K78" s="116" t="s">
        <v>513</v>
      </c>
    </row>
    <row r="79" spans="1:11" ht="14.1" customHeight="1" x14ac:dyDescent="0.2">
      <c r="A79" s="306">
        <v>94</v>
      </c>
      <c r="B79" s="307" t="s">
        <v>318</v>
      </c>
      <c r="C79" s="308"/>
      <c r="D79" s="113">
        <v>0.28641571194762683</v>
      </c>
      <c r="E79" s="115">
        <v>21</v>
      </c>
      <c r="F79" s="114">
        <v>17</v>
      </c>
      <c r="G79" s="114">
        <v>75</v>
      </c>
      <c r="H79" s="114">
        <v>43</v>
      </c>
      <c r="I79" s="140">
        <v>21</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0.32733224222585927</v>
      </c>
      <c r="E81" s="143">
        <v>24</v>
      </c>
      <c r="F81" s="144">
        <v>17</v>
      </c>
      <c r="G81" s="144">
        <v>64</v>
      </c>
      <c r="H81" s="144">
        <v>24</v>
      </c>
      <c r="I81" s="145">
        <v>26</v>
      </c>
      <c r="J81" s="143">
        <v>-2</v>
      </c>
      <c r="K81" s="146">
        <v>-7.6923076923076925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80667</v>
      </c>
      <c r="C10" s="114">
        <v>51287</v>
      </c>
      <c r="D10" s="114">
        <v>29380</v>
      </c>
      <c r="E10" s="114">
        <v>67177</v>
      </c>
      <c r="F10" s="114">
        <v>12509</v>
      </c>
      <c r="G10" s="114">
        <v>11684</v>
      </c>
      <c r="H10" s="114">
        <v>17409</v>
      </c>
      <c r="I10" s="115">
        <v>13407</v>
      </c>
      <c r="J10" s="114">
        <v>8784</v>
      </c>
      <c r="K10" s="114">
        <v>4623</v>
      </c>
      <c r="L10" s="423">
        <v>5226</v>
      </c>
      <c r="M10" s="424">
        <v>5125</v>
      </c>
    </row>
    <row r="11" spans="1:13" ht="11.1" customHeight="1" x14ac:dyDescent="0.2">
      <c r="A11" s="422" t="s">
        <v>387</v>
      </c>
      <c r="B11" s="115">
        <v>81200</v>
      </c>
      <c r="C11" s="114">
        <v>51685</v>
      </c>
      <c r="D11" s="114">
        <v>29515</v>
      </c>
      <c r="E11" s="114">
        <v>67695</v>
      </c>
      <c r="F11" s="114">
        <v>12530</v>
      </c>
      <c r="G11" s="114">
        <v>11521</v>
      </c>
      <c r="H11" s="114">
        <v>17748</v>
      </c>
      <c r="I11" s="115">
        <v>13392</v>
      </c>
      <c r="J11" s="114">
        <v>8695</v>
      </c>
      <c r="K11" s="114">
        <v>4697</v>
      </c>
      <c r="L11" s="423">
        <v>4797</v>
      </c>
      <c r="M11" s="424">
        <v>4245</v>
      </c>
    </row>
    <row r="12" spans="1:13" ht="11.1" customHeight="1" x14ac:dyDescent="0.2">
      <c r="A12" s="422" t="s">
        <v>388</v>
      </c>
      <c r="B12" s="115">
        <v>82668</v>
      </c>
      <c r="C12" s="114">
        <v>52491</v>
      </c>
      <c r="D12" s="114">
        <v>30177</v>
      </c>
      <c r="E12" s="114">
        <v>68979</v>
      </c>
      <c r="F12" s="114">
        <v>12690</v>
      </c>
      <c r="G12" s="114">
        <v>12258</v>
      </c>
      <c r="H12" s="114">
        <v>18120</v>
      </c>
      <c r="I12" s="115">
        <v>13434</v>
      </c>
      <c r="J12" s="114">
        <v>8689</v>
      </c>
      <c r="K12" s="114">
        <v>4745</v>
      </c>
      <c r="L12" s="423">
        <v>7509</v>
      </c>
      <c r="M12" s="424">
        <v>6246</v>
      </c>
    </row>
    <row r="13" spans="1:13" s="110" customFormat="1" ht="11.1" customHeight="1" x14ac:dyDescent="0.2">
      <c r="A13" s="422" t="s">
        <v>389</v>
      </c>
      <c r="B13" s="115">
        <v>82216</v>
      </c>
      <c r="C13" s="114">
        <v>51927</v>
      </c>
      <c r="D13" s="114">
        <v>30289</v>
      </c>
      <c r="E13" s="114">
        <v>68017</v>
      </c>
      <c r="F13" s="114">
        <v>13195</v>
      </c>
      <c r="G13" s="114">
        <v>11793</v>
      </c>
      <c r="H13" s="114">
        <v>18278</v>
      </c>
      <c r="I13" s="115">
        <v>13482</v>
      </c>
      <c r="J13" s="114">
        <v>8734</v>
      </c>
      <c r="K13" s="114">
        <v>4748</v>
      </c>
      <c r="L13" s="423">
        <v>4645</v>
      </c>
      <c r="M13" s="424">
        <v>5171</v>
      </c>
    </row>
    <row r="14" spans="1:13" ht="15" customHeight="1" x14ac:dyDescent="0.2">
      <c r="A14" s="422" t="s">
        <v>390</v>
      </c>
      <c r="B14" s="115">
        <v>83138</v>
      </c>
      <c r="C14" s="114">
        <v>52689</v>
      </c>
      <c r="D14" s="114">
        <v>30449</v>
      </c>
      <c r="E14" s="114">
        <v>67681</v>
      </c>
      <c r="F14" s="114">
        <v>14615</v>
      </c>
      <c r="G14" s="114">
        <v>11715</v>
      </c>
      <c r="H14" s="114">
        <v>18715</v>
      </c>
      <c r="I14" s="115">
        <v>13410</v>
      </c>
      <c r="J14" s="114">
        <v>8580</v>
      </c>
      <c r="K14" s="114">
        <v>4830</v>
      </c>
      <c r="L14" s="423">
        <v>6300</v>
      </c>
      <c r="M14" s="424">
        <v>5489</v>
      </c>
    </row>
    <row r="15" spans="1:13" ht="11.1" customHeight="1" x14ac:dyDescent="0.2">
      <c r="A15" s="422" t="s">
        <v>387</v>
      </c>
      <c r="B15" s="115">
        <v>85567</v>
      </c>
      <c r="C15" s="114">
        <v>54376</v>
      </c>
      <c r="D15" s="114">
        <v>31191</v>
      </c>
      <c r="E15" s="114">
        <v>69566</v>
      </c>
      <c r="F15" s="114">
        <v>15168</v>
      </c>
      <c r="G15" s="114">
        <v>12034</v>
      </c>
      <c r="H15" s="114">
        <v>19244</v>
      </c>
      <c r="I15" s="115">
        <v>13576</v>
      </c>
      <c r="J15" s="114">
        <v>8679</v>
      </c>
      <c r="K15" s="114">
        <v>4897</v>
      </c>
      <c r="L15" s="423">
        <v>5586</v>
      </c>
      <c r="M15" s="424">
        <v>4915</v>
      </c>
    </row>
    <row r="16" spans="1:13" ht="11.1" customHeight="1" x14ac:dyDescent="0.2">
      <c r="A16" s="422" t="s">
        <v>388</v>
      </c>
      <c r="B16" s="115">
        <v>87684</v>
      </c>
      <c r="C16" s="114">
        <v>55622</v>
      </c>
      <c r="D16" s="114">
        <v>32062</v>
      </c>
      <c r="E16" s="114">
        <v>71351</v>
      </c>
      <c r="F16" s="114">
        <v>15424</v>
      </c>
      <c r="G16" s="114">
        <v>13047</v>
      </c>
      <c r="H16" s="114">
        <v>19597</v>
      </c>
      <c r="I16" s="115">
        <v>13670</v>
      </c>
      <c r="J16" s="114">
        <v>8594</v>
      </c>
      <c r="K16" s="114">
        <v>5076</v>
      </c>
      <c r="L16" s="423">
        <v>10479</v>
      </c>
      <c r="M16" s="424">
        <v>8733</v>
      </c>
    </row>
    <row r="17" spans="1:13" s="110" customFormat="1" ht="11.1" customHeight="1" x14ac:dyDescent="0.2">
      <c r="A17" s="422" t="s">
        <v>389</v>
      </c>
      <c r="B17" s="115">
        <v>87225</v>
      </c>
      <c r="C17" s="114">
        <v>55057</v>
      </c>
      <c r="D17" s="114">
        <v>32168</v>
      </c>
      <c r="E17" s="114">
        <v>71813</v>
      </c>
      <c r="F17" s="114">
        <v>15360</v>
      </c>
      <c r="G17" s="114">
        <v>12589</v>
      </c>
      <c r="H17" s="114">
        <v>19632</v>
      </c>
      <c r="I17" s="115">
        <v>13788</v>
      </c>
      <c r="J17" s="114">
        <v>8707</v>
      </c>
      <c r="K17" s="114">
        <v>5081</v>
      </c>
      <c r="L17" s="423">
        <v>5542</v>
      </c>
      <c r="M17" s="424">
        <v>6052</v>
      </c>
    </row>
    <row r="18" spans="1:13" ht="15" customHeight="1" x14ac:dyDescent="0.2">
      <c r="A18" s="422" t="s">
        <v>391</v>
      </c>
      <c r="B18" s="115">
        <v>87628</v>
      </c>
      <c r="C18" s="114">
        <v>55230</v>
      </c>
      <c r="D18" s="114">
        <v>32398</v>
      </c>
      <c r="E18" s="114">
        <v>71817</v>
      </c>
      <c r="F18" s="114">
        <v>15734</v>
      </c>
      <c r="G18" s="114">
        <v>12490</v>
      </c>
      <c r="H18" s="114">
        <v>19972</v>
      </c>
      <c r="I18" s="115">
        <v>13782</v>
      </c>
      <c r="J18" s="114">
        <v>8655</v>
      </c>
      <c r="K18" s="114">
        <v>5127</v>
      </c>
      <c r="L18" s="423">
        <v>7006</v>
      </c>
      <c r="M18" s="424">
        <v>6327</v>
      </c>
    </row>
    <row r="19" spans="1:13" ht="11.1" customHeight="1" x14ac:dyDescent="0.2">
      <c r="A19" s="422" t="s">
        <v>387</v>
      </c>
      <c r="B19" s="115">
        <v>88963</v>
      </c>
      <c r="C19" s="114">
        <v>56135</v>
      </c>
      <c r="D19" s="114">
        <v>32828</v>
      </c>
      <c r="E19" s="114">
        <v>72789</v>
      </c>
      <c r="F19" s="114">
        <v>16092</v>
      </c>
      <c r="G19" s="114">
        <v>12475</v>
      </c>
      <c r="H19" s="114">
        <v>20483</v>
      </c>
      <c r="I19" s="115">
        <v>14121</v>
      </c>
      <c r="J19" s="114">
        <v>8808</v>
      </c>
      <c r="K19" s="114">
        <v>5313</v>
      </c>
      <c r="L19" s="423">
        <v>6525</v>
      </c>
      <c r="M19" s="424">
        <v>5246</v>
      </c>
    </row>
    <row r="20" spans="1:13" ht="11.1" customHeight="1" x14ac:dyDescent="0.2">
      <c r="A20" s="422" t="s">
        <v>388</v>
      </c>
      <c r="B20" s="115">
        <v>90448</v>
      </c>
      <c r="C20" s="114">
        <v>57007</v>
      </c>
      <c r="D20" s="114">
        <v>33441</v>
      </c>
      <c r="E20" s="114">
        <v>73987</v>
      </c>
      <c r="F20" s="114">
        <v>16300</v>
      </c>
      <c r="G20" s="114">
        <v>13209</v>
      </c>
      <c r="H20" s="114">
        <v>20899</v>
      </c>
      <c r="I20" s="115">
        <v>14453</v>
      </c>
      <c r="J20" s="114">
        <v>8945</v>
      </c>
      <c r="K20" s="114">
        <v>5508</v>
      </c>
      <c r="L20" s="423">
        <v>8990</v>
      </c>
      <c r="M20" s="424">
        <v>7376</v>
      </c>
    </row>
    <row r="21" spans="1:13" s="110" customFormat="1" ht="11.1" customHeight="1" x14ac:dyDescent="0.2">
      <c r="A21" s="422" t="s">
        <v>389</v>
      </c>
      <c r="B21" s="115">
        <v>90035</v>
      </c>
      <c r="C21" s="114">
        <v>56304</v>
      </c>
      <c r="D21" s="114">
        <v>33731</v>
      </c>
      <c r="E21" s="114">
        <v>73650</v>
      </c>
      <c r="F21" s="114">
        <v>16359</v>
      </c>
      <c r="G21" s="114">
        <v>12582</v>
      </c>
      <c r="H21" s="114">
        <v>21166</v>
      </c>
      <c r="I21" s="115">
        <v>14771</v>
      </c>
      <c r="J21" s="114">
        <v>9205</v>
      </c>
      <c r="K21" s="114">
        <v>5566</v>
      </c>
      <c r="L21" s="423">
        <v>5336</v>
      </c>
      <c r="M21" s="424">
        <v>5508</v>
      </c>
    </row>
    <row r="22" spans="1:13" ht="15" customHeight="1" x14ac:dyDescent="0.2">
      <c r="A22" s="422" t="s">
        <v>392</v>
      </c>
      <c r="B22" s="115">
        <v>90623</v>
      </c>
      <c r="C22" s="114">
        <v>56825</v>
      </c>
      <c r="D22" s="114">
        <v>33798</v>
      </c>
      <c r="E22" s="114">
        <v>74027</v>
      </c>
      <c r="F22" s="114">
        <v>16429</v>
      </c>
      <c r="G22" s="114">
        <v>12159</v>
      </c>
      <c r="H22" s="114">
        <v>21702</v>
      </c>
      <c r="I22" s="115">
        <v>14722</v>
      </c>
      <c r="J22" s="114">
        <v>9198</v>
      </c>
      <c r="K22" s="114">
        <v>5524</v>
      </c>
      <c r="L22" s="423">
        <v>6641</v>
      </c>
      <c r="M22" s="424">
        <v>6270</v>
      </c>
    </row>
    <row r="23" spans="1:13" ht="11.1" customHeight="1" x14ac:dyDescent="0.2">
      <c r="A23" s="422" t="s">
        <v>387</v>
      </c>
      <c r="B23" s="115">
        <v>91729</v>
      </c>
      <c r="C23" s="114">
        <v>57730</v>
      </c>
      <c r="D23" s="114">
        <v>33999</v>
      </c>
      <c r="E23" s="114">
        <v>74944</v>
      </c>
      <c r="F23" s="114">
        <v>16606</v>
      </c>
      <c r="G23" s="114">
        <v>12042</v>
      </c>
      <c r="H23" s="114">
        <v>22250</v>
      </c>
      <c r="I23" s="115">
        <v>14862</v>
      </c>
      <c r="J23" s="114">
        <v>9203</v>
      </c>
      <c r="K23" s="114">
        <v>5659</v>
      </c>
      <c r="L23" s="423">
        <v>7162</v>
      </c>
      <c r="M23" s="424">
        <v>6223</v>
      </c>
    </row>
    <row r="24" spans="1:13" ht="11.1" customHeight="1" x14ac:dyDescent="0.2">
      <c r="A24" s="422" t="s">
        <v>388</v>
      </c>
      <c r="B24" s="115">
        <v>93628</v>
      </c>
      <c r="C24" s="114">
        <v>58878</v>
      </c>
      <c r="D24" s="114">
        <v>34750</v>
      </c>
      <c r="E24" s="114">
        <v>75956</v>
      </c>
      <c r="F24" s="114">
        <v>16690</v>
      </c>
      <c r="G24" s="114">
        <v>12888</v>
      </c>
      <c r="H24" s="114">
        <v>22720</v>
      </c>
      <c r="I24" s="115">
        <v>14886</v>
      </c>
      <c r="J24" s="114">
        <v>9072</v>
      </c>
      <c r="K24" s="114">
        <v>5814</v>
      </c>
      <c r="L24" s="423">
        <v>8655</v>
      </c>
      <c r="M24" s="424">
        <v>7028</v>
      </c>
    </row>
    <row r="25" spans="1:13" s="110" customFormat="1" ht="11.1" customHeight="1" x14ac:dyDescent="0.2">
      <c r="A25" s="422" t="s">
        <v>389</v>
      </c>
      <c r="B25" s="115">
        <v>93337</v>
      </c>
      <c r="C25" s="114">
        <v>58663</v>
      </c>
      <c r="D25" s="114">
        <v>34674</v>
      </c>
      <c r="E25" s="114">
        <v>75733</v>
      </c>
      <c r="F25" s="114">
        <v>16616</v>
      </c>
      <c r="G25" s="114">
        <v>12462</v>
      </c>
      <c r="H25" s="114">
        <v>22923</v>
      </c>
      <c r="I25" s="115">
        <v>14928</v>
      </c>
      <c r="J25" s="114">
        <v>9218</v>
      </c>
      <c r="K25" s="114">
        <v>5710</v>
      </c>
      <c r="L25" s="423">
        <v>5553</v>
      </c>
      <c r="M25" s="424">
        <v>5917</v>
      </c>
    </row>
    <row r="26" spans="1:13" ht="15" customHeight="1" x14ac:dyDescent="0.2">
      <c r="A26" s="422" t="s">
        <v>393</v>
      </c>
      <c r="B26" s="115">
        <v>94165</v>
      </c>
      <c r="C26" s="114">
        <v>59322</v>
      </c>
      <c r="D26" s="114">
        <v>34843</v>
      </c>
      <c r="E26" s="114">
        <v>76355</v>
      </c>
      <c r="F26" s="114">
        <v>16848</v>
      </c>
      <c r="G26" s="114">
        <v>12233</v>
      </c>
      <c r="H26" s="114">
        <v>23335</v>
      </c>
      <c r="I26" s="115">
        <v>14684</v>
      </c>
      <c r="J26" s="114">
        <v>9104</v>
      </c>
      <c r="K26" s="114">
        <v>5580</v>
      </c>
      <c r="L26" s="423">
        <v>6584</v>
      </c>
      <c r="M26" s="424">
        <v>5878</v>
      </c>
    </row>
    <row r="27" spans="1:13" ht="11.1" customHeight="1" x14ac:dyDescent="0.2">
      <c r="A27" s="422" t="s">
        <v>387</v>
      </c>
      <c r="B27" s="115">
        <v>95194</v>
      </c>
      <c r="C27" s="114">
        <v>60119</v>
      </c>
      <c r="D27" s="114">
        <v>35075</v>
      </c>
      <c r="E27" s="114">
        <v>77113</v>
      </c>
      <c r="F27" s="114">
        <v>17127</v>
      </c>
      <c r="G27" s="114">
        <v>12244</v>
      </c>
      <c r="H27" s="114">
        <v>23780</v>
      </c>
      <c r="I27" s="115">
        <v>14687</v>
      </c>
      <c r="J27" s="114">
        <v>9115</v>
      </c>
      <c r="K27" s="114">
        <v>5572</v>
      </c>
      <c r="L27" s="423">
        <v>6391</v>
      </c>
      <c r="M27" s="424">
        <v>5468</v>
      </c>
    </row>
    <row r="28" spans="1:13" ht="11.1" customHeight="1" x14ac:dyDescent="0.2">
      <c r="A28" s="422" t="s">
        <v>388</v>
      </c>
      <c r="B28" s="115">
        <v>97453</v>
      </c>
      <c r="C28" s="114">
        <v>61559</v>
      </c>
      <c r="D28" s="114">
        <v>35894</v>
      </c>
      <c r="E28" s="114">
        <v>80013</v>
      </c>
      <c r="F28" s="114">
        <v>17323</v>
      </c>
      <c r="G28" s="114">
        <v>13210</v>
      </c>
      <c r="H28" s="114">
        <v>24120</v>
      </c>
      <c r="I28" s="115">
        <v>14750</v>
      </c>
      <c r="J28" s="114">
        <v>9004</v>
      </c>
      <c r="K28" s="114">
        <v>5746</v>
      </c>
      <c r="L28" s="423">
        <v>9528</v>
      </c>
      <c r="M28" s="424">
        <v>7425</v>
      </c>
    </row>
    <row r="29" spans="1:13" s="110" customFormat="1" ht="11.1" customHeight="1" x14ac:dyDescent="0.2">
      <c r="A29" s="422" t="s">
        <v>389</v>
      </c>
      <c r="B29" s="115">
        <v>97242</v>
      </c>
      <c r="C29" s="114">
        <v>61415</v>
      </c>
      <c r="D29" s="114">
        <v>35827</v>
      </c>
      <c r="E29" s="114">
        <v>79908</v>
      </c>
      <c r="F29" s="114">
        <v>17316</v>
      </c>
      <c r="G29" s="114">
        <v>12848</v>
      </c>
      <c r="H29" s="114">
        <v>24133</v>
      </c>
      <c r="I29" s="115">
        <v>14957</v>
      </c>
      <c r="J29" s="114">
        <v>9162</v>
      </c>
      <c r="K29" s="114">
        <v>5795</v>
      </c>
      <c r="L29" s="423">
        <v>5764</v>
      </c>
      <c r="M29" s="424">
        <v>6083</v>
      </c>
    </row>
    <row r="30" spans="1:13" ht="15" customHeight="1" x14ac:dyDescent="0.2">
      <c r="A30" s="422" t="s">
        <v>394</v>
      </c>
      <c r="B30" s="115">
        <v>98625</v>
      </c>
      <c r="C30" s="114">
        <v>62602</v>
      </c>
      <c r="D30" s="114">
        <v>36023</v>
      </c>
      <c r="E30" s="114">
        <v>81166</v>
      </c>
      <c r="F30" s="114">
        <v>17445</v>
      </c>
      <c r="G30" s="114">
        <v>12819</v>
      </c>
      <c r="H30" s="114">
        <v>24480</v>
      </c>
      <c r="I30" s="115">
        <v>14439</v>
      </c>
      <c r="J30" s="114">
        <v>8681</v>
      </c>
      <c r="K30" s="114">
        <v>5758</v>
      </c>
      <c r="L30" s="423">
        <v>8477</v>
      </c>
      <c r="M30" s="424">
        <v>6751</v>
      </c>
    </row>
    <row r="31" spans="1:13" ht="11.1" customHeight="1" x14ac:dyDescent="0.2">
      <c r="A31" s="422" t="s">
        <v>387</v>
      </c>
      <c r="B31" s="115">
        <v>99872</v>
      </c>
      <c r="C31" s="114">
        <v>63635</v>
      </c>
      <c r="D31" s="114">
        <v>36237</v>
      </c>
      <c r="E31" s="114">
        <v>82232</v>
      </c>
      <c r="F31" s="114">
        <v>17628</v>
      </c>
      <c r="G31" s="114">
        <v>12802</v>
      </c>
      <c r="H31" s="114">
        <v>24864</v>
      </c>
      <c r="I31" s="115">
        <v>14486</v>
      </c>
      <c r="J31" s="114">
        <v>8727</v>
      </c>
      <c r="K31" s="114">
        <v>5759</v>
      </c>
      <c r="L31" s="423">
        <v>6813</v>
      </c>
      <c r="M31" s="424">
        <v>5619</v>
      </c>
    </row>
    <row r="32" spans="1:13" ht="11.1" customHeight="1" x14ac:dyDescent="0.2">
      <c r="A32" s="422" t="s">
        <v>388</v>
      </c>
      <c r="B32" s="115">
        <v>102346</v>
      </c>
      <c r="C32" s="114">
        <v>65148</v>
      </c>
      <c r="D32" s="114">
        <v>37198</v>
      </c>
      <c r="E32" s="114">
        <v>84354</v>
      </c>
      <c r="F32" s="114">
        <v>17985</v>
      </c>
      <c r="G32" s="114">
        <v>13813</v>
      </c>
      <c r="H32" s="114">
        <v>25247</v>
      </c>
      <c r="I32" s="115">
        <v>14577</v>
      </c>
      <c r="J32" s="114">
        <v>8634</v>
      </c>
      <c r="K32" s="114">
        <v>5943</v>
      </c>
      <c r="L32" s="423">
        <v>10365</v>
      </c>
      <c r="M32" s="424">
        <v>7847</v>
      </c>
    </row>
    <row r="33" spans="1:13" s="110" customFormat="1" ht="11.1" customHeight="1" x14ac:dyDescent="0.2">
      <c r="A33" s="422" t="s">
        <v>389</v>
      </c>
      <c r="B33" s="115">
        <v>102394</v>
      </c>
      <c r="C33" s="114">
        <v>65145</v>
      </c>
      <c r="D33" s="114">
        <v>37249</v>
      </c>
      <c r="E33" s="114">
        <v>84256</v>
      </c>
      <c r="F33" s="114">
        <v>18131</v>
      </c>
      <c r="G33" s="114">
        <v>13438</v>
      </c>
      <c r="H33" s="114">
        <v>25387</v>
      </c>
      <c r="I33" s="115">
        <v>15019</v>
      </c>
      <c r="J33" s="114">
        <v>8954</v>
      </c>
      <c r="K33" s="114">
        <v>6065</v>
      </c>
      <c r="L33" s="423">
        <v>6177</v>
      </c>
      <c r="M33" s="424">
        <v>6158</v>
      </c>
    </row>
    <row r="34" spans="1:13" ht="15" customHeight="1" x14ac:dyDescent="0.2">
      <c r="A34" s="422" t="s">
        <v>395</v>
      </c>
      <c r="B34" s="115">
        <v>102684</v>
      </c>
      <c r="C34" s="114">
        <v>65349</v>
      </c>
      <c r="D34" s="114">
        <v>37335</v>
      </c>
      <c r="E34" s="114">
        <v>84430</v>
      </c>
      <c r="F34" s="114">
        <v>18247</v>
      </c>
      <c r="G34" s="114">
        <v>13108</v>
      </c>
      <c r="H34" s="114">
        <v>25711</v>
      </c>
      <c r="I34" s="115">
        <v>14883</v>
      </c>
      <c r="J34" s="114">
        <v>8872</v>
      </c>
      <c r="K34" s="114">
        <v>6011</v>
      </c>
      <c r="L34" s="423">
        <v>7524</v>
      </c>
      <c r="M34" s="424">
        <v>6785</v>
      </c>
    </row>
    <row r="35" spans="1:13" ht="11.1" customHeight="1" x14ac:dyDescent="0.2">
      <c r="A35" s="422" t="s">
        <v>387</v>
      </c>
      <c r="B35" s="115">
        <v>103784</v>
      </c>
      <c r="C35" s="114">
        <v>66159</v>
      </c>
      <c r="D35" s="114">
        <v>37625</v>
      </c>
      <c r="E35" s="114">
        <v>85243</v>
      </c>
      <c r="F35" s="114">
        <v>18537</v>
      </c>
      <c r="G35" s="114">
        <v>13041</v>
      </c>
      <c r="H35" s="114">
        <v>26116</v>
      </c>
      <c r="I35" s="115">
        <v>14977</v>
      </c>
      <c r="J35" s="114">
        <v>8869</v>
      </c>
      <c r="K35" s="114">
        <v>6108</v>
      </c>
      <c r="L35" s="423">
        <v>6791</v>
      </c>
      <c r="M35" s="424">
        <v>5759</v>
      </c>
    </row>
    <row r="36" spans="1:13" ht="11.1" customHeight="1" x14ac:dyDescent="0.2">
      <c r="A36" s="422" t="s">
        <v>388</v>
      </c>
      <c r="B36" s="115">
        <v>105625</v>
      </c>
      <c r="C36" s="114">
        <v>67263</v>
      </c>
      <c r="D36" s="114">
        <v>38362</v>
      </c>
      <c r="E36" s="114">
        <v>86773</v>
      </c>
      <c r="F36" s="114">
        <v>18850</v>
      </c>
      <c r="G36" s="114">
        <v>13919</v>
      </c>
      <c r="H36" s="114">
        <v>26499</v>
      </c>
      <c r="I36" s="115">
        <v>15040</v>
      </c>
      <c r="J36" s="114">
        <v>8711</v>
      </c>
      <c r="K36" s="114">
        <v>6329</v>
      </c>
      <c r="L36" s="423">
        <v>9530</v>
      </c>
      <c r="M36" s="424">
        <v>8170</v>
      </c>
    </row>
    <row r="37" spans="1:13" s="110" customFormat="1" ht="11.1" customHeight="1" x14ac:dyDescent="0.2">
      <c r="A37" s="422" t="s">
        <v>389</v>
      </c>
      <c r="B37" s="115">
        <v>104775</v>
      </c>
      <c r="C37" s="114">
        <v>66488</v>
      </c>
      <c r="D37" s="114">
        <v>38287</v>
      </c>
      <c r="E37" s="114">
        <v>85737</v>
      </c>
      <c r="F37" s="114">
        <v>19038</v>
      </c>
      <c r="G37" s="114">
        <v>13369</v>
      </c>
      <c r="H37" s="114">
        <v>26649</v>
      </c>
      <c r="I37" s="115">
        <v>15230</v>
      </c>
      <c r="J37" s="114">
        <v>8857</v>
      </c>
      <c r="K37" s="114">
        <v>6373</v>
      </c>
      <c r="L37" s="423">
        <v>5748</v>
      </c>
      <c r="M37" s="424">
        <v>6664</v>
      </c>
    </row>
    <row r="38" spans="1:13" ht="15" customHeight="1" x14ac:dyDescent="0.2">
      <c r="A38" s="425" t="s">
        <v>396</v>
      </c>
      <c r="B38" s="115">
        <v>105030</v>
      </c>
      <c r="C38" s="114">
        <v>66694</v>
      </c>
      <c r="D38" s="114">
        <v>38336</v>
      </c>
      <c r="E38" s="114">
        <v>85774</v>
      </c>
      <c r="F38" s="114">
        <v>19256</v>
      </c>
      <c r="G38" s="114">
        <v>12977</v>
      </c>
      <c r="H38" s="114">
        <v>27131</v>
      </c>
      <c r="I38" s="115">
        <v>14993</v>
      </c>
      <c r="J38" s="114">
        <v>8670</v>
      </c>
      <c r="K38" s="114">
        <v>6323</v>
      </c>
      <c r="L38" s="423">
        <v>7207</v>
      </c>
      <c r="M38" s="424">
        <v>6882</v>
      </c>
    </row>
    <row r="39" spans="1:13" ht="11.1" customHeight="1" x14ac:dyDescent="0.2">
      <c r="A39" s="422" t="s">
        <v>387</v>
      </c>
      <c r="B39" s="115">
        <v>105702</v>
      </c>
      <c r="C39" s="114">
        <v>67158</v>
      </c>
      <c r="D39" s="114">
        <v>38544</v>
      </c>
      <c r="E39" s="114">
        <v>86359</v>
      </c>
      <c r="F39" s="114">
        <v>19343</v>
      </c>
      <c r="G39" s="114">
        <v>12614</v>
      </c>
      <c r="H39" s="114">
        <v>27779</v>
      </c>
      <c r="I39" s="115">
        <v>14959</v>
      </c>
      <c r="J39" s="114">
        <v>8625</v>
      </c>
      <c r="K39" s="114">
        <v>6334</v>
      </c>
      <c r="L39" s="423">
        <v>6736</v>
      </c>
      <c r="M39" s="424">
        <v>6065</v>
      </c>
    </row>
    <row r="40" spans="1:13" ht="11.1" customHeight="1" x14ac:dyDescent="0.2">
      <c r="A40" s="425" t="s">
        <v>388</v>
      </c>
      <c r="B40" s="115">
        <v>107031</v>
      </c>
      <c r="C40" s="114">
        <v>67912</v>
      </c>
      <c r="D40" s="114">
        <v>39119</v>
      </c>
      <c r="E40" s="114">
        <v>87365</v>
      </c>
      <c r="F40" s="114">
        <v>19666</v>
      </c>
      <c r="G40" s="114">
        <v>13371</v>
      </c>
      <c r="H40" s="114">
        <v>28174</v>
      </c>
      <c r="I40" s="115">
        <v>15052</v>
      </c>
      <c r="J40" s="114">
        <v>8447</v>
      </c>
      <c r="K40" s="114">
        <v>6605</v>
      </c>
      <c r="L40" s="423">
        <v>9032</v>
      </c>
      <c r="M40" s="424">
        <v>7963</v>
      </c>
    </row>
    <row r="41" spans="1:13" s="110" customFormat="1" ht="11.1" customHeight="1" x14ac:dyDescent="0.2">
      <c r="A41" s="422" t="s">
        <v>389</v>
      </c>
      <c r="B41" s="115">
        <v>106532</v>
      </c>
      <c r="C41" s="114">
        <v>67412</v>
      </c>
      <c r="D41" s="114">
        <v>39120</v>
      </c>
      <c r="E41" s="114">
        <v>86720</v>
      </c>
      <c r="F41" s="114">
        <v>19812</v>
      </c>
      <c r="G41" s="114">
        <v>13032</v>
      </c>
      <c r="H41" s="114">
        <v>28513</v>
      </c>
      <c r="I41" s="115">
        <v>15201</v>
      </c>
      <c r="J41" s="114">
        <v>8546</v>
      </c>
      <c r="K41" s="114">
        <v>6655</v>
      </c>
      <c r="L41" s="423">
        <v>5985</v>
      </c>
      <c r="M41" s="424">
        <v>6549</v>
      </c>
    </row>
    <row r="42" spans="1:13" ht="15" customHeight="1" x14ac:dyDescent="0.2">
      <c r="A42" s="422" t="s">
        <v>397</v>
      </c>
      <c r="B42" s="115">
        <v>107466</v>
      </c>
      <c r="C42" s="114">
        <v>67698</v>
      </c>
      <c r="D42" s="114">
        <v>39768</v>
      </c>
      <c r="E42" s="114">
        <v>87184</v>
      </c>
      <c r="F42" s="114">
        <v>20282</v>
      </c>
      <c r="G42" s="114">
        <v>12675</v>
      </c>
      <c r="H42" s="114">
        <v>29362</v>
      </c>
      <c r="I42" s="115">
        <v>14937</v>
      </c>
      <c r="J42" s="114">
        <v>8314</v>
      </c>
      <c r="K42" s="114">
        <v>6623</v>
      </c>
      <c r="L42" s="423">
        <v>7451</v>
      </c>
      <c r="M42" s="424">
        <v>7280</v>
      </c>
    </row>
    <row r="43" spans="1:13" ht="11.1" customHeight="1" x14ac:dyDescent="0.2">
      <c r="A43" s="422" t="s">
        <v>387</v>
      </c>
      <c r="B43" s="115">
        <v>107058</v>
      </c>
      <c r="C43" s="114">
        <v>67704</v>
      </c>
      <c r="D43" s="114">
        <v>39354</v>
      </c>
      <c r="E43" s="114">
        <v>86723</v>
      </c>
      <c r="F43" s="114">
        <v>20335</v>
      </c>
      <c r="G43" s="114">
        <v>12400</v>
      </c>
      <c r="H43" s="114">
        <v>29513</v>
      </c>
      <c r="I43" s="115">
        <v>15054</v>
      </c>
      <c r="J43" s="114">
        <v>8377</v>
      </c>
      <c r="K43" s="114">
        <v>6677</v>
      </c>
      <c r="L43" s="423">
        <v>6595</v>
      </c>
      <c r="M43" s="424">
        <v>6490</v>
      </c>
    </row>
    <row r="44" spans="1:13" ht="11.1" customHeight="1" x14ac:dyDescent="0.2">
      <c r="A44" s="422" t="s">
        <v>388</v>
      </c>
      <c r="B44" s="115">
        <v>108288</v>
      </c>
      <c r="C44" s="114">
        <v>68217</v>
      </c>
      <c r="D44" s="114">
        <v>40071</v>
      </c>
      <c r="E44" s="114">
        <v>87563</v>
      </c>
      <c r="F44" s="114">
        <v>20725</v>
      </c>
      <c r="G44" s="114">
        <v>12929</v>
      </c>
      <c r="H44" s="114">
        <v>29983</v>
      </c>
      <c r="I44" s="115">
        <v>15042</v>
      </c>
      <c r="J44" s="114">
        <v>8215</v>
      </c>
      <c r="K44" s="114">
        <v>6827</v>
      </c>
      <c r="L44" s="423">
        <v>8942</v>
      </c>
      <c r="M44" s="424">
        <v>8357</v>
      </c>
    </row>
    <row r="45" spans="1:13" s="110" customFormat="1" ht="11.1" customHeight="1" x14ac:dyDescent="0.2">
      <c r="A45" s="422" t="s">
        <v>389</v>
      </c>
      <c r="B45" s="115">
        <v>107543</v>
      </c>
      <c r="C45" s="114">
        <v>67379</v>
      </c>
      <c r="D45" s="114">
        <v>40164</v>
      </c>
      <c r="E45" s="114">
        <v>86442</v>
      </c>
      <c r="F45" s="114">
        <v>21101</v>
      </c>
      <c r="G45" s="114">
        <v>12573</v>
      </c>
      <c r="H45" s="114">
        <v>30027</v>
      </c>
      <c r="I45" s="115">
        <v>15343</v>
      </c>
      <c r="J45" s="114">
        <v>8476</v>
      </c>
      <c r="K45" s="114">
        <v>6867</v>
      </c>
      <c r="L45" s="423">
        <v>6142</v>
      </c>
      <c r="M45" s="424">
        <v>6861</v>
      </c>
    </row>
    <row r="46" spans="1:13" ht="15" customHeight="1" x14ac:dyDescent="0.2">
      <c r="A46" s="422" t="s">
        <v>398</v>
      </c>
      <c r="B46" s="115">
        <v>107768</v>
      </c>
      <c r="C46" s="114">
        <v>67562</v>
      </c>
      <c r="D46" s="114">
        <v>40206</v>
      </c>
      <c r="E46" s="114">
        <v>86602</v>
      </c>
      <c r="F46" s="114">
        <v>21166</v>
      </c>
      <c r="G46" s="114">
        <v>12275</v>
      </c>
      <c r="H46" s="114">
        <v>30281</v>
      </c>
      <c r="I46" s="115">
        <v>15230</v>
      </c>
      <c r="J46" s="114">
        <v>8259</v>
      </c>
      <c r="K46" s="114">
        <v>6971</v>
      </c>
      <c r="L46" s="423">
        <v>7372</v>
      </c>
      <c r="M46" s="424">
        <v>7216</v>
      </c>
    </row>
    <row r="47" spans="1:13" ht="11.1" customHeight="1" x14ac:dyDescent="0.2">
      <c r="A47" s="422" t="s">
        <v>387</v>
      </c>
      <c r="B47" s="115">
        <v>107531</v>
      </c>
      <c r="C47" s="114">
        <v>67530</v>
      </c>
      <c r="D47" s="114">
        <v>40001</v>
      </c>
      <c r="E47" s="114">
        <v>86170</v>
      </c>
      <c r="F47" s="114">
        <v>21361</v>
      </c>
      <c r="G47" s="114">
        <v>11958</v>
      </c>
      <c r="H47" s="114">
        <v>30495</v>
      </c>
      <c r="I47" s="115">
        <v>15221</v>
      </c>
      <c r="J47" s="114">
        <v>8294</v>
      </c>
      <c r="K47" s="114">
        <v>6927</v>
      </c>
      <c r="L47" s="423">
        <v>6091</v>
      </c>
      <c r="M47" s="424">
        <v>6325</v>
      </c>
    </row>
    <row r="48" spans="1:13" ht="11.1" customHeight="1" x14ac:dyDescent="0.2">
      <c r="A48" s="422" t="s">
        <v>388</v>
      </c>
      <c r="B48" s="115">
        <v>107819</v>
      </c>
      <c r="C48" s="114">
        <v>67544</v>
      </c>
      <c r="D48" s="114">
        <v>40275</v>
      </c>
      <c r="E48" s="114">
        <v>86271</v>
      </c>
      <c r="F48" s="114">
        <v>21548</v>
      </c>
      <c r="G48" s="114">
        <v>12619</v>
      </c>
      <c r="H48" s="114">
        <v>30563</v>
      </c>
      <c r="I48" s="115">
        <v>15021</v>
      </c>
      <c r="J48" s="114">
        <v>8057</v>
      </c>
      <c r="K48" s="114">
        <v>6964</v>
      </c>
      <c r="L48" s="423">
        <v>8607</v>
      </c>
      <c r="M48" s="424">
        <v>8343</v>
      </c>
    </row>
    <row r="49" spans="1:17" s="110" customFormat="1" ht="11.1" customHeight="1" x14ac:dyDescent="0.2">
      <c r="A49" s="422" t="s">
        <v>389</v>
      </c>
      <c r="B49" s="115">
        <v>106757</v>
      </c>
      <c r="C49" s="114">
        <v>66684</v>
      </c>
      <c r="D49" s="114">
        <v>40073</v>
      </c>
      <c r="E49" s="114">
        <v>84945</v>
      </c>
      <c r="F49" s="114">
        <v>21812</v>
      </c>
      <c r="G49" s="114">
        <v>12210</v>
      </c>
      <c r="H49" s="114">
        <v>30552</v>
      </c>
      <c r="I49" s="115">
        <v>15208</v>
      </c>
      <c r="J49" s="114">
        <v>8165</v>
      </c>
      <c r="K49" s="114">
        <v>7043</v>
      </c>
      <c r="L49" s="423">
        <v>5366</v>
      </c>
      <c r="M49" s="424">
        <v>6553</v>
      </c>
    </row>
    <row r="50" spans="1:17" ht="15" customHeight="1" x14ac:dyDescent="0.2">
      <c r="A50" s="422" t="s">
        <v>399</v>
      </c>
      <c r="B50" s="143">
        <v>106038</v>
      </c>
      <c r="C50" s="144">
        <v>66357</v>
      </c>
      <c r="D50" s="144">
        <v>39681</v>
      </c>
      <c r="E50" s="144">
        <v>84228</v>
      </c>
      <c r="F50" s="144">
        <v>21810</v>
      </c>
      <c r="G50" s="144">
        <v>11696</v>
      </c>
      <c r="H50" s="144">
        <v>30663</v>
      </c>
      <c r="I50" s="143">
        <v>14816</v>
      </c>
      <c r="J50" s="144">
        <v>7901</v>
      </c>
      <c r="K50" s="144">
        <v>6915</v>
      </c>
      <c r="L50" s="426">
        <v>6643</v>
      </c>
      <c r="M50" s="427">
        <v>7332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-1.6053002746640932</v>
      </c>
      <c r="C6" s="480">
        <f>'Tabelle 3.3'!J11</f>
        <v>-2.7183191070256072</v>
      </c>
      <c r="D6" s="481">
        <f t="shared" ref="D6:E9" si="0">IF(OR(AND(B6&gt;=-50,B6&lt;=50),ISNUMBER(B6)=FALSE),B6,"")</f>
        <v>-1.6053002746640932</v>
      </c>
      <c r="E6" s="481">
        <f t="shared" si="0"/>
        <v>-2.7183191070256072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-1.6053002746640932</v>
      </c>
      <c r="C14" s="480">
        <f>'Tabelle 3.3'!J11</f>
        <v>-2.7183191070256072</v>
      </c>
      <c r="D14" s="481">
        <f>IF(OR(AND(B14&gt;=-50,B14&lt;=50),ISNUMBER(B14)=FALSE),B14,"")</f>
        <v>-1.6053002746640932</v>
      </c>
      <c r="E14" s="481">
        <f>IF(OR(AND(C14&gt;=-50,C14&lt;=50),ISNUMBER(C14)=FALSE),C14,"")</f>
        <v>-2.7183191070256072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t="str">
        <f>'Tabelle 2.3'!J14</f>
        <v>*</v>
      </c>
      <c r="C17" s="480" t="str">
        <f>'Tabelle 3.3'!J14</f>
        <v>*</v>
      </c>
      <c r="D17" s="481" t="str">
        <f t="shared" si="3"/>
        <v>*</v>
      </c>
      <c r="E17" s="481" t="str">
        <f t="shared" si="3"/>
        <v>*</v>
      </c>
      <c r="F17" s="476" t="str">
        <f t="shared" si="4"/>
        <v/>
      </c>
      <c r="G17" s="476" t="str">
        <f t="shared" si="4"/>
        <v/>
      </c>
      <c r="H17" s="482">
        <f t="shared" si="5"/>
        <v>-0.75</v>
      </c>
      <c r="I17" s="482">
        <f t="shared" si="5"/>
        <v>-0.75</v>
      </c>
      <c r="J17" s="476">
        <f t="shared" si="6"/>
        <v>36</v>
      </c>
      <c r="K17" s="476">
        <f t="shared" si="7"/>
        <v>45</v>
      </c>
      <c r="L17" s="476">
        <f t="shared" si="8"/>
        <v>36</v>
      </c>
      <c r="M17" s="476">
        <f t="shared" si="9"/>
        <v>45</v>
      </c>
      <c r="N17" s="476">
        <v>36</v>
      </c>
    </row>
    <row r="18" spans="1:14" s="475" customFormat="1" ht="15" customHeight="1" x14ac:dyDescent="0.2">
      <c r="A18" s="475">
        <v>5</v>
      </c>
      <c r="B18" s="479">
        <f>'Tabelle 2.3'!J15</f>
        <v>-0.44964028776978415</v>
      </c>
      <c r="C18" s="480">
        <f>'Tabelle 3.3'!J15</f>
        <v>-2.4154589371980677</v>
      </c>
      <c r="D18" s="481">
        <f t="shared" si="3"/>
        <v>-0.44964028776978415</v>
      </c>
      <c r="E18" s="481">
        <f t="shared" si="3"/>
        <v>-2.4154589371980677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t="str">
        <f>'Tabelle 2.3'!J16</f>
        <v>*</v>
      </c>
      <c r="C19" s="480" t="str">
        <f>'Tabelle 3.3'!J16</f>
        <v>*</v>
      </c>
      <c r="D19" s="481" t="str">
        <f t="shared" si="3"/>
        <v>*</v>
      </c>
      <c r="E19" s="481" t="str">
        <f t="shared" si="3"/>
        <v>*</v>
      </c>
      <c r="F19" s="476" t="str">
        <f t="shared" si="4"/>
        <v/>
      </c>
      <c r="G19" s="476" t="str">
        <f t="shared" si="4"/>
        <v/>
      </c>
      <c r="H19" s="482">
        <f t="shared" si="5"/>
        <v>-0.75</v>
      </c>
      <c r="I19" s="482">
        <f t="shared" si="5"/>
        <v>-0.75</v>
      </c>
      <c r="J19" s="476">
        <f t="shared" si="6"/>
        <v>56</v>
      </c>
      <c r="K19" s="476">
        <f t="shared" si="7"/>
        <v>45</v>
      </c>
      <c r="L19" s="476">
        <f t="shared" si="8"/>
        <v>56</v>
      </c>
      <c r="M19" s="476">
        <f t="shared" si="9"/>
        <v>45</v>
      </c>
      <c r="N19" s="476">
        <v>56</v>
      </c>
    </row>
    <row r="20" spans="1:14" s="475" customFormat="1" ht="15" customHeight="1" x14ac:dyDescent="0.2">
      <c r="A20" s="475">
        <v>7</v>
      </c>
      <c r="B20" s="479">
        <f>'Tabelle 2.3'!J17</f>
        <v>39.204545454545453</v>
      </c>
      <c r="C20" s="480">
        <f>'Tabelle 3.3'!J17</f>
        <v>4</v>
      </c>
      <c r="D20" s="481">
        <f t="shared" si="3"/>
        <v>39.204545454545453</v>
      </c>
      <c r="E20" s="481">
        <f t="shared" si="3"/>
        <v>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9.8429720413634616</v>
      </c>
      <c r="C21" s="480">
        <f>'Tabelle 3.3'!J18</f>
        <v>14.066496163682864</v>
      </c>
      <c r="D21" s="481">
        <f t="shared" si="3"/>
        <v>9.8429720413634616</v>
      </c>
      <c r="E21" s="481">
        <f t="shared" si="3"/>
        <v>14.066496163682864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-0.5617977528089888</v>
      </c>
      <c r="C22" s="480">
        <f>'Tabelle 3.3'!J19</f>
        <v>-2.1198532409294741</v>
      </c>
      <c r="D22" s="481">
        <f t="shared" si="3"/>
        <v>-0.5617977528089888</v>
      </c>
      <c r="E22" s="481">
        <f t="shared" si="3"/>
        <v>-2.1198532409294741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-4.7451669595782073</v>
      </c>
      <c r="C23" s="480">
        <f>'Tabelle 3.3'!J20</f>
        <v>-2.5848142164781907</v>
      </c>
      <c r="D23" s="481">
        <f t="shared" si="3"/>
        <v>-4.7451669595782073</v>
      </c>
      <c r="E23" s="481">
        <f t="shared" si="3"/>
        <v>-2.5848142164781907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-0.80492424242424243</v>
      </c>
      <c r="C24" s="480">
        <f>'Tabelle 3.3'!J21</f>
        <v>-9.4654242275625311</v>
      </c>
      <c r="D24" s="481">
        <f t="shared" si="3"/>
        <v>-0.80492424242424243</v>
      </c>
      <c r="E24" s="481">
        <f t="shared" si="3"/>
        <v>-9.4654242275625311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-1.7391304347826086</v>
      </c>
      <c r="C25" s="480">
        <f>'Tabelle 3.3'!J22</f>
        <v>-8.9552238805970141</v>
      </c>
      <c r="D25" s="481">
        <f t="shared" si="3"/>
        <v>-1.7391304347826086</v>
      </c>
      <c r="E25" s="481">
        <f t="shared" si="3"/>
        <v>-8.9552238805970141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0.94862813776999422</v>
      </c>
      <c r="C27" s="480">
        <f>'Tabelle 3.3'!J24</f>
        <v>-2.7387120651369354</v>
      </c>
      <c r="D27" s="481">
        <f t="shared" si="3"/>
        <v>0.94862813776999422</v>
      </c>
      <c r="E27" s="481">
        <f t="shared" si="3"/>
        <v>-2.7387120651369354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-4.6263345195729535</v>
      </c>
      <c r="C28" s="480">
        <f>'Tabelle 3.3'!J25</f>
        <v>2.8482651475919214</v>
      </c>
      <c r="D28" s="481">
        <f t="shared" si="3"/>
        <v>-4.6263345195729535</v>
      </c>
      <c r="E28" s="481">
        <f t="shared" si="3"/>
        <v>2.8482651475919214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-29.050279329608937</v>
      </c>
      <c r="C29" s="480">
        <f>'Tabelle 3.3'!J26</f>
        <v>24</v>
      </c>
      <c r="D29" s="481">
        <f t="shared" si="3"/>
        <v>-29.050279329608937</v>
      </c>
      <c r="E29" s="481">
        <f t="shared" si="3"/>
        <v>24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3.5836627140974966</v>
      </c>
      <c r="C30" s="480">
        <f>'Tabelle 3.3'!J27</f>
        <v>-5.4794520547945202</v>
      </c>
      <c r="D30" s="481">
        <f t="shared" si="3"/>
        <v>3.5836627140974966</v>
      </c>
      <c r="E30" s="481">
        <f t="shared" si="3"/>
        <v>-5.4794520547945202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3.8729329852045256</v>
      </c>
      <c r="C31" s="480">
        <f>'Tabelle 3.3'!J28</f>
        <v>7.8740157480314963</v>
      </c>
      <c r="D31" s="481">
        <f t="shared" si="3"/>
        <v>3.8729329852045256</v>
      </c>
      <c r="E31" s="481">
        <f t="shared" si="3"/>
        <v>7.8740157480314963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4.852798447104497E-2</v>
      </c>
      <c r="C32" s="480">
        <f>'Tabelle 3.3'!J29</f>
        <v>-2.233502538071066</v>
      </c>
      <c r="D32" s="481">
        <f t="shared" si="3"/>
        <v>4.852798447104497E-2</v>
      </c>
      <c r="E32" s="481">
        <f t="shared" si="3"/>
        <v>-2.233502538071066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4.4916090819348469</v>
      </c>
      <c r="C33" s="480">
        <f>'Tabelle 3.3'!J30</f>
        <v>4.3126684636118595</v>
      </c>
      <c r="D33" s="481">
        <f t="shared" si="3"/>
        <v>4.4916090819348469</v>
      </c>
      <c r="E33" s="481">
        <f t="shared" si="3"/>
        <v>4.3126684636118595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-1.2913223140495869</v>
      </c>
      <c r="C34" s="480">
        <f>'Tabelle 3.3'!J31</f>
        <v>-8.9784699954191485</v>
      </c>
      <c r="D34" s="481">
        <f t="shared" si="3"/>
        <v>-1.2913223140495869</v>
      </c>
      <c r="E34" s="481">
        <f t="shared" si="3"/>
        <v>-8.9784699954191485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f>'Tabelle 2.3'!J35</f>
        <v>-0.43826425711503086</v>
      </c>
      <c r="C38" s="480">
        <f>'Tabelle 3.3'!J35</f>
        <v>5.027322404371585</v>
      </c>
      <c r="D38" s="481">
        <f t="shared" si="3"/>
        <v>-0.43826425711503086</v>
      </c>
      <c r="E38" s="481">
        <f t="shared" si="3"/>
        <v>5.027322404371585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t="str">
        <f>'Tabelle 2.3'!J36</f>
        <v>*</v>
      </c>
      <c r="C39" s="480" t="str">
        <f>'Tabelle 3.3'!J36</f>
        <v>*</v>
      </c>
      <c r="D39" s="481" t="str">
        <f t="shared" si="3"/>
        <v>*</v>
      </c>
      <c r="E39" s="481" t="str">
        <f t="shared" si="3"/>
        <v>*</v>
      </c>
      <c r="F39" s="476" t="str">
        <f t="shared" si="4"/>
        <v/>
      </c>
      <c r="G39" s="476" t="str">
        <f t="shared" si="4"/>
        <v/>
      </c>
      <c r="H39" s="482">
        <f t="shared" si="5"/>
        <v>-0.75</v>
      </c>
      <c r="I39" s="482">
        <f t="shared" si="5"/>
        <v>-0.75</v>
      </c>
      <c r="J39" s="476">
        <f t="shared" si="6"/>
        <v>263</v>
      </c>
      <c r="K39" s="476">
        <f t="shared" si="7"/>
        <v>45</v>
      </c>
      <c r="L39" s="476">
        <f t="shared" si="8"/>
        <v>263</v>
      </c>
      <c r="M39" s="476">
        <f t="shared" si="9"/>
        <v>45</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t="str">
        <f>'Tabelle 2.3'!J36</f>
        <v>*</v>
      </c>
      <c r="C45" s="480" t="str">
        <f>'Tabelle 3.3'!J36</f>
        <v>*</v>
      </c>
      <c r="D45" s="481" t="str">
        <f t="shared" si="3"/>
        <v>*</v>
      </c>
      <c r="E45" s="481" t="str">
        <f t="shared" si="3"/>
        <v>*</v>
      </c>
      <c r="F45" s="476" t="str">
        <f t="shared" si="4"/>
        <v/>
      </c>
      <c r="G45" s="476" t="str">
        <f t="shared" si="4"/>
        <v/>
      </c>
      <c r="H45" s="482">
        <f t="shared" si="5"/>
        <v>-0.75</v>
      </c>
      <c r="I45" s="482">
        <f t="shared" si="5"/>
        <v>-0.75</v>
      </c>
      <c r="J45" s="476">
        <f t="shared" si="6"/>
        <v>325</v>
      </c>
      <c r="K45" s="476">
        <f t="shared" si="7"/>
        <v>45</v>
      </c>
      <c r="L45" s="476">
        <f t="shared" si="8"/>
        <v>325</v>
      </c>
      <c r="M45" s="476">
        <f t="shared" si="9"/>
        <v>45</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94165</v>
      </c>
      <c r="C51" s="487">
        <v>9104</v>
      </c>
      <c r="D51" s="487">
        <v>5580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95194</v>
      </c>
      <c r="C52" s="487">
        <v>9115</v>
      </c>
      <c r="D52" s="487">
        <v>5572</v>
      </c>
      <c r="E52" s="488">
        <f t="shared" ref="E52:G70" si="11">IF($A$51=37802,IF(COUNTBLANK(B$51:B$70)&gt;0,#N/A,B52/B$51*100),IF(COUNTBLANK(B$51:B$75)&gt;0,#N/A,B52/B$51*100))</f>
        <v>101.09276270376466</v>
      </c>
      <c r="F52" s="488">
        <f t="shared" si="11"/>
        <v>100.12082601054482</v>
      </c>
      <c r="G52" s="488">
        <f t="shared" si="11"/>
        <v>99.856630824372758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97453</v>
      </c>
      <c r="C53" s="487">
        <v>9004</v>
      </c>
      <c r="D53" s="487">
        <v>5746</v>
      </c>
      <c r="E53" s="488">
        <f t="shared" si="11"/>
        <v>103.4917432166941</v>
      </c>
      <c r="F53" s="488">
        <f t="shared" si="11"/>
        <v>98.901581722319861</v>
      </c>
      <c r="G53" s="488">
        <f t="shared" si="11"/>
        <v>102.97491039426522</v>
      </c>
      <c r="H53" s="489">
        <f>IF(ISERROR(L53)=TRUE,IF(MONTH(A53)=MONTH(MAX(A$51:A$75)),A53,""),"")</f>
        <v>41883</v>
      </c>
      <c r="I53" s="488">
        <f t="shared" si="12"/>
        <v>103.4917432166941</v>
      </c>
      <c r="J53" s="488">
        <f t="shared" si="10"/>
        <v>98.901581722319861</v>
      </c>
      <c r="K53" s="488">
        <f t="shared" si="10"/>
        <v>102.97491039426522</v>
      </c>
      <c r="L53" s="488" t="e">
        <f t="shared" si="13"/>
        <v>#N/A</v>
      </c>
    </row>
    <row r="54" spans="1:14" ht="15" customHeight="1" x14ac:dyDescent="0.2">
      <c r="A54" s="490" t="s">
        <v>462</v>
      </c>
      <c r="B54" s="487">
        <v>97242</v>
      </c>
      <c r="C54" s="487">
        <v>9162</v>
      </c>
      <c r="D54" s="487">
        <v>5795</v>
      </c>
      <c r="E54" s="488">
        <f t="shared" si="11"/>
        <v>103.26766845430893</v>
      </c>
      <c r="F54" s="488">
        <f t="shared" si="11"/>
        <v>100.63708260105449</v>
      </c>
      <c r="G54" s="488">
        <f t="shared" si="11"/>
        <v>103.85304659498206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98625</v>
      </c>
      <c r="C55" s="487">
        <v>8681</v>
      </c>
      <c r="D55" s="487">
        <v>5758</v>
      </c>
      <c r="E55" s="488">
        <f t="shared" si="11"/>
        <v>104.73636701534541</v>
      </c>
      <c r="F55" s="488">
        <f t="shared" si="11"/>
        <v>95.353690685413</v>
      </c>
      <c r="G55" s="488">
        <f t="shared" si="11"/>
        <v>103.1899641577061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99872</v>
      </c>
      <c r="C56" s="487">
        <v>8727</v>
      </c>
      <c r="D56" s="487">
        <v>5759</v>
      </c>
      <c r="E56" s="488">
        <f t="shared" si="11"/>
        <v>106.06063824138481</v>
      </c>
      <c r="F56" s="488">
        <f t="shared" si="11"/>
        <v>95.85896309314586</v>
      </c>
      <c r="G56" s="488">
        <f t="shared" si="11"/>
        <v>103.2078853046595</v>
      </c>
      <c r="H56" s="489" t="str">
        <f t="shared" si="14"/>
        <v/>
      </c>
      <c r="I56" s="488" t="str">
        <f t="shared" si="12"/>
        <v/>
      </c>
      <c r="J56" s="488" t="str">
        <f t="shared" si="10"/>
        <v/>
      </c>
      <c r="K56" s="488" t="str">
        <f t="shared" si="10"/>
        <v/>
      </c>
      <c r="L56" s="488" t="e">
        <f t="shared" si="13"/>
        <v>#N/A</v>
      </c>
    </row>
    <row r="57" spans="1:14" ht="15" customHeight="1" x14ac:dyDescent="0.2">
      <c r="A57" s="490">
        <v>42248</v>
      </c>
      <c r="B57" s="487">
        <v>102346</v>
      </c>
      <c r="C57" s="487">
        <v>8634</v>
      </c>
      <c r="D57" s="487">
        <v>5943</v>
      </c>
      <c r="E57" s="488">
        <f t="shared" si="11"/>
        <v>108.68794137949345</v>
      </c>
      <c r="F57" s="488">
        <f t="shared" si="11"/>
        <v>94.837434094903344</v>
      </c>
      <c r="G57" s="488">
        <f t="shared" si="11"/>
        <v>106.50537634408602</v>
      </c>
      <c r="H57" s="489">
        <f t="shared" si="14"/>
        <v>42248</v>
      </c>
      <c r="I57" s="488">
        <f t="shared" si="12"/>
        <v>108.68794137949345</v>
      </c>
      <c r="J57" s="488">
        <f t="shared" si="10"/>
        <v>94.837434094903344</v>
      </c>
      <c r="K57" s="488">
        <f t="shared" si="10"/>
        <v>106.50537634408602</v>
      </c>
      <c r="L57" s="488" t="e">
        <f t="shared" si="13"/>
        <v>#N/A</v>
      </c>
    </row>
    <row r="58" spans="1:14" ht="15" customHeight="1" x14ac:dyDescent="0.2">
      <c r="A58" s="490" t="s">
        <v>465</v>
      </c>
      <c r="B58" s="487">
        <v>102394</v>
      </c>
      <c r="C58" s="487">
        <v>8954</v>
      </c>
      <c r="D58" s="487">
        <v>6065</v>
      </c>
      <c r="E58" s="488">
        <f t="shared" si="11"/>
        <v>108.73891573302181</v>
      </c>
      <c r="F58" s="488">
        <f t="shared" si="11"/>
        <v>98.352372583479792</v>
      </c>
      <c r="G58" s="488">
        <f t="shared" si="11"/>
        <v>108.69175627240143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102684</v>
      </c>
      <c r="C59" s="487">
        <v>8872</v>
      </c>
      <c r="D59" s="487">
        <v>6011</v>
      </c>
      <c r="E59" s="488">
        <f t="shared" si="11"/>
        <v>109.04688578558913</v>
      </c>
      <c r="F59" s="488">
        <f t="shared" si="11"/>
        <v>97.451669595782079</v>
      </c>
      <c r="G59" s="488">
        <f t="shared" si="11"/>
        <v>107.72401433691756</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103784</v>
      </c>
      <c r="C60" s="487">
        <v>8869</v>
      </c>
      <c r="D60" s="487">
        <v>6108</v>
      </c>
      <c r="E60" s="488">
        <f t="shared" si="11"/>
        <v>110.21504805394787</v>
      </c>
      <c r="F60" s="488">
        <f t="shared" si="11"/>
        <v>97.418717047451679</v>
      </c>
      <c r="G60" s="488">
        <f t="shared" si="11"/>
        <v>109.46236559139786</v>
      </c>
      <c r="H60" s="489" t="str">
        <f t="shared" si="14"/>
        <v/>
      </c>
      <c r="I60" s="488" t="str">
        <f t="shared" si="12"/>
        <v/>
      </c>
      <c r="J60" s="488" t="str">
        <f t="shared" si="10"/>
        <v/>
      </c>
      <c r="K60" s="488" t="str">
        <f t="shared" si="10"/>
        <v/>
      </c>
      <c r="L60" s="488" t="e">
        <f t="shared" si="13"/>
        <v>#N/A</v>
      </c>
    </row>
    <row r="61" spans="1:14" ht="15" customHeight="1" x14ac:dyDescent="0.2">
      <c r="A61" s="490">
        <v>42614</v>
      </c>
      <c r="B61" s="487">
        <v>105625</v>
      </c>
      <c r="C61" s="487">
        <v>8711</v>
      </c>
      <c r="D61" s="487">
        <v>6329</v>
      </c>
      <c r="E61" s="488">
        <f t="shared" si="11"/>
        <v>112.17012690490098</v>
      </c>
      <c r="F61" s="488">
        <f t="shared" si="11"/>
        <v>95.683216168717038</v>
      </c>
      <c r="G61" s="488">
        <f t="shared" si="11"/>
        <v>113.42293906810035</v>
      </c>
      <c r="H61" s="489">
        <f t="shared" si="14"/>
        <v>42614</v>
      </c>
      <c r="I61" s="488">
        <f t="shared" si="12"/>
        <v>112.17012690490098</v>
      </c>
      <c r="J61" s="488">
        <f t="shared" si="10"/>
        <v>95.683216168717038</v>
      </c>
      <c r="K61" s="488">
        <f t="shared" si="10"/>
        <v>113.42293906810035</v>
      </c>
      <c r="L61" s="488" t="e">
        <f t="shared" si="13"/>
        <v>#N/A</v>
      </c>
    </row>
    <row r="62" spans="1:14" ht="15" customHeight="1" x14ac:dyDescent="0.2">
      <c r="A62" s="490" t="s">
        <v>468</v>
      </c>
      <c r="B62" s="487">
        <v>104775</v>
      </c>
      <c r="C62" s="487">
        <v>8857</v>
      </c>
      <c r="D62" s="487">
        <v>6373</v>
      </c>
      <c r="E62" s="488">
        <f t="shared" si="11"/>
        <v>111.26745606116924</v>
      </c>
      <c r="F62" s="488">
        <f t="shared" si="11"/>
        <v>97.286906854130052</v>
      </c>
      <c r="G62" s="488">
        <f t="shared" si="11"/>
        <v>114.21146953405017</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105030</v>
      </c>
      <c r="C63" s="487">
        <v>8670</v>
      </c>
      <c r="D63" s="487">
        <v>6323</v>
      </c>
      <c r="E63" s="488">
        <f t="shared" si="11"/>
        <v>111.53825731428874</v>
      </c>
      <c r="F63" s="488">
        <f t="shared" si="11"/>
        <v>95.232864674868196</v>
      </c>
      <c r="G63" s="488">
        <f t="shared" si="11"/>
        <v>113.31541218637993</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105702</v>
      </c>
      <c r="C64" s="487">
        <v>8625</v>
      </c>
      <c r="D64" s="487">
        <v>6334</v>
      </c>
      <c r="E64" s="488">
        <f t="shared" si="11"/>
        <v>112.25189826368609</v>
      </c>
      <c r="F64" s="488">
        <f t="shared" si="11"/>
        <v>94.738576449912131</v>
      </c>
      <c r="G64" s="488">
        <f t="shared" si="11"/>
        <v>113.51254480286738</v>
      </c>
      <c r="H64" s="489" t="str">
        <f t="shared" si="14"/>
        <v/>
      </c>
      <c r="I64" s="488" t="str">
        <f t="shared" si="12"/>
        <v/>
      </c>
      <c r="J64" s="488" t="str">
        <f t="shared" si="10"/>
        <v/>
      </c>
      <c r="K64" s="488" t="str">
        <f t="shared" si="10"/>
        <v/>
      </c>
      <c r="L64" s="488" t="e">
        <f t="shared" si="13"/>
        <v>#N/A</v>
      </c>
    </row>
    <row r="65" spans="1:12" ht="15" customHeight="1" x14ac:dyDescent="0.2">
      <c r="A65" s="490">
        <v>42979</v>
      </c>
      <c r="B65" s="487">
        <v>107031</v>
      </c>
      <c r="C65" s="487">
        <v>8447</v>
      </c>
      <c r="D65" s="487">
        <v>6605</v>
      </c>
      <c r="E65" s="488">
        <f t="shared" si="11"/>
        <v>113.66325067700313</v>
      </c>
      <c r="F65" s="488">
        <f t="shared" si="11"/>
        <v>92.783391915641474</v>
      </c>
      <c r="G65" s="488">
        <f t="shared" si="11"/>
        <v>118.36917562724014</v>
      </c>
      <c r="H65" s="489">
        <f t="shared" si="14"/>
        <v>42979</v>
      </c>
      <c r="I65" s="488">
        <f t="shared" si="12"/>
        <v>113.66325067700313</v>
      </c>
      <c r="J65" s="488">
        <f t="shared" si="10"/>
        <v>92.783391915641474</v>
      </c>
      <c r="K65" s="488">
        <f t="shared" si="10"/>
        <v>118.36917562724014</v>
      </c>
      <c r="L65" s="488" t="e">
        <f t="shared" si="13"/>
        <v>#N/A</v>
      </c>
    </row>
    <row r="66" spans="1:12" ht="15" customHeight="1" x14ac:dyDescent="0.2">
      <c r="A66" s="490" t="s">
        <v>471</v>
      </c>
      <c r="B66" s="487">
        <v>106532</v>
      </c>
      <c r="C66" s="487">
        <v>8546</v>
      </c>
      <c r="D66" s="487">
        <v>6655</v>
      </c>
      <c r="E66" s="488">
        <f t="shared" si="11"/>
        <v>113.13332979344767</v>
      </c>
      <c r="F66" s="488">
        <f t="shared" si="11"/>
        <v>93.870826010544818</v>
      </c>
      <c r="G66" s="488">
        <f t="shared" si="11"/>
        <v>119.26523297491039</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107466</v>
      </c>
      <c r="C67" s="487">
        <v>8314</v>
      </c>
      <c r="D67" s="487">
        <v>6623</v>
      </c>
      <c r="E67" s="488">
        <f t="shared" si="11"/>
        <v>114.12520575585407</v>
      </c>
      <c r="F67" s="488">
        <f t="shared" si="11"/>
        <v>91.322495606326896</v>
      </c>
      <c r="G67" s="488">
        <f t="shared" si="11"/>
        <v>118.69175627240142</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107058</v>
      </c>
      <c r="C68" s="487">
        <v>8377</v>
      </c>
      <c r="D68" s="487">
        <v>6677</v>
      </c>
      <c r="E68" s="488">
        <f t="shared" si="11"/>
        <v>113.69192375086286</v>
      </c>
      <c r="F68" s="488">
        <f t="shared" si="11"/>
        <v>92.014499121265374</v>
      </c>
      <c r="G68" s="488">
        <f t="shared" si="11"/>
        <v>119.65949820788531</v>
      </c>
      <c r="H68" s="489" t="str">
        <f t="shared" si="14"/>
        <v/>
      </c>
      <c r="I68" s="488" t="str">
        <f t="shared" si="12"/>
        <v/>
      </c>
      <c r="J68" s="488" t="str">
        <f t="shared" si="12"/>
        <v/>
      </c>
      <c r="K68" s="488" t="str">
        <f t="shared" si="12"/>
        <v/>
      </c>
      <c r="L68" s="488" t="e">
        <f t="shared" si="13"/>
        <v>#N/A</v>
      </c>
    </row>
    <row r="69" spans="1:12" ht="15" customHeight="1" x14ac:dyDescent="0.2">
      <c r="A69" s="490">
        <v>43344</v>
      </c>
      <c r="B69" s="487">
        <v>108288</v>
      </c>
      <c r="C69" s="487">
        <v>8215</v>
      </c>
      <c r="D69" s="487">
        <v>6827</v>
      </c>
      <c r="E69" s="488">
        <f t="shared" si="11"/>
        <v>114.99814156002761</v>
      </c>
      <c r="F69" s="488">
        <f t="shared" si="11"/>
        <v>90.235061511423552</v>
      </c>
      <c r="G69" s="488">
        <f t="shared" si="11"/>
        <v>122.34767025089606</v>
      </c>
      <c r="H69" s="489">
        <f t="shared" si="14"/>
        <v>43344</v>
      </c>
      <c r="I69" s="488">
        <f t="shared" si="12"/>
        <v>114.99814156002761</v>
      </c>
      <c r="J69" s="488">
        <f t="shared" si="12"/>
        <v>90.235061511423552</v>
      </c>
      <c r="K69" s="488">
        <f t="shared" si="12"/>
        <v>122.34767025089606</v>
      </c>
      <c r="L69" s="488" t="e">
        <f t="shared" si="13"/>
        <v>#N/A</v>
      </c>
    </row>
    <row r="70" spans="1:12" ht="15" customHeight="1" x14ac:dyDescent="0.2">
      <c r="A70" s="490" t="s">
        <v>474</v>
      </c>
      <c r="B70" s="487">
        <v>107543</v>
      </c>
      <c r="C70" s="487">
        <v>8476</v>
      </c>
      <c r="D70" s="487">
        <v>6867</v>
      </c>
      <c r="E70" s="488">
        <f t="shared" si="11"/>
        <v>114.2069771146392</v>
      </c>
      <c r="F70" s="488">
        <f t="shared" si="11"/>
        <v>93.101933216168717</v>
      </c>
      <c r="G70" s="488">
        <f t="shared" si="11"/>
        <v>123.06451612903227</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107768</v>
      </c>
      <c r="C71" s="487">
        <v>8259</v>
      </c>
      <c r="D71" s="487">
        <v>6971</v>
      </c>
      <c r="E71" s="491">
        <f t="shared" ref="E71:G75" si="15">IF($A$51=37802,IF(COUNTBLANK(B$51:B$70)&gt;0,#N/A,IF(ISBLANK(B71)=FALSE,B71/B$51*100,#N/A)),IF(COUNTBLANK(B$51:B$75)&gt;0,#N/A,B71/B$51*100))</f>
        <v>114.44591939680349</v>
      </c>
      <c r="F71" s="491">
        <f t="shared" si="15"/>
        <v>90.718365553602808</v>
      </c>
      <c r="G71" s="491">
        <f t="shared" si="15"/>
        <v>124.92831541218638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107531</v>
      </c>
      <c r="C72" s="487">
        <v>8294</v>
      </c>
      <c r="D72" s="487">
        <v>6927</v>
      </c>
      <c r="E72" s="491">
        <f t="shared" si="15"/>
        <v>114.19423352625711</v>
      </c>
      <c r="F72" s="491">
        <f t="shared" si="15"/>
        <v>91.102811950790866</v>
      </c>
      <c r="G72" s="491">
        <f t="shared" si="15"/>
        <v>124.13978494623656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107819</v>
      </c>
      <c r="C73" s="487">
        <v>8057</v>
      </c>
      <c r="D73" s="487">
        <v>6964</v>
      </c>
      <c r="E73" s="491">
        <f t="shared" si="15"/>
        <v>114.50007964742738</v>
      </c>
      <c r="F73" s="491">
        <f t="shared" si="15"/>
        <v>88.499560632688926</v>
      </c>
      <c r="G73" s="491">
        <f t="shared" si="15"/>
        <v>124.80286738351253</v>
      </c>
      <c r="H73" s="492">
        <f>IF(A$51=37802,IF(ISERROR(L73)=TRUE,IF(ISBLANK(A73)=FALSE,IF(MONTH(A73)=MONTH(MAX(A$51:A$75)),A73,""),""),""),IF(ISERROR(L73)=TRUE,IF(MONTH(A73)=MONTH(MAX(A$51:A$75)),A73,""),""))</f>
        <v>43709</v>
      </c>
      <c r="I73" s="488">
        <f t="shared" si="12"/>
        <v>114.50007964742738</v>
      </c>
      <c r="J73" s="488">
        <f t="shared" si="12"/>
        <v>88.499560632688926</v>
      </c>
      <c r="K73" s="488">
        <f t="shared" si="12"/>
        <v>124.80286738351253</v>
      </c>
      <c r="L73" s="488" t="e">
        <f t="shared" si="13"/>
        <v>#N/A</v>
      </c>
    </row>
    <row r="74" spans="1:12" ht="15" customHeight="1" x14ac:dyDescent="0.2">
      <c r="A74" s="490" t="s">
        <v>477</v>
      </c>
      <c r="B74" s="487">
        <v>106757</v>
      </c>
      <c r="C74" s="487">
        <v>8165</v>
      </c>
      <c r="D74" s="487">
        <v>7043</v>
      </c>
      <c r="E74" s="491">
        <f t="shared" si="15"/>
        <v>113.37227207561196</v>
      </c>
      <c r="F74" s="491">
        <f t="shared" si="15"/>
        <v>89.685852372583469</v>
      </c>
      <c r="G74" s="491">
        <f t="shared" si="15"/>
        <v>126.21863799283155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106038</v>
      </c>
      <c r="C75" s="493">
        <v>7901</v>
      </c>
      <c r="D75" s="493">
        <v>6915</v>
      </c>
      <c r="E75" s="491">
        <f t="shared" si="15"/>
        <v>112.60871873838477</v>
      </c>
      <c r="F75" s="491">
        <f t="shared" si="15"/>
        <v>86.786028119507904</v>
      </c>
      <c r="G75" s="491">
        <f t="shared" si="15"/>
        <v>123.9247311827957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114.50007964742738</v>
      </c>
      <c r="J77" s="488">
        <f>IF(J75&lt;&gt;"",J75,IF(J74&lt;&gt;"",J74,IF(J73&lt;&gt;"",J73,IF(J72&lt;&gt;"",J72,IF(J71&lt;&gt;"",J71,IF(J70&lt;&gt;"",J70,""))))))</f>
        <v>88.499560632688926</v>
      </c>
      <c r="K77" s="488">
        <f>IF(K75&lt;&gt;"",K75,IF(K74&lt;&gt;"",K74,IF(K73&lt;&gt;"",K73,IF(K72&lt;&gt;"",K72,IF(K71&lt;&gt;"",K71,IF(K70&lt;&gt;"",K70,""))))))</f>
        <v>124.80286738351253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-11,5%</v>
      </c>
      <c r="K79" s="488" t="str">
        <f>"GeB - im Nebenjob: "&amp;IF(K77&gt;100,"+","")&amp;TEXT(K77-100,"0,0")&amp;"%"</f>
        <v>GeB - im Nebenjob: +24,8%</v>
      </c>
    </row>
    <row r="81" spans="9:9" ht="15" customHeight="1" x14ac:dyDescent="0.2">
      <c r="I81" s="488" t="str">
        <f>IF(ISERROR(HLOOKUP(1,I$78:K$79,2,FALSE)),"",HLOOKUP(1,I$78:K$79,2,FALSE))</f>
        <v>GeB - im Nebenjob: +24,8%</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-11,5%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106038</v>
      </c>
      <c r="E12" s="114">
        <v>106757</v>
      </c>
      <c r="F12" s="114">
        <v>107819</v>
      </c>
      <c r="G12" s="114">
        <v>107531</v>
      </c>
      <c r="H12" s="114">
        <v>107768</v>
      </c>
      <c r="I12" s="115">
        <v>-1730</v>
      </c>
      <c r="J12" s="116">
        <v>-1.6053002746640932</v>
      </c>
      <c r="N12" s="117"/>
    </row>
    <row r="13" spans="1:15" s="110" customFormat="1" ht="13.5" customHeight="1" x14ac:dyDescent="0.2">
      <c r="A13" s="118" t="s">
        <v>105</v>
      </c>
      <c r="B13" s="119" t="s">
        <v>106</v>
      </c>
      <c r="C13" s="113">
        <v>62.578509590901376</v>
      </c>
      <c r="D13" s="114">
        <v>66357</v>
      </c>
      <c r="E13" s="114">
        <v>66684</v>
      </c>
      <c r="F13" s="114">
        <v>67544</v>
      </c>
      <c r="G13" s="114">
        <v>67530</v>
      </c>
      <c r="H13" s="114">
        <v>67562</v>
      </c>
      <c r="I13" s="115">
        <v>-1205</v>
      </c>
      <c r="J13" s="116">
        <v>-1.7835469642698558</v>
      </c>
    </row>
    <row r="14" spans="1:15" s="110" customFormat="1" ht="13.5" customHeight="1" x14ac:dyDescent="0.2">
      <c r="A14" s="120"/>
      <c r="B14" s="119" t="s">
        <v>107</v>
      </c>
      <c r="C14" s="113">
        <v>37.421490409098624</v>
      </c>
      <c r="D14" s="114">
        <v>39681</v>
      </c>
      <c r="E14" s="114">
        <v>40073</v>
      </c>
      <c r="F14" s="114">
        <v>40275</v>
      </c>
      <c r="G14" s="114">
        <v>40001</v>
      </c>
      <c r="H14" s="114">
        <v>40206</v>
      </c>
      <c r="I14" s="115">
        <v>-525</v>
      </c>
      <c r="J14" s="116">
        <v>-1.3057752574242651</v>
      </c>
    </row>
    <row r="15" spans="1:15" s="110" customFormat="1" ht="13.5" customHeight="1" x14ac:dyDescent="0.2">
      <c r="A15" s="118" t="s">
        <v>105</v>
      </c>
      <c r="B15" s="121" t="s">
        <v>108</v>
      </c>
      <c r="C15" s="113">
        <v>11.030008110300081</v>
      </c>
      <c r="D15" s="114">
        <v>11696</v>
      </c>
      <c r="E15" s="114">
        <v>12210</v>
      </c>
      <c r="F15" s="114">
        <v>12619</v>
      </c>
      <c r="G15" s="114">
        <v>11958</v>
      </c>
      <c r="H15" s="114">
        <v>12275</v>
      </c>
      <c r="I15" s="115">
        <v>-579</v>
      </c>
      <c r="J15" s="116">
        <v>-4.7169042769857432</v>
      </c>
    </row>
    <row r="16" spans="1:15" s="110" customFormat="1" ht="13.5" customHeight="1" x14ac:dyDescent="0.2">
      <c r="A16" s="118"/>
      <c r="B16" s="121" t="s">
        <v>109</v>
      </c>
      <c r="C16" s="113">
        <v>71.414964446707785</v>
      </c>
      <c r="D16" s="114">
        <v>75727</v>
      </c>
      <c r="E16" s="114">
        <v>76070</v>
      </c>
      <c r="F16" s="114">
        <v>76796</v>
      </c>
      <c r="G16" s="114">
        <v>77387</v>
      </c>
      <c r="H16" s="114">
        <v>77615</v>
      </c>
      <c r="I16" s="115">
        <v>-1888</v>
      </c>
      <c r="J16" s="116">
        <v>-2.4325194872125233</v>
      </c>
    </row>
    <row r="17" spans="1:10" s="110" customFormat="1" ht="13.5" customHeight="1" x14ac:dyDescent="0.2">
      <c r="A17" s="118"/>
      <c r="B17" s="121" t="s">
        <v>110</v>
      </c>
      <c r="C17" s="113">
        <v>16.931666006525962</v>
      </c>
      <c r="D17" s="114">
        <v>17954</v>
      </c>
      <c r="E17" s="114">
        <v>17836</v>
      </c>
      <c r="F17" s="114">
        <v>17771</v>
      </c>
      <c r="G17" s="114">
        <v>17563</v>
      </c>
      <c r="H17" s="114">
        <v>17299</v>
      </c>
      <c r="I17" s="115">
        <v>655</v>
      </c>
      <c r="J17" s="116">
        <v>3.7863460315625179</v>
      </c>
    </row>
    <row r="18" spans="1:10" s="110" customFormat="1" ht="13.5" customHeight="1" x14ac:dyDescent="0.2">
      <c r="A18" s="120"/>
      <c r="B18" s="121" t="s">
        <v>111</v>
      </c>
      <c r="C18" s="113">
        <v>0.62336143646617248</v>
      </c>
      <c r="D18" s="114">
        <v>661</v>
      </c>
      <c r="E18" s="114">
        <v>641</v>
      </c>
      <c r="F18" s="114">
        <v>633</v>
      </c>
      <c r="G18" s="114">
        <v>623</v>
      </c>
      <c r="H18" s="114">
        <v>579</v>
      </c>
      <c r="I18" s="115">
        <v>82</v>
      </c>
      <c r="J18" s="116">
        <v>14.162348877374784</v>
      </c>
    </row>
    <row r="19" spans="1:10" s="110" customFormat="1" ht="13.5" customHeight="1" x14ac:dyDescent="0.2">
      <c r="A19" s="120"/>
      <c r="B19" s="121" t="s">
        <v>112</v>
      </c>
      <c r="C19" s="113">
        <v>0.19238386238895491</v>
      </c>
      <c r="D19" s="114">
        <v>204</v>
      </c>
      <c r="E19" s="114">
        <v>190</v>
      </c>
      <c r="F19" s="114">
        <v>195</v>
      </c>
      <c r="G19" s="114">
        <v>183</v>
      </c>
      <c r="H19" s="114">
        <v>156</v>
      </c>
      <c r="I19" s="115">
        <v>48</v>
      </c>
      <c r="J19" s="116">
        <v>30.76923076923077</v>
      </c>
    </row>
    <row r="20" spans="1:10" s="110" customFormat="1" ht="13.5" customHeight="1" x14ac:dyDescent="0.2">
      <c r="A20" s="118" t="s">
        <v>113</v>
      </c>
      <c r="B20" s="122" t="s">
        <v>114</v>
      </c>
      <c r="C20" s="113">
        <v>79.43190177106321</v>
      </c>
      <c r="D20" s="114">
        <v>84228</v>
      </c>
      <c r="E20" s="114">
        <v>84945</v>
      </c>
      <c r="F20" s="114">
        <v>86271</v>
      </c>
      <c r="G20" s="114">
        <v>86170</v>
      </c>
      <c r="H20" s="114">
        <v>86602</v>
      </c>
      <c r="I20" s="115">
        <v>-2374</v>
      </c>
      <c r="J20" s="116">
        <v>-2.7412761829980834</v>
      </c>
    </row>
    <row r="21" spans="1:10" s="110" customFormat="1" ht="13.5" customHeight="1" x14ac:dyDescent="0.2">
      <c r="A21" s="120"/>
      <c r="B21" s="122" t="s">
        <v>115</v>
      </c>
      <c r="C21" s="113">
        <v>20.568098228936798</v>
      </c>
      <c r="D21" s="114">
        <v>21810</v>
      </c>
      <c r="E21" s="114">
        <v>21812</v>
      </c>
      <c r="F21" s="114">
        <v>21548</v>
      </c>
      <c r="G21" s="114">
        <v>21361</v>
      </c>
      <c r="H21" s="114">
        <v>21166</v>
      </c>
      <c r="I21" s="115">
        <v>644</v>
      </c>
      <c r="J21" s="116">
        <v>3.0426155154493055</v>
      </c>
    </row>
    <row r="22" spans="1:10" s="110" customFormat="1" ht="13.5" customHeight="1" x14ac:dyDescent="0.2">
      <c r="A22" s="118" t="s">
        <v>113</v>
      </c>
      <c r="B22" s="122" t="s">
        <v>116</v>
      </c>
      <c r="C22" s="113">
        <v>86.584054772817296</v>
      </c>
      <c r="D22" s="114">
        <v>91812</v>
      </c>
      <c r="E22" s="114">
        <v>92644</v>
      </c>
      <c r="F22" s="114">
        <v>93426</v>
      </c>
      <c r="G22" s="114">
        <v>93039</v>
      </c>
      <c r="H22" s="114">
        <v>93283</v>
      </c>
      <c r="I22" s="115">
        <v>-1471</v>
      </c>
      <c r="J22" s="116">
        <v>-1.5769218399922815</v>
      </c>
    </row>
    <row r="23" spans="1:10" s="110" customFormat="1" ht="13.5" customHeight="1" x14ac:dyDescent="0.2">
      <c r="A23" s="123"/>
      <c r="B23" s="124" t="s">
        <v>117</v>
      </c>
      <c r="C23" s="125">
        <v>13.39897018050133</v>
      </c>
      <c r="D23" s="114">
        <v>14208</v>
      </c>
      <c r="E23" s="114">
        <v>14092</v>
      </c>
      <c r="F23" s="114">
        <v>14376</v>
      </c>
      <c r="G23" s="114">
        <v>14477</v>
      </c>
      <c r="H23" s="114">
        <v>14469</v>
      </c>
      <c r="I23" s="115">
        <v>-261</v>
      </c>
      <c r="J23" s="116">
        <v>-1.8038565208376529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14816</v>
      </c>
      <c r="E26" s="114">
        <v>15208</v>
      </c>
      <c r="F26" s="114">
        <v>15021</v>
      </c>
      <c r="G26" s="114">
        <v>15221</v>
      </c>
      <c r="H26" s="140">
        <v>15230</v>
      </c>
      <c r="I26" s="115">
        <v>-414</v>
      </c>
      <c r="J26" s="116">
        <v>-2.7183191070256072</v>
      </c>
    </row>
    <row r="27" spans="1:10" s="110" customFormat="1" ht="13.5" customHeight="1" x14ac:dyDescent="0.2">
      <c r="A27" s="118" t="s">
        <v>105</v>
      </c>
      <c r="B27" s="119" t="s">
        <v>106</v>
      </c>
      <c r="C27" s="113">
        <v>40.199784017278617</v>
      </c>
      <c r="D27" s="115">
        <v>5956</v>
      </c>
      <c r="E27" s="114">
        <v>6060</v>
      </c>
      <c r="F27" s="114">
        <v>5952</v>
      </c>
      <c r="G27" s="114">
        <v>5985</v>
      </c>
      <c r="H27" s="140">
        <v>5954</v>
      </c>
      <c r="I27" s="115">
        <v>2</v>
      </c>
      <c r="J27" s="116">
        <v>3.3590863285186429E-2</v>
      </c>
    </row>
    <row r="28" spans="1:10" s="110" customFormat="1" ht="13.5" customHeight="1" x14ac:dyDescent="0.2">
      <c r="A28" s="120"/>
      <c r="B28" s="119" t="s">
        <v>107</v>
      </c>
      <c r="C28" s="113">
        <v>59.800215982721383</v>
      </c>
      <c r="D28" s="115">
        <v>8860</v>
      </c>
      <c r="E28" s="114">
        <v>9148</v>
      </c>
      <c r="F28" s="114">
        <v>9069</v>
      </c>
      <c r="G28" s="114">
        <v>9236</v>
      </c>
      <c r="H28" s="140">
        <v>9276</v>
      </c>
      <c r="I28" s="115">
        <v>-416</v>
      </c>
      <c r="J28" s="116">
        <v>-4.4846916774471755</v>
      </c>
    </row>
    <row r="29" spans="1:10" s="110" customFormat="1" ht="13.5" customHeight="1" x14ac:dyDescent="0.2">
      <c r="A29" s="118" t="s">
        <v>105</v>
      </c>
      <c r="B29" s="121" t="s">
        <v>108</v>
      </c>
      <c r="C29" s="113">
        <v>16.272948164146868</v>
      </c>
      <c r="D29" s="115">
        <v>2411</v>
      </c>
      <c r="E29" s="114">
        <v>2528</v>
      </c>
      <c r="F29" s="114">
        <v>2480</v>
      </c>
      <c r="G29" s="114">
        <v>2562</v>
      </c>
      <c r="H29" s="140">
        <v>2528</v>
      </c>
      <c r="I29" s="115">
        <v>-117</v>
      </c>
      <c r="J29" s="116">
        <v>-4.6281645569620249</v>
      </c>
    </row>
    <row r="30" spans="1:10" s="110" customFormat="1" ht="13.5" customHeight="1" x14ac:dyDescent="0.2">
      <c r="A30" s="118"/>
      <c r="B30" s="121" t="s">
        <v>109</v>
      </c>
      <c r="C30" s="113">
        <v>54.650377969762417</v>
      </c>
      <c r="D30" s="115">
        <v>8097</v>
      </c>
      <c r="E30" s="114">
        <v>8304</v>
      </c>
      <c r="F30" s="114">
        <v>8168</v>
      </c>
      <c r="G30" s="114">
        <v>8275</v>
      </c>
      <c r="H30" s="140">
        <v>8365</v>
      </c>
      <c r="I30" s="115">
        <v>-268</v>
      </c>
      <c r="J30" s="116">
        <v>-3.203825463239689</v>
      </c>
    </row>
    <row r="31" spans="1:10" s="110" customFormat="1" ht="13.5" customHeight="1" x14ac:dyDescent="0.2">
      <c r="A31" s="118"/>
      <c r="B31" s="121" t="s">
        <v>110</v>
      </c>
      <c r="C31" s="113">
        <v>16.124460043196546</v>
      </c>
      <c r="D31" s="115">
        <v>2389</v>
      </c>
      <c r="E31" s="114">
        <v>2430</v>
      </c>
      <c r="F31" s="114">
        <v>2420</v>
      </c>
      <c r="G31" s="114">
        <v>2445</v>
      </c>
      <c r="H31" s="140">
        <v>2443</v>
      </c>
      <c r="I31" s="115">
        <v>-54</v>
      </c>
      <c r="J31" s="116">
        <v>-2.2103970528039296</v>
      </c>
    </row>
    <row r="32" spans="1:10" s="110" customFormat="1" ht="13.5" customHeight="1" x14ac:dyDescent="0.2">
      <c r="A32" s="120"/>
      <c r="B32" s="121" t="s">
        <v>111</v>
      </c>
      <c r="C32" s="113">
        <v>12.952213822894169</v>
      </c>
      <c r="D32" s="115">
        <v>1919</v>
      </c>
      <c r="E32" s="114">
        <v>1946</v>
      </c>
      <c r="F32" s="114">
        <v>1953</v>
      </c>
      <c r="G32" s="114">
        <v>1939</v>
      </c>
      <c r="H32" s="140">
        <v>1894</v>
      </c>
      <c r="I32" s="115">
        <v>25</v>
      </c>
      <c r="J32" s="116">
        <v>1.3199577613516367</v>
      </c>
    </row>
    <row r="33" spans="1:10" s="110" customFormat="1" ht="13.5" customHeight="1" x14ac:dyDescent="0.2">
      <c r="A33" s="120"/>
      <c r="B33" s="121" t="s">
        <v>112</v>
      </c>
      <c r="C33" s="113">
        <v>1.1744060475161988</v>
      </c>
      <c r="D33" s="115">
        <v>174</v>
      </c>
      <c r="E33" s="114">
        <v>184</v>
      </c>
      <c r="F33" s="114">
        <v>192</v>
      </c>
      <c r="G33" s="114">
        <v>179</v>
      </c>
      <c r="H33" s="140">
        <v>171</v>
      </c>
      <c r="I33" s="115">
        <v>3</v>
      </c>
      <c r="J33" s="116">
        <v>1.7543859649122806</v>
      </c>
    </row>
    <row r="34" spans="1:10" s="110" customFormat="1" ht="13.5" customHeight="1" x14ac:dyDescent="0.2">
      <c r="A34" s="118" t="s">
        <v>113</v>
      </c>
      <c r="B34" s="122" t="s">
        <v>116</v>
      </c>
      <c r="C34" s="113">
        <v>80.885529157667392</v>
      </c>
      <c r="D34" s="115">
        <v>11984</v>
      </c>
      <c r="E34" s="114">
        <v>12329</v>
      </c>
      <c r="F34" s="114">
        <v>12254</v>
      </c>
      <c r="G34" s="114">
        <v>12428</v>
      </c>
      <c r="H34" s="140">
        <v>12451</v>
      </c>
      <c r="I34" s="115">
        <v>-467</v>
      </c>
      <c r="J34" s="116">
        <v>-3.7507027547988114</v>
      </c>
    </row>
    <row r="35" spans="1:10" s="110" customFormat="1" ht="13.5" customHeight="1" x14ac:dyDescent="0.2">
      <c r="A35" s="118"/>
      <c r="B35" s="119" t="s">
        <v>117</v>
      </c>
      <c r="C35" s="113">
        <v>19.033477321814257</v>
      </c>
      <c r="D35" s="115">
        <v>2820</v>
      </c>
      <c r="E35" s="114">
        <v>2869</v>
      </c>
      <c r="F35" s="114">
        <v>2759</v>
      </c>
      <c r="G35" s="114">
        <v>2782</v>
      </c>
      <c r="H35" s="140">
        <v>2770</v>
      </c>
      <c r="I35" s="115">
        <v>50</v>
      </c>
      <c r="J35" s="116">
        <v>1.8050541516245486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7901</v>
      </c>
      <c r="E37" s="114">
        <v>8165</v>
      </c>
      <c r="F37" s="114">
        <v>8057</v>
      </c>
      <c r="G37" s="114">
        <v>8294</v>
      </c>
      <c r="H37" s="140">
        <v>8259</v>
      </c>
      <c r="I37" s="115">
        <v>-358</v>
      </c>
      <c r="J37" s="116">
        <v>-4.33466521370626</v>
      </c>
    </row>
    <row r="38" spans="1:10" s="110" customFormat="1" ht="13.5" customHeight="1" x14ac:dyDescent="0.2">
      <c r="A38" s="118" t="s">
        <v>105</v>
      </c>
      <c r="B38" s="119" t="s">
        <v>106</v>
      </c>
      <c r="C38" s="113">
        <v>34.160232881913679</v>
      </c>
      <c r="D38" s="115">
        <v>2699</v>
      </c>
      <c r="E38" s="114">
        <v>2761</v>
      </c>
      <c r="F38" s="114">
        <v>2686</v>
      </c>
      <c r="G38" s="114">
        <v>2764</v>
      </c>
      <c r="H38" s="140">
        <v>2747</v>
      </c>
      <c r="I38" s="115">
        <v>-48</v>
      </c>
      <c r="J38" s="116">
        <v>-1.7473607571896614</v>
      </c>
    </row>
    <row r="39" spans="1:10" s="110" customFormat="1" ht="13.5" customHeight="1" x14ac:dyDescent="0.2">
      <c r="A39" s="120"/>
      <c r="B39" s="119" t="s">
        <v>107</v>
      </c>
      <c r="C39" s="113">
        <v>65.839767118086314</v>
      </c>
      <c r="D39" s="115">
        <v>5202</v>
      </c>
      <c r="E39" s="114">
        <v>5404</v>
      </c>
      <c r="F39" s="114">
        <v>5371</v>
      </c>
      <c r="G39" s="114">
        <v>5530</v>
      </c>
      <c r="H39" s="140">
        <v>5512</v>
      </c>
      <c r="I39" s="115">
        <v>-310</v>
      </c>
      <c r="J39" s="116">
        <v>-5.6240928882438315</v>
      </c>
    </row>
    <row r="40" spans="1:10" s="110" customFormat="1" ht="13.5" customHeight="1" x14ac:dyDescent="0.2">
      <c r="A40" s="118" t="s">
        <v>105</v>
      </c>
      <c r="B40" s="121" t="s">
        <v>108</v>
      </c>
      <c r="C40" s="113">
        <v>19.579800025313251</v>
      </c>
      <c r="D40" s="115">
        <v>1547</v>
      </c>
      <c r="E40" s="114">
        <v>1611</v>
      </c>
      <c r="F40" s="114">
        <v>1566</v>
      </c>
      <c r="G40" s="114">
        <v>1693</v>
      </c>
      <c r="H40" s="140">
        <v>1653</v>
      </c>
      <c r="I40" s="115">
        <v>-106</v>
      </c>
      <c r="J40" s="116">
        <v>-6.4125831820931642</v>
      </c>
    </row>
    <row r="41" spans="1:10" s="110" customFormat="1" ht="13.5" customHeight="1" x14ac:dyDescent="0.2">
      <c r="A41" s="118"/>
      <c r="B41" s="121" t="s">
        <v>109</v>
      </c>
      <c r="C41" s="113">
        <v>39.210226553600812</v>
      </c>
      <c r="D41" s="115">
        <v>3098</v>
      </c>
      <c r="E41" s="114">
        <v>3244</v>
      </c>
      <c r="F41" s="114">
        <v>3170</v>
      </c>
      <c r="G41" s="114">
        <v>3253</v>
      </c>
      <c r="H41" s="140">
        <v>3297</v>
      </c>
      <c r="I41" s="115">
        <v>-199</v>
      </c>
      <c r="J41" s="116">
        <v>-6.0357901122232329</v>
      </c>
    </row>
    <row r="42" spans="1:10" s="110" customFormat="1" ht="13.5" customHeight="1" x14ac:dyDescent="0.2">
      <c r="A42" s="118"/>
      <c r="B42" s="121" t="s">
        <v>110</v>
      </c>
      <c r="C42" s="113">
        <v>17.655992912289584</v>
      </c>
      <c r="D42" s="115">
        <v>1395</v>
      </c>
      <c r="E42" s="114">
        <v>1420</v>
      </c>
      <c r="F42" s="114">
        <v>1428</v>
      </c>
      <c r="G42" s="114">
        <v>1468</v>
      </c>
      <c r="H42" s="140">
        <v>1471</v>
      </c>
      <c r="I42" s="115">
        <v>-76</v>
      </c>
      <c r="J42" s="116">
        <v>-5.1665533650577835</v>
      </c>
    </row>
    <row r="43" spans="1:10" s="110" customFormat="1" ht="13.5" customHeight="1" x14ac:dyDescent="0.2">
      <c r="A43" s="120"/>
      <c r="B43" s="121" t="s">
        <v>111</v>
      </c>
      <c r="C43" s="113">
        <v>23.553980508796354</v>
      </c>
      <c r="D43" s="115">
        <v>1861</v>
      </c>
      <c r="E43" s="114">
        <v>1890</v>
      </c>
      <c r="F43" s="114">
        <v>1893</v>
      </c>
      <c r="G43" s="114">
        <v>1880</v>
      </c>
      <c r="H43" s="140">
        <v>1838</v>
      </c>
      <c r="I43" s="115">
        <v>23</v>
      </c>
      <c r="J43" s="116">
        <v>1.2513601741022851</v>
      </c>
    </row>
    <row r="44" spans="1:10" s="110" customFormat="1" ht="13.5" customHeight="1" x14ac:dyDescent="0.2">
      <c r="A44" s="120"/>
      <c r="B44" s="121" t="s">
        <v>112</v>
      </c>
      <c r="C44" s="113">
        <v>1.974433615997975</v>
      </c>
      <c r="D44" s="115">
        <v>156</v>
      </c>
      <c r="E44" s="114">
        <v>168</v>
      </c>
      <c r="F44" s="114">
        <v>175</v>
      </c>
      <c r="G44" s="114">
        <v>165</v>
      </c>
      <c r="H44" s="140">
        <v>161</v>
      </c>
      <c r="I44" s="115">
        <v>-5</v>
      </c>
      <c r="J44" s="116">
        <v>-3.1055900621118013</v>
      </c>
    </row>
    <row r="45" spans="1:10" s="110" customFormat="1" ht="13.5" customHeight="1" x14ac:dyDescent="0.2">
      <c r="A45" s="118" t="s">
        <v>113</v>
      </c>
      <c r="B45" s="122" t="s">
        <v>116</v>
      </c>
      <c r="C45" s="113">
        <v>83.154031135299334</v>
      </c>
      <c r="D45" s="115">
        <v>6570</v>
      </c>
      <c r="E45" s="114">
        <v>6789</v>
      </c>
      <c r="F45" s="114">
        <v>6750</v>
      </c>
      <c r="G45" s="114">
        <v>6939</v>
      </c>
      <c r="H45" s="140">
        <v>6901</v>
      </c>
      <c r="I45" s="115">
        <v>-331</v>
      </c>
      <c r="J45" s="116">
        <v>-4.7964063179249381</v>
      </c>
    </row>
    <row r="46" spans="1:10" s="110" customFormat="1" ht="13.5" customHeight="1" x14ac:dyDescent="0.2">
      <c r="A46" s="118"/>
      <c r="B46" s="119" t="s">
        <v>117</v>
      </c>
      <c r="C46" s="113">
        <v>16.694089355777749</v>
      </c>
      <c r="D46" s="115">
        <v>1319</v>
      </c>
      <c r="E46" s="114">
        <v>1366</v>
      </c>
      <c r="F46" s="114">
        <v>1299</v>
      </c>
      <c r="G46" s="114">
        <v>1344</v>
      </c>
      <c r="H46" s="140">
        <v>1349</v>
      </c>
      <c r="I46" s="115">
        <v>-30</v>
      </c>
      <c r="J46" s="116">
        <v>-2.2238695329873979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6915</v>
      </c>
      <c r="E48" s="114">
        <v>7043</v>
      </c>
      <c r="F48" s="114">
        <v>6964</v>
      </c>
      <c r="G48" s="114">
        <v>6927</v>
      </c>
      <c r="H48" s="140">
        <v>6971</v>
      </c>
      <c r="I48" s="115">
        <v>-56</v>
      </c>
      <c r="J48" s="116">
        <v>-0.80332807344713819</v>
      </c>
    </row>
    <row r="49" spans="1:12" s="110" customFormat="1" ht="13.5" customHeight="1" x14ac:dyDescent="0.2">
      <c r="A49" s="118" t="s">
        <v>105</v>
      </c>
      <c r="B49" s="119" t="s">
        <v>106</v>
      </c>
      <c r="C49" s="113">
        <v>47.100506146059288</v>
      </c>
      <c r="D49" s="115">
        <v>3257</v>
      </c>
      <c r="E49" s="114">
        <v>3299</v>
      </c>
      <c r="F49" s="114">
        <v>3266</v>
      </c>
      <c r="G49" s="114">
        <v>3221</v>
      </c>
      <c r="H49" s="140">
        <v>3207</v>
      </c>
      <c r="I49" s="115">
        <v>50</v>
      </c>
      <c r="J49" s="116">
        <v>1.5590894917368257</v>
      </c>
    </row>
    <row r="50" spans="1:12" s="110" customFormat="1" ht="13.5" customHeight="1" x14ac:dyDescent="0.2">
      <c r="A50" s="120"/>
      <c r="B50" s="119" t="s">
        <v>107</v>
      </c>
      <c r="C50" s="113">
        <v>52.899493853940712</v>
      </c>
      <c r="D50" s="115">
        <v>3658</v>
      </c>
      <c r="E50" s="114">
        <v>3744</v>
      </c>
      <c r="F50" s="114">
        <v>3698</v>
      </c>
      <c r="G50" s="114">
        <v>3706</v>
      </c>
      <c r="H50" s="140">
        <v>3764</v>
      </c>
      <c r="I50" s="115">
        <v>-106</v>
      </c>
      <c r="J50" s="116">
        <v>-2.81615302869288</v>
      </c>
    </row>
    <row r="51" spans="1:12" s="110" customFormat="1" ht="13.5" customHeight="1" x14ac:dyDescent="0.2">
      <c r="A51" s="118" t="s">
        <v>105</v>
      </c>
      <c r="B51" s="121" t="s">
        <v>108</v>
      </c>
      <c r="C51" s="113">
        <v>12.494577006507592</v>
      </c>
      <c r="D51" s="115">
        <v>864</v>
      </c>
      <c r="E51" s="114">
        <v>917</v>
      </c>
      <c r="F51" s="114">
        <v>914</v>
      </c>
      <c r="G51" s="114">
        <v>869</v>
      </c>
      <c r="H51" s="140">
        <v>875</v>
      </c>
      <c r="I51" s="115">
        <v>-11</v>
      </c>
      <c r="J51" s="116">
        <v>-1.2571428571428571</v>
      </c>
    </row>
    <row r="52" spans="1:12" s="110" customFormat="1" ht="13.5" customHeight="1" x14ac:dyDescent="0.2">
      <c r="A52" s="118"/>
      <c r="B52" s="121" t="s">
        <v>109</v>
      </c>
      <c r="C52" s="113">
        <v>72.292118582791034</v>
      </c>
      <c r="D52" s="115">
        <v>4999</v>
      </c>
      <c r="E52" s="114">
        <v>5060</v>
      </c>
      <c r="F52" s="114">
        <v>4998</v>
      </c>
      <c r="G52" s="114">
        <v>5022</v>
      </c>
      <c r="H52" s="140">
        <v>5068</v>
      </c>
      <c r="I52" s="115">
        <v>-69</v>
      </c>
      <c r="J52" s="116">
        <v>-1.361483820047356</v>
      </c>
    </row>
    <row r="53" spans="1:12" s="110" customFormat="1" ht="13.5" customHeight="1" x14ac:dyDescent="0.2">
      <c r="A53" s="118"/>
      <c r="B53" s="121" t="s">
        <v>110</v>
      </c>
      <c r="C53" s="113">
        <v>14.374548083875633</v>
      </c>
      <c r="D53" s="115">
        <v>994</v>
      </c>
      <c r="E53" s="114">
        <v>1010</v>
      </c>
      <c r="F53" s="114">
        <v>992</v>
      </c>
      <c r="G53" s="114">
        <v>977</v>
      </c>
      <c r="H53" s="140">
        <v>972</v>
      </c>
      <c r="I53" s="115">
        <v>22</v>
      </c>
      <c r="J53" s="116">
        <v>2.263374485596708</v>
      </c>
    </row>
    <row r="54" spans="1:12" s="110" customFormat="1" ht="13.5" customHeight="1" x14ac:dyDescent="0.2">
      <c r="A54" s="120"/>
      <c r="B54" s="121" t="s">
        <v>111</v>
      </c>
      <c r="C54" s="113">
        <v>0.83875632682574119</v>
      </c>
      <c r="D54" s="115">
        <v>58</v>
      </c>
      <c r="E54" s="114">
        <v>56</v>
      </c>
      <c r="F54" s="114">
        <v>60</v>
      </c>
      <c r="G54" s="114">
        <v>59</v>
      </c>
      <c r="H54" s="140">
        <v>56</v>
      </c>
      <c r="I54" s="115">
        <v>2</v>
      </c>
      <c r="J54" s="116">
        <v>3.5714285714285716</v>
      </c>
    </row>
    <row r="55" spans="1:12" s="110" customFormat="1" ht="13.5" customHeight="1" x14ac:dyDescent="0.2">
      <c r="A55" s="120"/>
      <c r="B55" s="121" t="s">
        <v>112</v>
      </c>
      <c r="C55" s="113">
        <v>0.26030368763557482</v>
      </c>
      <c r="D55" s="115">
        <v>18</v>
      </c>
      <c r="E55" s="114">
        <v>16</v>
      </c>
      <c r="F55" s="114">
        <v>17</v>
      </c>
      <c r="G55" s="114">
        <v>14</v>
      </c>
      <c r="H55" s="140">
        <v>10</v>
      </c>
      <c r="I55" s="115">
        <v>8</v>
      </c>
      <c r="J55" s="116">
        <v>80</v>
      </c>
    </row>
    <row r="56" spans="1:12" s="110" customFormat="1" ht="13.5" customHeight="1" x14ac:dyDescent="0.2">
      <c r="A56" s="118" t="s">
        <v>113</v>
      </c>
      <c r="B56" s="122" t="s">
        <v>116</v>
      </c>
      <c r="C56" s="113">
        <v>78.293564714389007</v>
      </c>
      <c r="D56" s="115">
        <v>5414</v>
      </c>
      <c r="E56" s="114">
        <v>5540</v>
      </c>
      <c r="F56" s="114">
        <v>5504</v>
      </c>
      <c r="G56" s="114">
        <v>5489</v>
      </c>
      <c r="H56" s="140">
        <v>5550</v>
      </c>
      <c r="I56" s="115">
        <v>-136</v>
      </c>
      <c r="J56" s="116">
        <v>-2.4504504504504503</v>
      </c>
    </row>
    <row r="57" spans="1:12" s="110" customFormat="1" ht="13.5" customHeight="1" x14ac:dyDescent="0.2">
      <c r="A57" s="142"/>
      <c r="B57" s="124" t="s">
        <v>117</v>
      </c>
      <c r="C57" s="125">
        <v>21.70643528561099</v>
      </c>
      <c r="D57" s="143">
        <v>1501</v>
      </c>
      <c r="E57" s="144">
        <v>1503</v>
      </c>
      <c r="F57" s="144">
        <v>1460</v>
      </c>
      <c r="G57" s="144">
        <v>1438</v>
      </c>
      <c r="H57" s="145">
        <v>1421</v>
      </c>
      <c r="I57" s="143">
        <v>80</v>
      </c>
      <c r="J57" s="146">
        <v>5.6298381421534129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106038</v>
      </c>
      <c r="E12" s="236">
        <v>106757</v>
      </c>
      <c r="F12" s="114">
        <v>107819</v>
      </c>
      <c r="G12" s="114">
        <v>107531</v>
      </c>
      <c r="H12" s="140">
        <v>107768</v>
      </c>
      <c r="I12" s="115">
        <v>-1730</v>
      </c>
      <c r="J12" s="116">
        <v>-1.6053002746640932</v>
      </c>
    </row>
    <row r="13" spans="1:15" s="110" customFormat="1" ht="12" customHeight="1" x14ac:dyDescent="0.2">
      <c r="A13" s="118" t="s">
        <v>105</v>
      </c>
      <c r="B13" s="119" t="s">
        <v>106</v>
      </c>
      <c r="C13" s="113">
        <v>62.578509590901376</v>
      </c>
      <c r="D13" s="115">
        <v>66357</v>
      </c>
      <c r="E13" s="114">
        <v>66684</v>
      </c>
      <c r="F13" s="114">
        <v>67544</v>
      </c>
      <c r="G13" s="114">
        <v>67530</v>
      </c>
      <c r="H13" s="140">
        <v>67562</v>
      </c>
      <c r="I13" s="115">
        <v>-1205</v>
      </c>
      <c r="J13" s="116">
        <v>-1.7835469642698558</v>
      </c>
    </row>
    <row r="14" spans="1:15" s="110" customFormat="1" ht="12" customHeight="1" x14ac:dyDescent="0.2">
      <c r="A14" s="118"/>
      <c r="B14" s="119" t="s">
        <v>107</v>
      </c>
      <c r="C14" s="113">
        <v>37.421490409098624</v>
      </c>
      <c r="D14" s="115">
        <v>39681</v>
      </c>
      <c r="E14" s="114">
        <v>40073</v>
      </c>
      <c r="F14" s="114">
        <v>40275</v>
      </c>
      <c r="G14" s="114">
        <v>40001</v>
      </c>
      <c r="H14" s="140">
        <v>40206</v>
      </c>
      <c r="I14" s="115">
        <v>-525</v>
      </c>
      <c r="J14" s="116">
        <v>-1.3057752574242651</v>
      </c>
    </row>
    <row r="15" spans="1:15" s="110" customFormat="1" ht="12" customHeight="1" x14ac:dyDescent="0.2">
      <c r="A15" s="118" t="s">
        <v>105</v>
      </c>
      <c r="B15" s="121" t="s">
        <v>108</v>
      </c>
      <c r="C15" s="113">
        <v>11.030008110300081</v>
      </c>
      <c r="D15" s="115">
        <v>11696</v>
      </c>
      <c r="E15" s="114">
        <v>12210</v>
      </c>
      <c r="F15" s="114">
        <v>12619</v>
      </c>
      <c r="G15" s="114">
        <v>11958</v>
      </c>
      <c r="H15" s="140">
        <v>12275</v>
      </c>
      <c r="I15" s="115">
        <v>-579</v>
      </c>
      <c r="J15" s="116">
        <v>-4.7169042769857432</v>
      </c>
    </row>
    <row r="16" spans="1:15" s="110" customFormat="1" ht="12" customHeight="1" x14ac:dyDescent="0.2">
      <c r="A16" s="118"/>
      <c r="B16" s="121" t="s">
        <v>109</v>
      </c>
      <c r="C16" s="113">
        <v>71.414964446707785</v>
      </c>
      <c r="D16" s="115">
        <v>75727</v>
      </c>
      <c r="E16" s="114">
        <v>76070</v>
      </c>
      <c r="F16" s="114">
        <v>76796</v>
      </c>
      <c r="G16" s="114">
        <v>77387</v>
      </c>
      <c r="H16" s="140">
        <v>77615</v>
      </c>
      <c r="I16" s="115">
        <v>-1888</v>
      </c>
      <c r="J16" s="116">
        <v>-2.4325194872125233</v>
      </c>
    </row>
    <row r="17" spans="1:10" s="110" customFormat="1" ht="12" customHeight="1" x14ac:dyDescent="0.2">
      <c r="A17" s="118"/>
      <c r="B17" s="121" t="s">
        <v>110</v>
      </c>
      <c r="C17" s="113">
        <v>16.931666006525962</v>
      </c>
      <c r="D17" s="115">
        <v>17954</v>
      </c>
      <c r="E17" s="114">
        <v>17836</v>
      </c>
      <c r="F17" s="114">
        <v>17771</v>
      </c>
      <c r="G17" s="114">
        <v>17563</v>
      </c>
      <c r="H17" s="140">
        <v>17299</v>
      </c>
      <c r="I17" s="115">
        <v>655</v>
      </c>
      <c r="J17" s="116">
        <v>3.7863460315625179</v>
      </c>
    </row>
    <row r="18" spans="1:10" s="110" customFormat="1" ht="12" customHeight="1" x14ac:dyDescent="0.2">
      <c r="A18" s="120"/>
      <c r="B18" s="121" t="s">
        <v>111</v>
      </c>
      <c r="C18" s="113">
        <v>0.62336143646617248</v>
      </c>
      <c r="D18" s="115">
        <v>661</v>
      </c>
      <c r="E18" s="114">
        <v>641</v>
      </c>
      <c r="F18" s="114">
        <v>633</v>
      </c>
      <c r="G18" s="114">
        <v>623</v>
      </c>
      <c r="H18" s="140">
        <v>579</v>
      </c>
      <c r="I18" s="115">
        <v>82</v>
      </c>
      <c r="J18" s="116">
        <v>14.162348877374784</v>
      </c>
    </row>
    <row r="19" spans="1:10" s="110" customFormat="1" ht="12" customHeight="1" x14ac:dyDescent="0.2">
      <c r="A19" s="120"/>
      <c r="B19" s="121" t="s">
        <v>112</v>
      </c>
      <c r="C19" s="113">
        <v>0.19238386238895491</v>
      </c>
      <c r="D19" s="115">
        <v>204</v>
      </c>
      <c r="E19" s="114">
        <v>190</v>
      </c>
      <c r="F19" s="114">
        <v>195</v>
      </c>
      <c r="G19" s="114">
        <v>183</v>
      </c>
      <c r="H19" s="140">
        <v>156</v>
      </c>
      <c r="I19" s="115">
        <v>48</v>
      </c>
      <c r="J19" s="116">
        <v>30.76923076923077</v>
      </c>
    </row>
    <row r="20" spans="1:10" s="110" customFormat="1" ht="12" customHeight="1" x14ac:dyDescent="0.2">
      <c r="A20" s="118" t="s">
        <v>113</v>
      </c>
      <c r="B20" s="119" t="s">
        <v>181</v>
      </c>
      <c r="C20" s="113">
        <v>79.43190177106321</v>
      </c>
      <c r="D20" s="115">
        <v>84228</v>
      </c>
      <c r="E20" s="114">
        <v>84945</v>
      </c>
      <c r="F20" s="114">
        <v>86271</v>
      </c>
      <c r="G20" s="114">
        <v>86170</v>
      </c>
      <c r="H20" s="140">
        <v>86602</v>
      </c>
      <c r="I20" s="115">
        <v>-2374</v>
      </c>
      <c r="J20" s="116">
        <v>-2.7412761829980834</v>
      </c>
    </row>
    <row r="21" spans="1:10" s="110" customFormat="1" ht="12" customHeight="1" x14ac:dyDescent="0.2">
      <c r="A21" s="118"/>
      <c r="B21" s="119" t="s">
        <v>182</v>
      </c>
      <c r="C21" s="113">
        <v>20.568098228936798</v>
      </c>
      <c r="D21" s="115">
        <v>21810</v>
      </c>
      <c r="E21" s="114">
        <v>21812</v>
      </c>
      <c r="F21" s="114">
        <v>21548</v>
      </c>
      <c r="G21" s="114">
        <v>21361</v>
      </c>
      <c r="H21" s="140">
        <v>21166</v>
      </c>
      <c r="I21" s="115">
        <v>644</v>
      </c>
      <c r="J21" s="116">
        <v>3.0426155154493055</v>
      </c>
    </row>
    <row r="22" spans="1:10" s="110" customFormat="1" ht="12" customHeight="1" x14ac:dyDescent="0.2">
      <c r="A22" s="118" t="s">
        <v>113</v>
      </c>
      <c r="B22" s="119" t="s">
        <v>116</v>
      </c>
      <c r="C22" s="113">
        <v>86.584054772817296</v>
      </c>
      <c r="D22" s="115">
        <v>91812</v>
      </c>
      <c r="E22" s="114">
        <v>92644</v>
      </c>
      <c r="F22" s="114">
        <v>93426</v>
      </c>
      <c r="G22" s="114">
        <v>93039</v>
      </c>
      <c r="H22" s="140">
        <v>93283</v>
      </c>
      <c r="I22" s="115">
        <v>-1471</v>
      </c>
      <c r="J22" s="116">
        <v>-1.5769218399922815</v>
      </c>
    </row>
    <row r="23" spans="1:10" s="110" customFormat="1" ht="12" customHeight="1" x14ac:dyDescent="0.2">
      <c r="A23" s="118"/>
      <c r="B23" s="119" t="s">
        <v>117</v>
      </c>
      <c r="C23" s="113">
        <v>13.39897018050133</v>
      </c>
      <c r="D23" s="115">
        <v>14208</v>
      </c>
      <c r="E23" s="114">
        <v>14092</v>
      </c>
      <c r="F23" s="114">
        <v>14376</v>
      </c>
      <c r="G23" s="114">
        <v>14477</v>
      </c>
      <c r="H23" s="140">
        <v>14469</v>
      </c>
      <c r="I23" s="115">
        <v>-261</v>
      </c>
      <c r="J23" s="116">
        <v>-1.8038565208376529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63385</v>
      </c>
      <c r="E64" s="236">
        <v>63410</v>
      </c>
      <c r="F64" s="236">
        <v>63675</v>
      </c>
      <c r="G64" s="236">
        <v>62977</v>
      </c>
      <c r="H64" s="140">
        <v>62899</v>
      </c>
      <c r="I64" s="115">
        <v>486</v>
      </c>
      <c r="J64" s="116">
        <v>0.77266729200782203</v>
      </c>
    </row>
    <row r="65" spans="1:12" s="110" customFormat="1" ht="12" customHeight="1" x14ac:dyDescent="0.2">
      <c r="A65" s="118" t="s">
        <v>105</v>
      </c>
      <c r="B65" s="119" t="s">
        <v>106</v>
      </c>
      <c r="C65" s="113">
        <v>57.852804291236097</v>
      </c>
      <c r="D65" s="235">
        <v>36670</v>
      </c>
      <c r="E65" s="236">
        <v>36600</v>
      </c>
      <c r="F65" s="236">
        <v>36940</v>
      </c>
      <c r="G65" s="236">
        <v>36485</v>
      </c>
      <c r="H65" s="140">
        <v>36338</v>
      </c>
      <c r="I65" s="115">
        <v>332</v>
      </c>
      <c r="J65" s="116">
        <v>0.91364411910396826</v>
      </c>
    </row>
    <row r="66" spans="1:12" s="110" customFormat="1" ht="12" customHeight="1" x14ac:dyDescent="0.2">
      <c r="A66" s="118"/>
      <c r="B66" s="119" t="s">
        <v>107</v>
      </c>
      <c r="C66" s="113">
        <v>42.147195708763903</v>
      </c>
      <c r="D66" s="235">
        <v>26715</v>
      </c>
      <c r="E66" s="236">
        <v>26810</v>
      </c>
      <c r="F66" s="236">
        <v>26735</v>
      </c>
      <c r="G66" s="236">
        <v>26492</v>
      </c>
      <c r="H66" s="140">
        <v>26561</v>
      </c>
      <c r="I66" s="115">
        <v>154</v>
      </c>
      <c r="J66" s="116">
        <v>0.57979744738526406</v>
      </c>
    </row>
    <row r="67" spans="1:12" s="110" customFormat="1" ht="12" customHeight="1" x14ac:dyDescent="0.2">
      <c r="A67" s="118" t="s">
        <v>105</v>
      </c>
      <c r="B67" s="121" t="s">
        <v>108</v>
      </c>
      <c r="C67" s="113">
        <v>10.816439220635797</v>
      </c>
      <c r="D67" s="235">
        <v>6856</v>
      </c>
      <c r="E67" s="236">
        <v>7027</v>
      </c>
      <c r="F67" s="236">
        <v>7142</v>
      </c>
      <c r="G67" s="236">
        <v>6672</v>
      </c>
      <c r="H67" s="140">
        <v>6845</v>
      </c>
      <c r="I67" s="115">
        <v>11</v>
      </c>
      <c r="J67" s="116">
        <v>0.16070124178232287</v>
      </c>
    </row>
    <row r="68" spans="1:12" s="110" customFormat="1" ht="12" customHeight="1" x14ac:dyDescent="0.2">
      <c r="A68" s="118"/>
      <c r="B68" s="121" t="s">
        <v>109</v>
      </c>
      <c r="C68" s="113">
        <v>72.581841129604797</v>
      </c>
      <c r="D68" s="235">
        <v>46006</v>
      </c>
      <c r="E68" s="236">
        <v>45941</v>
      </c>
      <c r="F68" s="236">
        <v>46139</v>
      </c>
      <c r="G68" s="236">
        <v>46027</v>
      </c>
      <c r="H68" s="140">
        <v>45947</v>
      </c>
      <c r="I68" s="115">
        <v>59</v>
      </c>
      <c r="J68" s="116">
        <v>0.12840881885650859</v>
      </c>
    </row>
    <row r="69" spans="1:12" s="110" customFormat="1" ht="12" customHeight="1" x14ac:dyDescent="0.2">
      <c r="A69" s="118"/>
      <c r="B69" s="121" t="s">
        <v>110</v>
      </c>
      <c r="C69" s="113">
        <v>15.729273487418158</v>
      </c>
      <c r="D69" s="235">
        <v>9970</v>
      </c>
      <c r="E69" s="236">
        <v>9901</v>
      </c>
      <c r="F69" s="236">
        <v>9864</v>
      </c>
      <c r="G69" s="236">
        <v>9757</v>
      </c>
      <c r="H69" s="140">
        <v>9619</v>
      </c>
      <c r="I69" s="115">
        <v>351</v>
      </c>
      <c r="J69" s="116">
        <v>3.6490279654849775</v>
      </c>
    </row>
    <row r="70" spans="1:12" s="110" customFormat="1" ht="12" customHeight="1" x14ac:dyDescent="0.2">
      <c r="A70" s="120"/>
      <c r="B70" s="121" t="s">
        <v>111</v>
      </c>
      <c r="C70" s="113">
        <v>0.87244616234124794</v>
      </c>
      <c r="D70" s="235">
        <v>553</v>
      </c>
      <c r="E70" s="236">
        <v>541</v>
      </c>
      <c r="F70" s="236">
        <v>530</v>
      </c>
      <c r="G70" s="236">
        <v>521</v>
      </c>
      <c r="H70" s="140">
        <v>488</v>
      </c>
      <c r="I70" s="115">
        <v>65</v>
      </c>
      <c r="J70" s="116">
        <v>13.319672131147541</v>
      </c>
    </row>
    <row r="71" spans="1:12" s="110" customFormat="1" ht="12" customHeight="1" x14ac:dyDescent="0.2">
      <c r="A71" s="120"/>
      <c r="B71" s="121" t="s">
        <v>112</v>
      </c>
      <c r="C71" s="113">
        <v>0.2666245957245405</v>
      </c>
      <c r="D71" s="235">
        <v>169</v>
      </c>
      <c r="E71" s="236">
        <v>159</v>
      </c>
      <c r="F71" s="236">
        <v>152</v>
      </c>
      <c r="G71" s="236">
        <v>141</v>
      </c>
      <c r="H71" s="140">
        <v>127</v>
      </c>
      <c r="I71" s="115">
        <v>42</v>
      </c>
      <c r="J71" s="116">
        <v>33.070866141732282</v>
      </c>
    </row>
    <row r="72" spans="1:12" s="110" customFormat="1" ht="12" customHeight="1" x14ac:dyDescent="0.2">
      <c r="A72" s="118" t="s">
        <v>113</v>
      </c>
      <c r="B72" s="119" t="s">
        <v>181</v>
      </c>
      <c r="C72" s="113">
        <v>76.617496253056714</v>
      </c>
      <c r="D72" s="235">
        <v>48564</v>
      </c>
      <c r="E72" s="236">
        <v>48659</v>
      </c>
      <c r="F72" s="236">
        <v>49089</v>
      </c>
      <c r="G72" s="236">
        <v>48512</v>
      </c>
      <c r="H72" s="140">
        <v>48610</v>
      </c>
      <c r="I72" s="115">
        <v>-46</v>
      </c>
      <c r="J72" s="116">
        <v>-9.4630734416786669E-2</v>
      </c>
    </row>
    <row r="73" spans="1:12" s="110" customFormat="1" ht="12" customHeight="1" x14ac:dyDescent="0.2">
      <c r="A73" s="118"/>
      <c r="B73" s="119" t="s">
        <v>182</v>
      </c>
      <c r="C73" s="113">
        <v>23.382503746943282</v>
      </c>
      <c r="D73" s="115">
        <v>14821</v>
      </c>
      <c r="E73" s="114">
        <v>14751</v>
      </c>
      <c r="F73" s="114">
        <v>14586</v>
      </c>
      <c r="G73" s="114">
        <v>14465</v>
      </c>
      <c r="H73" s="140">
        <v>14289</v>
      </c>
      <c r="I73" s="115">
        <v>532</v>
      </c>
      <c r="J73" s="116">
        <v>3.7231436769543005</v>
      </c>
    </row>
    <row r="74" spans="1:12" s="110" customFormat="1" ht="12" customHeight="1" x14ac:dyDescent="0.2">
      <c r="A74" s="118" t="s">
        <v>113</v>
      </c>
      <c r="B74" s="119" t="s">
        <v>116</v>
      </c>
      <c r="C74" s="113">
        <v>78.614814230496179</v>
      </c>
      <c r="D74" s="115">
        <v>49830</v>
      </c>
      <c r="E74" s="114">
        <v>50100</v>
      </c>
      <c r="F74" s="114">
        <v>50418</v>
      </c>
      <c r="G74" s="114">
        <v>50030</v>
      </c>
      <c r="H74" s="140">
        <v>50170</v>
      </c>
      <c r="I74" s="115">
        <v>-340</v>
      </c>
      <c r="J74" s="116">
        <v>-0.67769583416384294</v>
      </c>
    </row>
    <row r="75" spans="1:12" s="110" customFormat="1" ht="12" customHeight="1" x14ac:dyDescent="0.2">
      <c r="A75" s="142"/>
      <c r="B75" s="124" t="s">
        <v>117</v>
      </c>
      <c r="C75" s="125">
        <v>21.36309852488759</v>
      </c>
      <c r="D75" s="143">
        <v>13541</v>
      </c>
      <c r="E75" s="144">
        <v>13292</v>
      </c>
      <c r="F75" s="144">
        <v>13242</v>
      </c>
      <c r="G75" s="144">
        <v>12925</v>
      </c>
      <c r="H75" s="145">
        <v>12710</v>
      </c>
      <c r="I75" s="143">
        <v>831</v>
      </c>
      <c r="J75" s="146">
        <v>6.5381589299763965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106038</v>
      </c>
      <c r="G11" s="114">
        <v>106757</v>
      </c>
      <c r="H11" s="114">
        <v>107819</v>
      </c>
      <c r="I11" s="114">
        <v>107531</v>
      </c>
      <c r="J11" s="140">
        <v>107768</v>
      </c>
      <c r="K11" s="114">
        <v>-1730</v>
      </c>
      <c r="L11" s="116">
        <v>-1.6053002746640932</v>
      </c>
    </row>
    <row r="12" spans="1:17" s="110" customFormat="1" ht="24.95" customHeight="1" x14ac:dyDescent="0.2">
      <c r="A12" s="604" t="s">
        <v>185</v>
      </c>
      <c r="B12" s="605"/>
      <c r="C12" s="605"/>
      <c r="D12" s="606"/>
      <c r="E12" s="113">
        <v>62.578509590901376</v>
      </c>
      <c r="F12" s="115">
        <v>66357</v>
      </c>
      <c r="G12" s="114">
        <v>66684</v>
      </c>
      <c r="H12" s="114">
        <v>67544</v>
      </c>
      <c r="I12" s="114">
        <v>67530</v>
      </c>
      <c r="J12" s="140">
        <v>67562</v>
      </c>
      <c r="K12" s="114">
        <v>-1205</v>
      </c>
      <c r="L12" s="116">
        <v>-1.7835469642698558</v>
      </c>
    </row>
    <row r="13" spans="1:17" s="110" customFormat="1" ht="15" customHeight="1" x14ac:dyDescent="0.2">
      <c r="A13" s="120"/>
      <c r="B13" s="612" t="s">
        <v>107</v>
      </c>
      <c r="C13" s="612"/>
      <c r="E13" s="113">
        <v>37.421490409098624</v>
      </c>
      <c r="F13" s="115">
        <v>39681</v>
      </c>
      <c r="G13" s="114">
        <v>40073</v>
      </c>
      <c r="H13" s="114">
        <v>40275</v>
      </c>
      <c r="I13" s="114">
        <v>40001</v>
      </c>
      <c r="J13" s="140">
        <v>40206</v>
      </c>
      <c r="K13" s="114">
        <v>-525</v>
      </c>
      <c r="L13" s="116">
        <v>-1.3057752574242651</v>
      </c>
    </row>
    <row r="14" spans="1:17" s="110" customFormat="1" ht="24.95" customHeight="1" x14ac:dyDescent="0.2">
      <c r="A14" s="604" t="s">
        <v>186</v>
      </c>
      <c r="B14" s="605"/>
      <c r="C14" s="605"/>
      <c r="D14" s="606"/>
      <c r="E14" s="113">
        <v>11.030008110300081</v>
      </c>
      <c r="F14" s="115">
        <v>11696</v>
      </c>
      <c r="G14" s="114">
        <v>12210</v>
      </c>
      <c r="H14" s="114">
        <v>12619</v>
      </c>
      <c r="I14" s="114">
        <v>11958</v>
      </c>
      <c r="J14" s="140">
        <v>12275</v>
      </c>
      <c r="K14" s="114">
        <v>-579</v>
      </c>
      <c r="L14" s="116">
        <v>-4.7169042769857432</v>
      </c>
    </row>
    <row r="15" spans="1:17" s="110" customFormat="1" ht="15" customHeight="1" x14ac:dyDescent="0.2">
      <c r="A15" s="120"/>
      <c r="B15" s="119"/>
      <c r="C15" s="258" t="s">
        <v>106</v>
      </c>
      <c r="E15" s="113">
        <v>55.044459644322842</v>
      </c>
      <c r="F15" s="115">
        <v>6438</v>
      </c>
      <c r="G15" s="114">
        <v>6729</v>
      </c>
      <c r="H15" s="114">
        <v>6970</v>
      </c>
      <c r="I15" s="114">
        <v>6631</v>
      </c>
      <c r="J15" s="140">
        <v>6786</v>
      </c>
      <c r="K15" s="114">
        <v>-348</v>
      </c>
      <c r="L15" s="116">
        <v>-5.1282051282051286</v>
      </c>
    </row>
    <row r="16" spans="1:17" s="110" customFormat="1" ht="15" customHeight="1" x14ac:dyDescent="0.2">
      <c r="A16" s="120"/>
      <c r="B16" s="119"/>
      <c r="C16" s="258" t="s">
        <v>107</v>
      </c>
      <c r="E16" s="113">
        <v>44.955540355677158</v>
      </c>
      <c r="F16" s="115">
        <v>5258</v>
      </c>
      <c r="G16" s="114">
        <v>5481</v>
      </c>
      <c r="H16" s="114">
        <v>5649</v>
      </c>
      <c r="I16" s="114">
        <v>5327</v>
      </c>
      <c r="J16" s="140">
        <v>5489</v>
      </c>
      <c r="K16" s="114">
        <v>-231</v>
      </c>
      <c r="L16" s="116">
        <v>-4.2084168336673349</v>
      </c>
    </row>
    <row r="17" spans="1:12" s="110" customFormat="1" ht="15" customHeight="1" x14ac:dyDescent="0.2">
      <c r="A17" s="120"/>
      <c r="B17" s="121" t="s">
        <v>109</v>
      </c>
      <c r="C17" s="258"/>
      <c r="E17" s="113">
        <v>71.414964446707785</v>
      </c>
      <c r="F17" s="115">
        <v>75727</v>
      </c>
      <c r="G17" s="114">
        <v>76070</v>
      </c>
      <c r="H17" s="114">
        <v>76796</v>
      </c>
      <c r="I17" s="114">
        <v>77387</v>
      </c>
      <c r="J17" s="140">
        <v>77615</v>
      </c>
      <c r="K17" s="114">
        <v>-1888</v>
      </c>
      <c r="L17" s="116">
        <v>-2.4325194872125233</v>
      </c>
    </row>
    <row r="18" spans="1:12" s="110" customFormat="1" ht="15" customHeight="1" x14ac:dyDescent="0.2">
      <c r="A18" s="120"/>
      <c r="B18" s="119"/>
      <c r="C18" s="258" t="s">
        <v>106</v>
      </c>
      <c r="E18" s="113">
        <v>63.068654508959817</v>
      </c>
      <c r="F18" s="115">
        <v>47760</v>
      </c>
      <c r="G18" s="114">
        <v>47891</v>
      </c>
      <c r="H18" s="114">
        <v>48510</v>
      </c>
      <c r="I18" s="114">
        <v>49022</v>
      </c>
      <c r="J18" s="140">
        <v>49101</v>
      </c>
      <c r="K18" s="114">
        <v>-1341</v>
      </c>
      <c r="L18" s="116">
        <v>-2.7311052728050345</v>
      </c>
    </row>
    <row r="19" spans="1:12" s="110" customFormat="1" ht="15" customHeight="1" x14ac:dyDescent="0.2">
      <c r="A19" s="120"/>
      <c r="B19" s="119"/>
      <c r="C19" s="258" t="s">
        <v>107</v>
      </c>
      <c r="E19" s="113">
        <v>36.931345491040183</v>
      </c>
      <c r="F19" s="115">
        <v>27967</v>
      </c>
      <c r="G19" s="114">
        <v>28179</v>
      </c>
      <c r="H19" s="114">
        <v>28286</v>
      </c>
      <c r="I19" s="114">
        <v>28365</v>
      </c>
      <c r="J19" s="140">
        <v>28514</v>
      </c>
      <c r="K19" s="114">
        <v>-547</v>
      </c>
      <c r="L19" s="116">
        <v>-1.9183558953496529</v>
      </c>
    </row>
    <row r="20" spans="1:12" s="110" customFormat="1" ht="15" customHeight="1" x14ac:dyDescent="0.2">
      <c r="A20" s="120"/>
      <c r="B20" s="121" t="s">
        <v>110</v>
      </c>
      <c r="C20" s="258"/>
      <c r="E20" s="113">
        <v>16.931666006525962</v>
      </c>
      <c r="F20" s="115">
        <v>17954</v>
      </c>
      <c r="G20" s="114">
        <v>17836</v>
      </c>
      <c r="H20" s="114">
        <v>17771</v>
      </c>
      <c r="I20" s="114">
        <v>17563</v>
      </c>
      <c r="J20" s="140">
        <v>17299</v>
      </c>
      <c r="K20" s="114">
        <v>655</v>
      </c>
      <c r="L20" s="116">
        <v>3.7863460315625179</v>
      </c>
    </row>
    <row r="21" spans="1:12" s="110" customFormat="1" ht="15" customHeight="1" x14ac:dyDescent="0.2">
      <c r="A21" s="120"/>
      <c r="B21" s="119"/>
      <c r="C21" s="258" t="s">
        <v>106</v>
      </c>
      <c r="E21" s="113">
        <v>65.617689651331176</v>
      </c>
      <c r="F21" s="115">
        <v>11781</v>
      </c>
      <c r="G21" s="114">
        <v>11703</v>
      </c>
      <c r="H21" s="114">
        <v>11700</v>
      </c>
      <c r="I21" s="114">
        <v>11517</v>
      </c>
      <c r="J21" s="140">
        <v>11330</v>
      </c>
      <c r="K21" s="114">
        <v>451</v>
      </c>
      <c r="L21" s="116">
        <v>3.9805825242718447</v>
      </c>
    </row>
    <row r="22" spans="1:12" s="110" customFormat="1" ht="15" customHeight="1" x14ac:dyDescent="0.2">
      <c r="A22" s="120"/>
      <c r="B22" s="119"/>
      <c r="C22" s="258" t="s">
        <v>107</v>
      </c>
      <c r="E22" s="113">
        <v>34.382310348668817</v>
      </c>
      <c r="F22" s="115">
        <v>6173</v>
      </c>
      <c r="G22" s="114">
        <v>6133</v>
      </c>
      <c r="H22" s="114">
        <v>6071</v>
      </c>
      <c r="I22" s="114">
        <v>6046</v>
      </c>
      <c r="J22" s="140">
        <v>5969</v>
      </c>
      <c r="K22" s="114">
        <v>204</v>
      </c>
      <c r="L22" s="116">
        <v>3.4176578991455857</v>
      </c>
    </row>
    <row r="23" spans="1:12" s="110" customFormat="1" ht="15" customHeight="1" x14ac:dyDescent="0.2">
      <c r="A23" s="120"/>
      <c r="B23" s="121" t="s">
        <v>111</v>
      </c>
      <c r="C23" s="258"/>
      <c r="E23" s="113">
        <v>0.62336143646617248</v>
      </c>
      <c r="F23" s="115">
        <v>661</v>
      </c>
      <c r="G23" s="114">
        <v>641</v>
      </c>
      <c r="H23" s="114">
        <v>633</v>
      </c>
      <c r="I23" s="114">
        <v>623</v>
      </c>
      <c r="J23" s="140">
        <v>579</v>
      </c>
      <c r="K23" s="114">
        <v>82</v>
      </c>
      <c r="L23" s="116">
        <v>14.162348877374784</v>
      </c>
    </row>
    <row r="24" spans="1:12" s="110" customFormat="1" ht="15" customHeight="1" x14ac:dyDescent="0.2">
      <c r="A24" s="120"/>
      <c r="B24" s="119"/>
      <c r="C24" s="258" t="s">
        <v>106</v>
      </c>
      <c r="E24" s="113">
        <v>57.186081694402418</v>
      </c>
      <c r="F24" s="115">
        <v>378</v>
      </c>
      <c r="G24" s="114">
        <v>361</v>
      </c>
      <c r="H24" s="114">
        <v>364</v>
      </c>
      <c r="I24" s="114">
        <v>360</v>
      </c>
      <c r="J24" s="140">
        <v>345</v>
      </c>
      <c r="K24" s="114">
        <v>33</v>
      </c>
      <c r="L24" s="116">
        <v>9.5652173913043477</v>
      </c>
    </row>
    <row r="25" spans="1:12" s="110" customFormat="1" ht="15" customHeight="1" x14ac:dyDescent="0.2">
      <c r="A25" s="120"/>
      <c r="B25" s="119"/>
      <c r="C25" s="258" t="s">
        <v>107</v>
      </c>
      <c r="E25" s="113">
        <v>42.813918305597582</v>
      </c>
      <c r="F25" s="115">
        <v>283</v>
      </c>
      <c r="G25" s="114">
        <v>280</v>
      </c>
      <c r="H25" s="114">
        <v>269</v>
      </c>
      <c r="I25" s="114">
        <v>263</v>
      </c>
      <c r="J25" s="140">
        <v>234</v>
      </c>
      <c r="K25" s="114">
        <v>49</v>
      </c>
      <c r="L25" s="116">
        <v>20.94017094017094</v>
      </c>
    </row>
    <row r="26" spans="1:12" s="110" customFormat="1" ht="15" customHeight="1" x14ac:dyDescent="0.2">
      <c r="A26" s="120"/>
      <c r="C26" s="121" t="s">
        <v>187</v>
      </c>
      <c r="D26" s="110" t="s">
        <v>188</v>
      </c>
      <c r="E26" s="113">
        <v>0.19238386238895491</v>
      </c>
      <c r="F26" s="115">
        <v>204</v>
      </c>
      <c r="G26" s="114">
        <v>190</v>
      </c>
      <c r="H26" s="114">
        <v>195</v>
      </c>
      <c r="I26" s="114">
        <v>183</v>
      </c>
      <c r="J26" s="140">
        <v>156</v>
      </c>
      <c r="K26" s="114">
        <v>48</v>
      </c>
      <c r="L26" s="116">
        <v>30.76923076923077</v>
      </c>
    </row>
    <row r="27" spans="1:12" s="110" customFormat="1" ht="15" customHeight="1" x14ac:dyDescent="0.2">
      <c r="A27" s="120"/>
      <c r="B27" s="119"/>
      <c r="D27" s="259" t="s">
        <v>106</v>
      </c>
      <c r="E27" s="113">
        <v>53.921568627450981</v>
      </c>
      <c r="F27" s="115">
        <v>110</v>
      </c>
      <c r="G27" s="114">
        <v>104</v>
      </c>
      <c r="H27" s="114">
        <v>107</v>
      </c>
      <c r="I27" s="114">
        <v>97</v>
      </c>
      <c r="J27" s="140">
        <v>83</v>
      </c>
      <c r="K27" s="114">
        <v>27</v>
      </c>
      <c r="L27" s="116">
        <v>32.53012048192771</v>
      </c>
    </row>
    <row r="28" spans="1:12" s="110" customFormat="1" ht="15" customHeight="1" x14ac:dyDescent="0.2">
      <c r="A28" s="120"/>
      <c r="B28" s="119"/>
      <c r="D28" s="259" t="s">
        <v>107</v>
      </c>
      <c r="E28" s="113">
        <v>46.078431372549019</v>
      </c>
      <c r="F28" s="115">
        <v>94</v>
      </c>
      <c r="G28" s="114">
        <v>86</v>
      </c>
      <c r="H28" s="114">
        <v>88</v>
      </c>
      <c r="I28" s="114">
        <v>86</v>
      </c>
      <c r="J28" s="140">
        <v>73</v>
      </c>
      <c r="K28" s="114">
        <v>21</v>
      </c>
      <c r="L28" s="116">
        <v>28.767123287671232</v>
      </c>
    </row>
    <row r="29" spans="1:12" s="110" customFormat="1" ht="24.95" customHeight="1" x14ac:dyDescent="0.2">
      <c r="A29" s="604" t="s">
        <v>189</v>
      </c>
      <c r="B29" s="605"/>
      <c r="C29" s="605"/>
      <c r="D29" s="606"/>
      <c r="E29" s="113">
        <v>86.584054772817296</v>
      </c>
      <c r="F29" s="115">
        <v>91812</v>
      </c>
      <c r="G29" s="114">
        <v>92644</v>
      </c>
      <c r="H29" s="114">
        <v>93426</v>
      </c>
      <c r="I29" s="114">
        <v>93039</v>
      </c>
      <c r="J29" s="140">
        <v>93283</v>
      </c>
      <c r="K29" s="114">
        <v>-1471</v>
      </c>
      <c r="L29" s="116">
        <v>-1.5769218399922815</v>
      </c>
    </row>
    <row r="30" spans="1:12" s="110" customFormat="1" ht="15" customHeight="1" x14ac:dyDescent="0.2">
      <c r="A30" s="120"/>
      <c r="B30" s="119"/>
      <c r="C30" s="258" t="s">
        <v>106</v>
      </c>
      <c r="E30" s="113">
        <v>62.187949287674812</v>
      </c>
      <c r="F30" s="115">
        <v>57096</v>
      </c>
      <c r="G30" s="114">
        <v>57586</v>
      </c>
      <c r="H30" s="114">
        <v>58143</v>
      </c>
      <c r="I30" s="114">
        <v>58065</v>
      </c>
      <c r="J30" s="140">
        <v>58122</v>
      </c>
      <c r="K30" s="114">
        <v>-1026</v>
      </c>
      <c r="L30" s="116">
        <v>-1.7652524001238774</v>
      </c>
    </row>
    <row r="31" spans="1:12" s="110" customFormat="1" ht="15" customHeight="1" x14ac:dyDescent="0.2">
      <c r="A31" s="120"/>
      <c r="B31" s="119"/>
      <c r="C31" s="258" t="s">
        <v>107</v>
      </c>
      <c r="E31" s="113">
        <v>37.812050712325188</v>
      </c>
      <c r="F31" s="115">
        <v>34716</v>
      </c>
      <c r="G31" s="114">
        <v>35058</v>
      </c>
      <c r="H31" s="114">
        <v>35283</v>
      </c>
      <c r="I31" s="114">
        <v>34974</v>
      </c>
      <c r="J31" s="140">
        <v>35161</v>
      </c>
      <c r="K31" s="114">
        <v>-445</v>
      </c>
      <c r="L31" s="116">
        <v>-1.2656067802394699</v>
      </c>
    </row>
    <row r="32" spans="1:12" s="110" customFormat="1" ht="15" customHeight="1" x14ac:dyDescent="0.2">
      <c r="A32" s="120"/>
      <c r="B32" s="119" t="s">
        <v>117</v>
      </c>
      <c r="C32" s="258"/>
      <c r="E32" s="113">
        <v>13.39897018050133</v>
      </c>
      <c r="F32" s="115">
        <v>14208</v>
      </c>
      <c r="G32" s="114">
        <v>14092</v>
      </c>
      <c r="H32" s="114">
        <v>14376</v>
      </c>
      <c r="I32" s="114">
        <v>14477</v>
      </c>
      <c r="J32" s="140">
        <v>14469</v>
      </c>
      <c r="K32" s="114">
        <v>-261</v>
      </c>
      <c r="L32" s="116">
        <v>-1.8038565208376529</v>
      </c>
    </row>
    <row r="33" spans="1:12" s="110" customFormat="1" ht="15" customHeight="1" x14ac:dyDescent="0.2">
      <c r="A33" s="120"/>
      <c r="B33" s="119"/>
      <c r="C33" s="258" t="s">
        <v>106</v>
      </c>
      <c r="E33" s="113">
        <v>65.104166666666671</v>
      </c>
      <c r="F33" s="115">
        <v>9250</v>
      </c>
      <c r="G33" s="114">
        <v>9084</v>
      </c>
      <c r="H33" s="114">
        <v>9392</v>
      </c>
      <c r="I33" s="114">
        <v>9456</v>
      </c>
      <c r="J33" s="140">
        <v>9430</v>
      </c>
      <c r="K33" s="114">
        <v>-180</v>
      </c>
      <c r="L33" s="116">
        <v>-1.9088016967126193</v>
      </c>
    </row>
    <row r="34" spans="1:12" s="110" customFormat="1" ht="15" customHeight="1" x14ac:dyDescent="0.2">
      <c r="A34" s="120"/>
      <c r="B34" s="119"/>
      <c r="C34" s="258" t="s">
        <v>107</v>
      </c>
      <c r="E34" s="113">
        <v>34.895833333333336</v>
      </c>
      <c r="F34" s="115">
        <v>4958</v>
      </c>
      <c r="G34" s="114">
        <v>5008</v>
      </c>
      <c r="H34" s="114">
        <v>4984</v>
      </c>
      <c r="I34" s="114">
        <v>5021</v>
      </c>
      <c r="J34" s="140">
        <v>5039</v>
      </c>
      <c r="K34" s="114">
        <v>-81</v>
      </c>
      <c r="L34" s="116">
        <v>-1.6074617979757888</v>
      </c>
    </row>
    <row r="35" spans="1:12" s="110" customFormat="1" ht="24.95" customHeight="1" x14ac:dyDescent="0.2">
      <c r="A35" s="604" t="s">
        <v>190</v>
      </c>
      <c r="B35" s="605"/>
      <c r="C35" s="605"/>
      <c r="D35" s="606"/>
      <c r="E35" s="113">
        <v>79.43190177106321</v>
      </c>
      <c r="F35" s="115">
        <v>84228</v>
      </c>
      <c r="G35" s="114">
        <v>84945</v>
      </c>
      <c r="H35" s="114">
        <v>86271</v>
      </c>
      <c r="I35" s="114">
        <v>86170</v>
      </c>
      <c r="J35" s="140">
        <v>86602</v>
      </c>
      <c r="K35" s="114">
        <v>-2374</v>
      </c>
      <c r="L35" s="116">
        <v>-2.7412761829980834</v>
      </c>
    </row>
    <row r="36" spans="1:12" s="110" customFormat="1" ht="15" customHeight="1" x14ac:dyDescent="0.2">
      <c r="A36" s="120"/>
      <c r="B36" s="119"/>
      <c r="C36" s="258" t="s">
        <v>106</v>
      </c>
      <c r="E36" s="113">
        <v>73.734387614569982</v>
      </c>
      <c r="F36" s="115">
        <v>62105</v>
      </c>
      <c r="G36" s="114">
        <v>62464</v>
      </c>
      <c r="H36" s="114">
        <v>63330</v>
      </c>
      <c r="I36" s="114">
        <v>63437</v>
      </c>
      <c r="J36" s="140">
        <v>63640</v>
      </c>
      <c r="K36" s="114">
        <v>-1535</v>
      </c>
      <c r="L36" s="116">
        <v>-2.4120050282840979</v>
      </c>
    </row>
    <row r="37" spans="1:12" s="110" customFormat="1" ht="15" customHeight="1" x14ac:dyDescent="0.2">
      <c r="A37" s="120"/>
      <c r="B37" s="119"/>
      <c r="C37" s="258" t="s">
        <v>107</v>
      </c>
      <c r="E37" s="113">
        <v>26.265612385430025</v>
      </c>
      <c r="F37" s="115">
        <v>22123</v>
      </c>
      <c r="G37" s="114">
        <v>22481</v>
      </c>
      <c r="H37" s="114">
        <v>22941</v>
      </c>
      <c r="I37" s="114">
        <v>22733</v>
      </c>
      <c r="J37" s="140">
        <v>22962</v>
      </c>
      <c r="K37" s="114">
        <v>-839</v>
      </c>
      <c r="L37" s="116">
        <v>-3.6538629039282293</v>
      </c>
    </row>
    <row r="38" spans="1:12" s="110" customFormat="1" ht="15" customHeight="1" x14ac:dyDescent="0.2">
      <c r="A38" s="120"/>
      <c r="B38" s="119" t="s">
        <v>182</v>
      </c>
      <c r="C38" s="258"/>
      <c r="E38" s="113">
        <v>20.568098228936798</v>
      </c>
      <c r="F38" s="115">
        <v>21810</v>
      </c>
      <c r="G38" s="114">
        <v>21812</v>
      </c>
      <c r="H38" s="114">
        <v>21548</v>
      </c>
      <c r="I38" s="114">
        <v>21361</v>
      </c>
      <c r="J38" s="140">
        <v>21166</v>
      </c>
      <c r="K38" s="114">
        <v>644</v>
      </c>
      <c r="L38" s="116">
        <v>3.0426155154493055</v>
      </c>
    </row>
    <row r="39" spans="1:12" s="110" customFormat="1" ht="15" customHeight="1" x14ac:dyDescent="0.2">
      <c r="A39" s="120"/>
      <c r="B39" s="119"/>
      <c r="C39" s="258" t="s">
        <v>106</v>
      </c>
      <c r="E39" s="113">
        <v>19.495644199908298</v>
      </c>
      <c r="F39" s="115">
        <v>4252</v>
      </c>
      <c r="G39" s="114">
        <v>4220</v>
      </c>
      <c r="H39" s="114">
        <v>4214</v>
      </c>
      <c r="I39" s="114">
        <v>4093</v>
      </c>
      <c r="J39" s="140">
        <v>3922</v>
      </c>
      <c r="K39" s="114">
        <v>330</v>
      </c>
      <c r="L39" s="116">
        <v>8.4140744518103006</v>
      </c>
    </row>
    <row r="40" spans="1:12" s="110" customFormat="1" ht="15" customHeight="1" x14ac:dyDescent="0.2">
      <c r="A40" s="120"/>
      <c r="B40" s="119"/>
      <c r="C40" s="258" t="s">
        <v>107</v>
      </c>
      <c r="E40" s="113">
        <v>80.504355800091702</v>
      </c>
      <c r="F40" s="115">
        <v>17558</v>
      </c>
      <c r="G40" s="114">
        <v>17592</v>
      </c>
      <c r="H40" s="114">
        <v>17334</v>
      </c>
      <c r="I40" s="114">
        <v>17268</v>
      </c>
      <c r="J40" s="140">
        <v>17244</v>
      </c>
      <c r="K40" s="114">
        <v>314</v>
      </c>
      <c r="L40" s="116">
        <v>1.82092321967061</v>
      </c>
    </row>
    <row r="41" spans="1:12" s="110" customFormat="1" ht="24.75" customHeight="1" x14ac:dyDescent="0.2">
      <c r="A41" s="604" t="s">
        <v>517</v>
      </c>
      <c r="B41" s="605"/>
      <c r="C41" s="605"/>
      <c r="D41" s="606"/>
      <c r="E41" s="113">
        <v>4.3144910315170035</v>
      </c>
      <c r="F41" s="115">
        <v>4575</v>
      </c>
      <c r="G41" s="114">
        <v>5157</v>
      </c>
      <c r="H41" s="114">
        <v>5185</v>
      </c>
      <c r="I41" s="114">
        <v>4412</v>
      </c>
      <c r="J41" s="140">
        <v>4636</v>
      </c>
      <c r="K41" s="114">
        <v>-61</v>
      </c>
      <c r="L41" s="116">
        <v>-1.3157894736842106</v>
      </c>
    </row>
    <row r="42" spans="1:12" s="110" customFormat="1" ht="15" customHeight="1" x14ac:dyDescent="0.2">
      <c r="A42" s="120"/>
      <c r="B42" s="119"/>
      <c r="C42" s="258" t="s">
        <v>106</v>
      </c>
      <c r="E42" s="113">
        <v>56.021857923497265</v>
      </c>
      <c r="F42" s="115">
        <v>2563</v>
      </c>
      <c r="G42" s="114">
        <v>2914</v>
      </c>
      <c r="H42" s="114">
        <v>2912</v>
      </c>
      <c r="I42" s="114">
        <v>2438</v>
      </c>
      <c r="J42" s="140">
        <v>2566</v>
      </c>
      <c r="K42" s="114">
        <v>-3</v>
      </c>
      <c r="L42" s="116">
        <v>-0.11691348402182385</v>
      </c>
    </row>
    <row r="43" spans="1:12" s="110" customFormat="1" ht="15" customHeight="1" x14ac:dyDescent="0.2">
      <c r="A43" s="123"/>
      <c r="B43" s="124"/>
      <c r="C43" s="260" t="s">
        <v>107</v>
      </c>
      <c r="D43" s="261"/>
      <c r="E43" s="125">
        <v>43.978142076502735</v>
      </c>
      <c r="F43" s="143">
        <v>2012</v>
      </c>
      <c r="G43" s="144">
        <v>2243</v>
      </c>
      <c r="H43" s="144">
        <v>2273</v>
      </c>
      <c r="I43" s="144">
        <v>1974</v>
      </c>
      <c r="J43" s="145">
        <v>2070</v>
      </c>
      <c r="K43" s="144">
        <v>-58</v>
      </c>
      <c r="L43" s="146">
        <v>-2.8019323671497585</v>
      </c>
    </row>
    <row r="44" spans="1:12" s="110" customFormat="1" ht="45.75" customHeight="1" x14ac:dyDescent="0.2">
      <c r="A44" s="604" t="s">
        <v>191</v>
      </c>
      <c r="B44" s="605"/>
      <c r="C44" s="605"/>
      <c r="D44" s="606"/>
      <c r="E44" s="113">
        <v>0.92608310228408686</v>
      </c>
      <c r="F44" s="115">
        <v>982</v>
      </c>
      <c r="G44" s="114">
        <v>996</v>
      </c>
      <c r="H44" s="114">
        <v>1005</v>
      </c>
      <c r="I44" s="114">
        <v>978</v>
      </c>
      <c r="J44" s="140">
        <v>989</v>
      </c>
      <c r="K44" s="114">
        <v>-7</v>
      </c>
      <c r="L44" s="116">
        <v>-0.70778564206268957</v>
      </c>
    </row>
    <row r="45" spans="1:12" s="110" customFormat="1" ht="15" customHeight="1" x14ac:dyDescent="0.2">
      <c r="A45" s="120"/>
      <c r="B45" s="119"/>
      <c r="C45" s="258" t="s">
        <v>106</v>
      </c>
      <c r="E45" s="113">
        <v>59.470468431771891</v>
      </c>
      <c r="F45" s="115">
        <v>584</v>
      </c>
      <c r="G45" s="114">
        <v>593</v>
      </c>
      <c r="H45" s="114">
        <v>600</v>
      </c>
      <c r="I45" s="114">
        <v>578</v>
      </c>
      <c r="J45" s="140">
        <v>581</v>
      </c>
      <c r="K45" s="114">
        <v>3</v>
      </c>
      <c r="L45" s="116">
        <v>0.51635111876075734</v>
      </c>
    </row>
    <row r="46" spans="1:12" s="110" customFormat="1" ht="15" customHeight="1" x14ac:dyDescent="0.2">
      <c r="A46" s="123"/>
      <c r="B46" s="124"/>
      <c r="C46" s="260" t="s">
        <v>107</v>
      </c>
      <c r="D46" s="261"/>
      <c r="E46" s="125">
        <v>40.529531568228109</v>
      </c>
      <c r="F46" s="143">
        <v>398</v>
      </c>
      <c r="G46" s="144">
        <v>403</v>
      </c>
      <c r="H46" s="144">
        <v>405</v>
      </c>
      <c r="I46" s="144">
        <v>400</v>
      </c>
      <c r="J46" s="145">
        <v>408</v>
      </c>
      <c r="K46" s="144">
        <v>-10</v>
      </c>
      <c r="L46" s="146">
        <v>-2.4509803921568629</v>
      </c>
    </row>
    <row r="47" spans="1:12" s="110" customFormat="1" ht="39" customHeight="1" x14ac:dyDescent="0.2">
      <c r="A47" s="604" t="s">
        <v>518</v>
      </c>
      <c r="B47" s="607"/>
      <c r="C47" s="607"/>
      <c r="D47" s="608"/>
      <c r="E47" s="113">
        <v>0.12165450121654502</v>
      </c>
      <c r="F47" s="115">
        <v>129</v>
      </c>
      <c r="G47" s="114">
        <v>129</v>
      </c>
      <c r="H47" s="114">
        <v>96</v>
      </c>
      <c r="I47" s="114">
        <v>115</v>
      </c>
      <c r="J47" s="140">
        <v>133</v>
      </c>
      <c r="K47" s="114">
        <v>-4</v>
      </c>
      <c r="L47" s="116">
        <v>-3.007518796992481</v>
      </c>
    </row>
    <row r="48" spans="1:12" s="110" customFormat="1" ht="15" customHeight="1" x14ac:dyDescent="0.2">
      <c r="A48" s="120"/>
      <c r="B48" s="119"/>
      <c r="C48" s="258" t="s">
        <v>106</v>
      </c>
      <c r="E48" s="113">
        <v>31.782945736434108</v>
      </c>
      <c r="F48" s="115">
        <v>41</v>
      </c>
      <c r="G48" s="114">
        <v>43</v>
      </c>
      <c r="H48" s="114">
        <v>33</v>
      </c>
      <c r="I48" s="114">
        <v>56</v>
      </c>
      <c r="J48" s="140">
        <v>63</v>
      </c>
      <c r="K48" s="114">
        <v>-22</v>
      </c>
      <c r="L48" s="116">
        <v>-34.920634920634917</v>
      </c>
    </row>
    <row r="49" spans="1:12" s="110" customFormat="1" ht="15" customHeight="1" x14ac:dyDescent="0.2">
      <c r="A49" s="123"/>
      <c r="B49" s="124"/>
      <c r="C49" s="260" t="s">
        <v>107</v>
      </c>
      <c r="D49" s="261"/>
      <c r="E49" s="125">
        <v>68.217054263565885</v>
      </c>
      <c r="F49" s="143">
        <v>88</v>
      </c>
      <c r="G49" s="144">
        <v>86</v>
      </c>
      <c r="H49" s="144">
        <v>63</v>
      </c>
      <c r="I49" s="144">
        <v>59</v>
      </c>
      <c r="J49" s="145">
        <v>70</v>
      </c>
      <c r="K49" s="144">
        <v>18</v>
      </c>
      <c r="L49" s="146">
        <v>25.714285714285715</v>
      </c>
    </row>
    <row r="50" spans="1:12" s="110" customFormat="1" ht="24.95" customHeight="1" x14ac:dyDescent="0.2">
      <c r="A50" s="609" t="s">
        <v>192</v>
      </c>
      <c r="B50" s="610"/>
      <c r="C50" s="610"/>
      <c r="D50" s="611"/>
      <c r="E50" s="262">
        <v>10.4396537090477</v>
      </c>
      <c r="F50" s="263">
        <v>11070</v>
      </c>
      <c r="G50" s="264">
        <v>11752</v>
      </c>
      <c r="H50" s="264">
        <v>12024</v>
      </c>
      <c r="I50" s="264">
        <v>11547</v>
      </c>
      <c r="J50" s="265">
        <v>11720</v>
      </c>
      <c r="K50" s="263">
        <v>-650</v>
      </c>
      <c r="L50" s="266">
        <v>-5.5460750853242322</v>
      </c>
    </row>
    <row r="51" spans="1:12" s="110" customFormat="1" ht="15" customHeight="1" x14ac:dyDescent="0.2">
      <c r="A51" s="120"/>
      <c r="B51" s="119"/>
      <c r="C51" s="258" t="s">
        <v>106</v>
      </c>
      <c r="E51" s="113">
        <v>58.265582655826556</v>
      </c>
      <c r="F51" s="115">
        <v>6450</v>
      </c>
      <c r="G51" s="114">
        <v>6793</v>
      </c>
      <c r="H51" s="114">
        <v>7012</v>
      </c>
      <c r="I51" s="114">
        <v>6814</v>
      </c>
      <c r="J51" s="140">
        <v>6843</v>
      </c>
      <c r="K51" s="114">
        <v>-393</v>
      </c>
      <c r="L51" s="116">
        <v>-5.7430951337132834</v>
      </c>
    </row>
    <row r="52" spans="1:12" s="110" customFormat="1" ht="15" customHeight="1" x14ac:dyDescent="0.2">
      <c r="A52" s="120"/>
      <c r="B52" s="119"/>
      <c r="C52" s="258" t="s">
        <v>107</v>
      </c>
      <c r="E52" s="113">
        <v>41.734417344173444</v>
      </c>
      <c r="F52" s="115">
        <v>4620</v>
      </c>
      <c r="G52" s="114">
        <v>4959</v>
      </c>
      <c r="H52" s="114">
        <v>5012</v>
      </c>
      <c r="I52" s="114">
        <v>4733</v>
      </c>
      <c r="J52" s="140">
        <v>4877</v>
      </c>
      <c r="K52" s="114">
        <v>-257</v>
      </c>
      <c r="L52" s="116">
        <v>-5.2696329710887841</v>
      </c>
    </row>
    <row r="53" spans="1:12" s="110" customFormat="1" ht="15" customHeight="1" x14ac:dyDescent="0.2">
      <c r="A53" s="120"/>
      <c r="B53" s="119"/>
      <c r="C53" s="258" t="s">
        <v>187</v>
      </c>
      <c r="D53" s="110" t="s">
        <v>193</v>
      </c>
      <c r="E53" s="113">
        <v>30.26196928635953</v>
      </c>
      <c r="F53" s="115">
        <v>3350</v>
      </c>
      <c r="G53" s="114">
        <v>3923</v>
      </c>
      <c r="H53" s="114">
        <v>4022</v>
      </c>
      <c r="I53" s="114">
        <v>3187</v>
      </c>
      <c r="J53" s="140">
        <v>3381</v>
      </c>
      <c r="K53" s="114">
        <v>-31</v>
      </c>
      <c r="L53" s="116">
        <v>-0.91688849452824606</v>
      </c>
    </row>
    <row r="54" spans="1:12" s="110" customFormat="1" ht="15" customHeight="1" x14ac:dyDescent="0.2">
      <c r="A54" s="120"/>
      <c r="B54" s="119"/>
      <c r="D54" s="267" t="s">
        <v>194</v>
      </c>
      <c r="E54" s="113">
        <v>58.059701492537314</v>
      </c>
      <c r="F54" s="115">
        <v>1945</v>
      </c>
      <c r="G54" s="114">
        <v>2258</v>
      </c>
      <c r="H54" s="114">
        <v>2323</v>
      </c>
      <c r="I54" s="114">
        <v>1878</v>
      </c>
      <c r="J54" s="140">
        <v>1954</v>
      </c>
      <c r="K54" s="114">
        <v>-9</v>
      </c>
      <c r="L54" s="116">
        <v>-0.46059365404298874</v>
      </c>
    </row>
    <row r="55" spans="1:12" s="110" customFormat="1" ht="15" customHeight="1" x14ac:dyDescent="0.2">
      <c r="A55" s="120"/>
      <c r="B55" s="119"/>
      <c r="D55" s="267" t="s">
        <v>195</v>
      </c>
      <c r="E55" s="113">
        <v>41.940298507462686</v>
      </c>
      <c r="F55" s="115">
        <v>1405</v>
      </c>
      <c r="G55" s="114">
        <v>1665</v>
      </c>
      <c r="H55" s="114">
        <v>1699</v>
      </c>
      <c r="I55" s="114">
        <v>1309</v>
      </c>
      <c r="J55" s="140">
        <v>1427</v>
      </c>
      <c r="K55" s="114">
        <v>-22</v>
      </c>
      <c r="L55" s="116">
        <v>-1.5416958654519972</v>
      </c>
    </row>
    <row r="56" spans="1:12" s="110" customFormat="1" ht="15" customHeight="1" x14ac:dyDescent="0.2">
      <c r="A56" s="120"/>
      <c r="B56" s="119" t="s">
        <v>196</v>
      </c>
      <c r="C56" s="258"/>
      <c r="E56" s="113">
        <v>60.831022840868371</v>
      </c>
      <c r="F56" s="115">
        <v>64504</v>
      </c>
      <c r="G56" s="114">
        <v>64670</v>
      </c>
      <c r="H56" s="114">
        <v>65228</v>
      </c>
      <c r="I56" s="114">
        <v>65544</v>
      </c>
      <c r="J56" s="140">
        <v>65786</v>
      </c>
      <c r="K56" s="114">
        <v>-1282</v>
      </c>
      <c r="L56" s="116">
        <v>-1.9487428936247835</v>
      </c>
    </row>
    <row r="57" spans="1:12" s="110" customFormat="1" ht="15" customHeight="1" x14ac:dyDescent="0.2">
      <c r="A57" s="120"/>
      <c r="B57" s="119"/>
      <c r="C57" s="258" t="s">
        <v>106</v>
      </c>
      <c r="E57" s="113">
        <v>61.543470172392411</v>
      </c>
      <c r="F57" s="115">
        <v>39698</v>
      </c>
      <c r="G57" s="114">
        <v>39807</v>
      </c>
      <c r="H57" s="114">
        <v>40240</v>
      </c>
      <c r="I57" s="114">
        <v>40507</v>
      </c>
      <c r="J57" s="140">
        <v>40633</v>
      </c>
      <c r="K57" s="114">
        <v>-935</v>
      </c>
      <c r="L57" s="116">
        <v>-2.3010853247360519</v>
      </c>
    </row>
    <row r="58" spans="1:12" s="110" customFormat="1" ht="15" customHeight="1" x14ac:dyDescent="0.2">
      <c r="A58" s="120"/>
      <c r="B58" s="119"/>
      <c r="C58" s="258" t="s">
        <v>107</v>
      </c>
      <c r="E58" s="113">
        <v>38.456529827607589</v>
      </c>
      <c r="F58" s="115">
        <v>24806</v>
      </c>
      <c r="G58" s="114">
        <v>24863</v>
      </c>
      <c r="H58" s="114">
        <v>24988</v>
      </c>
      <c r="I58" s="114">
        <v>25037</v>
      </c>
      <c r="J58" s="140">
        <v>25153</v>
      </c>
      <c r="K58" s="114">
        <v>-347</v>
      </c>
      <c r="L58" s="116">
        <v>-1.3795571104838389</v>
      </c>
    </row>
    <row r="59" spans="1:12" s="110" customFormat="1" ht="15" customHeight="1" x14ac:dyDescent="0.2">
      <c r="A59" s="120"/>
      <c r="B59" s="119"/>
      <c r="C59" s="258" t="s">
        <v>105</v>
      </c>
      <c r="D59" s="110" t="s">
        <v>197</v>
      </c>
      <c r="E59" s="113">
        <v>79.967133821158384</v>
      </c>
      <c r="F59" s="115">
        <v>51582</v>
      </c>
      <c r="G59" s="114">
        <v>51732</v>
      </c>
      <c r="H59" s="114">
        <v>52258</v>
      </c>
      <c r="I59" s="114">
        <v>52859</v>
      </c>
      <c r="J59" s="140">
        <v>53117</v>
      </c>
      <c r="K59" s="114">
        <v>-1535</v>
      </c>
      <c r="L59" s="116">
        <v>-2.8898469416570967</v>
      </c>
    </row>
    <row r="60" spans="1:12" s="110" customFormat="1" ht="15" customHeight="1" x14ac:dyDescent="0.2">
      <c r="A60" s="120"/>
      <c r="B60" s="119"/>
      <c r="C60" s="258"/>
      <c r="D60" s="267" t="s">
        <v>198</v>
      </c>
      <c r="E60" s="113">
        <v>57.256407273855224</v>
      </c>
      <c r="F60" s="115">
        <v>29534</v>
      </c>
      <c r="G60" s="114">
        <v>29620</v>
      </c>
      <c r="H60" s="114">
        <v>30022</v>
      </c>
      <c r="I60" s="114">
        <v>30500</v>
      </c>
      <c r="J60" s="140">
        <v>30638</v>
      </c>
      <c r="K60" s="114">
        <v>-1104</v>
      </c>
      <c r="L60" s="116">
        <v>-3.6033683660813369</v>
      </c>
    </row>
    <row r="61" spans="1:12" s="110" customFormat="1" ht="15" customHeight="1" x14ac:dyDescent="0.2">
      <c r="A61" s="120"/>
      <c r="B61" s="119"/>
      <c r="C61" s="258"/>
      <c r="D61" s="267" t="s">
        <v>199</v>
      </c>
      <c r="E61" s="113">
        <v>42.743592726144776</v>
      </c>
      <c r="F61" s="115">
        <v>22048</v>
      </c>
      <c r="G61" s="114">
        <v>22112</v>
      </c>
      <c r="H61" s="114">
        <v>22236</v>
      </c>
      <c r="I61" s="114">
        <v>22359</v>
      </c>
      <c r="J61" s="140">
        <v>22479</v>
      </c>
      <c r="K61" s="114">
        <v>-431</v>
      </c>
      <c r="L61" s="116">
        <v>-1.9173450776280083</v>
      </c>
    </row>
    <row r="62" spans="1:12" s="110" customFormat="1" ht="15" customHeight="1" x14ac:dyDescent="0.2">
      <c r="A62" s="120"/>
      <c r="B62" s="119"/>
      <c r="C62" s="258"/>
      <c r="D62" s="258" t="s">
        <v>200</v>
      </c>
      <c r="E62" s="113">
        <v>20.032866178841623</v>
      </c>
      <c r="F62" s="115">
        <v>12922</v>
      </c>
      <c r="G62" s="114">
        <v>12938</v>
      </c>
      <c r="H62" s="114">
        <v>12970</v>
      </c>
      <c r="I62" s="114">
        <v>12685</v>
      </c>
      <c r="J62" s="140">
        <v>12669</v>
      </c>
      <c r="K62" s="114">
        <v>253</v>
      </c>
      <c r="L62" s="116">
        <v>1.9970005525297971</v>
      </c>
    </row>
    <row r="63" spans="1:12" s="110" customFormat="1" ht="15" customHeight="1" x14ac:dyDescent="0.2">
      <c r="A63" s="120"/>
      <c r="B63" s="119"/>
      <c r="C63" s="258"/>
      <c r="D63" s="267" t="s">
        <v>198</v>
      </c>
      <c r="E63" s="113">
        <v>78.656554712892742</v>
      </c>
      <c r="F63" s="115">
        <v>10164</v>
      </c>
      <c r="G63" s="114">
        <v>10187</v>
      </c>
      <c r="H63" s="114">
        <v>10218</v>
      </c>
      <c r="I63" s="114">
        <v>10007</v>
      </c>
      <c r="J63" s="140">
        <v>9995</v>
      </c>
      <c r="K63" s="114">
        <v>169</v>
      </c>
      <c r="L63" s="116">
        <v>1.6908454227113556</v>
      </c>
    </row>
    <row r="64" spans="1:12" s="110" customFormat="1" ht="15" customHeight="1" x14ac:dyDescent="0.2">
      <c r="A64" s="120"/>
      <c r="B64" s="119"/>
      <c r="C64" s="258"/>
      <c r="D64" s="267" t="s">
        <v>199</v>
      </c>
      <c r="E64" s="113">
        <v>21.343445287107258</v>
      </c>
      <c r="F64" s="115">
        <v>2758</v>
      </c>
      <c r="G64" s="114">
        <v>2751</v>
      </c>
      <c r="H64" s="114">
        <v>2752</v>
      </c>
      <c r="I64" s="114">
        <v>2678</v>
      </c>
      <c r="J64" s="140">
        <v>2674</v>
      </c>
      <c r="K64" s="114">
        <v>84</v>
      </c>
      <c r="L64" s="116">
        <v>3.1413612565445028</v>
      </c>
    </row>
    <row r="65" spans="1:12" s="110" customFormat="1" ht="15" customHeight="1" x14ac:dyDescent="0.2">
      <c r="A65" s="120"/>
      <c r="B65" s="119" t="s">
        <v>201</v>
      </c>
      <c r="C65" s="258"/>
      <c r="E65" s="113">
        <v>23.153020615251137</v>
      </c>
      <c r="F65" s="115">
        <v>24551</v>
      </c>
      <c r="G65" s="114">
        <v>24483</v>
      </c>
      <c r="H65" s="114">
        <v>24485</v>
      </c>
      <c r="I65" s="114">
        <v>24414</v>
      </c>
      <c r="J65" s="140">
        <v>24140</v>
      </c>
      <c r="K65" s="114">
        <v>411</v>
      </c>
      <c r="L65" s="116">
        <v>1.7025683512841756</v>
      </c>
    </row>
    <row r="66" spans="1:12" s="110" customFormat="1" ht="15" customHeight="1" x14ac:dyDescent="0.2">
      <c r="A66" s="120"/>
      <c r="B66" s="119"/>
      <c r="C66" s="258" t="s">
        <v>106</v>
      </c>
      <c r="E66" s="113">
        <v>67.887255101625186</v>
      </c>
      <c r="F66" s="115">
        <v>16667</v>
      </c>
      <c r="G66" s="114">
        <v>16638</v>
      </c>
      <c r="H66" s="114">
        <v>16657</v>
      </c>
      <c r="I66" s="114">
        <v>16647</v>
      </c>
      <c r="J66" s="140">
        <v>16488</v>
      </c>
      <c r="K66" s="114">
        <v>179</v>
      </c>
      <c r="L66" s="116">
        <v>1.0856380397865113</v>
      </c>
    </row>
    <row r="67" spans="1:12" s="110" customFormat="1" ht="15" customHeight="1" x14ac:dyDescent="0.2">
      <c r="A67" s="120"/>
      <c r="B67" s="119"/>
      <c r="C67" s="258" t="s">
        <v>107</v>
      </c>
      <c r="E67" s="113">
        <v>32.112744898374814</v>
      </c>
      <c r="F67" s="115">
        <v>7884</v>
      </c>
      <c r="G67" s="114">
        <v>7845</v>
      </c>
      <c r="H67" s="114">
        <v>7828</v>
      </c>
      <c r="I67" s="114">
        <v>7767</v>
      </c>
      <c r="J67" s="140">
        <v>7652</v>
      </c>
      <c r="K67" s="114">
        <v>232</v>
      </c>
      <c r="L67" s="116">
        <v>3.0318870883429168</v>
      </c>
    </row>
    <row r="68" spans="1:12" s="110" customFormat="1" ht="15" customHeight="1" x14ac:dyDescent="0.2">
      <c r="A68" s="120"/>
      <c r="B68" s="119"/>
      <c r="C68" s="258" t="s">
        <v>105</v>
      </c>
      <c r="D68" s="110" t="s">
        <v>202</v>
      </c>
      <c r="E68" s="113">
        <v>18.980896908476232</v>
      </c>
      <c r="F68" s="115">
        <v>4660</v>
      </c>
      <c r="G68" s="114">
        <v>4587</v>
      </c>
      <c r="H68" s="114">
        <v>4539</v>
      </c>
      <c r="I68" s="114">
        <v>4521</v>
      </c>
      <c r="J68" s="140">
        <v>4382</v>
      </c>
      <c r="K68" s="114">
        <v>278</v>
      </c>
      <c r="L68" s="116">
        <v>6.3441350981287083</v>
      </c>
    </row>
    <row r="69" spans="1:12" s="110" customFormat="1" ht="15" customHeight="1" x14ac:dyDescent="0.2">
      <c r="A69" s="120"/>
      <c r="B69" s="119"/>
      <c r="C69" s="258"/>
      <c r="D69" s="267" t="s">
        <v>198</v>
      </c>
      <c r="E69" s="113">
        <v>57.489270386266092</v>
      </c>
      <c r="F69" s="115">
        <v>2679</v>
      </c>
      <c r="G69" s="114">
        <v>2636</v>
      </c>
      <c r="H69" s="114">
        <v>2597</v>
      </c>
      <c r="I69" s="114">
        <v>2610</v>
      </c>
      <c r="J69" s="140">
        <v>2529</v>
      </c>
      <c r="K69" s="114">
        <v>150</v>
      </c>
      <c r="L69" s="116">
        <v>5.9311981020166078</v>
      </c>
    </row>
    <row r="70" spans="1:12" s="110" customFormat="1" ht="15" customHeight="1" x14ac:dyDescent="0.2">
      <c r="A70" s="120"/>
      <c r="B70" s="119"/>
      <c r="C70" s="258"/>
      <c r="D70" s="267" t="s">
        <v>199</v>
      </c>
      <c r="E70" s="113">
        <v>42.510729613733908</v>
      </c>
      <c r="F70" s="115">
        <v>1981</v>
      </c>
      <c r="G70" s="114">
        <v>1951</v>
      </c>
      <c r="H70" s="114">
        <v>1942</v>
      </c>
      <c r="I70" s="114">
        <v>1911</v>
      </c>
      <c r="J70" s="140">
        <v>1853</v>
      </c>
      <c r="K70" s="114">
        <v>128</v>
      </c>
      <c r="L70" s="116">
        <v>6.9077172153264979</v>
      </c>
    </row>
    <row r="71" spans="1:12" s="110" customFormat="1" ht="15" customHeight="1" x14ac:dyDescent="0.2">
      <c r="A71" s="120"/>
      <c r="B71" s="119"/>
      <c r="C71" s="258"/>
      <c r="D71" s="110" t="s">
        <v>203</v>
      </c>
      <c r="E71" s="113">
        <v>74.742373019428939</v>
      </c>
      <c r="F71" s="115">
        <v>18350</v>
      </c>
      <c r="G71" s="114">
        <v>18345</v>
      </c>
      <c r="H71" s="114">
        <v>18402</v>
      </c>
      <c r="I71" s="114">
        <v>18371</v>
      </c>
      <c r="J71" s="140">
        <v>18251</v>
      </c>
      <c r="K71" s="114">
        <v>99</v>
      </c>
      <c r="L71" s="116">
        <v>0.54243603090241632</v>
      </c>
    </row>
    <row r="72" spans="1:12" s="110" customFormat="1" ht="15" customHeight="1" x14ac:dyDescent="0.2">
      <c r="A72" s="120"/>
      <c r="B72" s="119"/>
      <c r="C72" s="258"/>
      <c r="D72" s="267" t="s">
        <v>198</v>
      </c>
      <c r="E72" s="113">
        <v>69.961852861035425</v>
      </c>
      <c r="F72" s="115">
        <v>12838</v>
      </c>
      <c r="G72" s="114">
        <v>12847</v>
      </c>
      <c r="H72" s="114">
        <v>12907</v>
      </c>
      <c r="I72" s="114">
        <v>12901</v>
      </c>
      <c r="J72" s="140">
        <v>12833</v>
      </c>
      <c r="K72" s="114">
        <v>5</v>
      </c>
      <c r="L72" s="116">
        <v>3.896205096236266E-2</v>
      </c>
    </row>
    <row r="73" spans="1:12" s="110" customFormat="1" ht="15" customHeight="1" x14ac:dyDescent="0.2">
      <c r="A73" s="120"/>
      <c r="B73" s="119"/>
      <c r="C73" s="258"/>
      <c r="D73" s="267" t="s">
        <v>199</v>
      </c>
      <c r="E73" s="113">
        <v>30.038147138964579</v>
      </c>
      <c r="F73" s="115">
        <v>5512</v>
      </c>
      <c r="G73" s="114">
        <v>5498</v>
      </c>
      <c r="H73" s="114">
        <v>5495</v>
      </c>
      <c r="I73" s="114">
        <v>5470</v>
      </c>
      <c r="J73" s="140">
        <v>5418</v>
      </c>
      <c r="K73" s="114">
        <v>94</v>
      </c>
      <c r="L73" s="116">
        <v>1.7349575489110374</v>
      </c>
    </row>
    <row r="74" spans="1:12" s="110" customFormat="1" ht="15" customHeight="1" x14ac:dyDescent="0.2">
      <c r="A74" s="120"/>
      <c r="B74" s="119"/>
      <c r="C74" s="258"/>
      <c r="D74" s="110" t="s">
        <v>204</v>
      </c>
      <c r="E74" s="113">
        <v>6.2767300720948231</v>
      </c>
      <c r="F74" s="115">
        <v>1541</v>
      </c>
      <c r="G74" s="114">
        <v>1551</v>
      </c>
      <c r="H74" s="114">
        <v>1544</v>
      </c>
      <c r="I74" s="114">
        <v>1522</v>
      </c>
      <c r="J74" s="140">
        <v>1507</v>
      </c>
      <c r="K74" s="114">
        <v>34</v>
      </c>
      <c r="L74" s="116">
        <v>2.2561380225613803</v>
      </c>
    </row>
    <row r="75" spans="1:12" s="110" customFormat="1" ht="15" customHeight="1" x14ac:dyDescent="0.2">
      <c r="A75" s="120"/>
      <c r="B75" s="119"/>
      <c r="C75" s="258"/>
      <c r="D75" s="267" t="s">
        <v>198</v>
      </c>
      <c r="E75" s="113">
        <v>74.626865671641795</v>
      </c>
      <c r="F75" s="115">
        <v>1150</v>
      </c>
      <c r="G75" s="114">
        <v>1155</v>
      </c>
      <c r="H75" s="114">
        <v>1153</v>
      </c>
      <c r="I75" s="114">
        <v>1136</v>
      </c>
      <c r="J75" s="140">
        <v>1126</v>
      </c>
      <c r="K75" s="114">
        <v>24</v>
      </c>
      <c r="L75" s="116">
        <v>2.1314387211367674</v>
      </c>
    </row>
    <row r="76" spans="1:12" s="110" customFormat="1" ht="15" customHeight="1" x14ac:dyDescent="0.2">
      <c r="A76" s="120"/>
      <c r="B76" s="119"/>
      <c r="C76" s="258"/>
      <c r="D76" s="267" t="s">
        <v>199</v>
      </c>
      <c r="E76" s="113">
        <v>25.373134328358208</v>
      </c>
      <c r="F76" s="115">
        <v>391</v>
      </c>
      <c r="G76" s="114">
        <v>396</v>
      </c>
      <c r="H76" s="114">
        <v>391</v>
      </c>
      <c r="I76" s="114">
        <v>386</v>
      </c>
      <c r="J76" s="140">
        <v>381</v>
      </c>
      <c r="K76" s="114">
        <v>10</v>
      </c>
      <c r="L76" s="116">
        <v>2.6246719160104988</v>
      </c>
    </row>
    <row r="77" spans="1:12" s="110" customFormat="1" ht="15" customHeight="1" x14ac:dyDescent="0.2">
      <c r="A77" s="534"/>
      <c r="B77" s="119" t="s">
        <v>205</v>
      </c>
      <c r="C77" s="268"/>
      <c r="D77" s="182"/>
      <c r="E77" s="113">
        <v>5.5763028348327959</v>
      </c>
      <c r="F77" s="115">
        <v>5913</v>
      </c>
      <c r="G77" s="114">
        <v>5852</v>
      </c>
      <c r="H77" s="114">
        <v>6082</v>
      </c>
      <c r="I77" s="114">
        <v>6026</v>
      </c>
      <c r="J77" s="140">
        <v>6122</v>
      </c>
      <c r="K77" s="114">
        <v>-209</v>
      </c>
      <c r="L77" s="116">
        <v>-3.4139170205815095</v>
      </c>
    </row>
    <row r="78" spans="1:12" s="110" customFormat="1" ht="15" customHeight="1" x14ac:dyDescent="0.2">
      <c r="A78" s="120"/>
      <c r="B78" s="119"/>
      <c r="C78" s="268" t="s">
        <v>106</v>
      </c>
      <c r="D78" s="182"/>
      <c r="E78" s="113">
        <v>59.901911043463556</v>
      </c>
      <c r="F78" s="115">
        <v>3542</v>
      </c>
      <c r="G78" s="114">
        <v>3446</v>
      </c>
      <c r="H78" s="114">
        <v>3635</v>
      </c>
      <c r="I78" s="114">
        <v>3562</v>
      </c>
      <c r="J78" s="140">
        <v>3598</v>
      </c>
      <c r="K78" s="114">
        <v>-56</v>
      </c>
      <c r="L78" s="116">
        <v>-1.556420233463035</v>
      </c>
    </row>
    <row r="79" spans="1:12" s="110" customFormat="1" ht="15" customHeight="1" x14ac:dyDescent="0.2">
      <c r="A79" s="123"/>
      <c r="B79" s="124"/>
      <c r="C79" s="260" t="s">
        <v>107</v>
      </c>
      <c r="D79" s="261"/>
      <c r="E79" s="125">
        <v>40.098088956536444</v>
      </c>
      <c r="F79" s="143">
        <v>2371</v>
      </c>
      <c r="G79" s="144">
        <v>2406</v>
      </c>
      <c r="H79" s="144">
        <v>2447</v>
      </c>
      <c r="I79" s="144">
        <v>2464</v>
      </c>
      <c r="J79" s="145">
        <v>2524</v>
      </c>
      <c r="K79" s="144">
        <v>-153</v>
      </c>
      <c r="L79" s="146">
        <v>-6.0618066561014263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106038</v>
      </c>
      <c r="E11" s="114">
        <v>106757</v>
      </c>
      <c r="F11" s="114">
        <v>107819</v>
      </c>
      <c r="G11" s="114">
        <v>107531</v>
      </c>
      <c r="H11" s="140">
        <v>107768</v>
      </c>
      <c r="I11" s="115">
        <v>-1730</v>
      </c>
      <c r="J11" s="116">
        <v>-1.6053002746640932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75" customHeight="1" x14ac:dyDescent="0.2">
      <c r="A15" s="193" t="s">
        <v>216</v>
      </c>
      <c r="B15" s="199" t="s">
        <v>217</v>
      </c>
      <c r="C15" s="113">
        <v>1.04396537090477</v>
      </c>
      <c r="D15" s="115">
        <v>1107</v>
      </c>
      <c r="E15" s="114">
        <v>1125</v>
      </c>
      <c r="F15" s="114">
        <v>1167</v>
      </c>
      <c r="G15" s="114">
        <v>1143</v>
      </c>
      <c r="H15" s="140">
        <v>1112</v>
      </c>
      <c r="I15" s="115">
        <v>-5</v>
      </c>
      <c r="J15" s="116">
        <v>-0.44964028776978415</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219</v>
      </c>
      <c r="B17" s="199" t="s">
        <v>220</v>
      </c>
      <c r="C17" s="113">
        <v>0.23104924649653899</v>
      </c>
      <c r="D17" s="115">
        <v>245</v>
      </c>
      <c r="E17" s="114">
        <v>239</v>
      </c>
      <c r="F17" s="114">
        <v>248</v>
      </c>
      <c r="G17" s="114">
        <v>249</v>
      </c>
      <c r="H17" s="140">
        <v>176</v>
      </c>
      <c r="I17" s="115">
        <v>69</v>
      </c>
      <c r="J17" s="116">
        <v>39.204545454545453</v>
      </c>
    </row>
    <row r="18" spans="1:15" s="287" customFormat="1" ht="24.95" customHeight="1" x14ac:dyDescent="0.2">
      <c r="A18" s="201" t="s">
        <v>144</v>
      </c>
      <c r="B18" s="202" t="s">
        <v>145</v>
      </c>
      <c r="C18" s="113">
        <v>2.7046907712329542</v>
      </c>
      <c r="D18" s="115">
        <v>2868</v>
      </c>
      <c r="E18" s="114">
        <v>2713</v>
      </c>
      <c r="F18" s="114">
        <v>2771</v>
      </c>
      <c r="G18" s="114">
        <v>2678</v>
      </c>
      <c r="H18" s="140">
        <v>2611</v>
      </c>
      <c r="I18" s="115">
        <v>257</v>
      </c>
      <c r="J18" s="116">
        <v>9.8429720413634616</v>
      </c>
      <c r="K18" s="110"/>
      <c r="L18" s="110"/>
      <c r="M18" s="110"/>
      <c r="N18" s="110"/>
      <c r="O18" s="110"/>
    </row>
    <row r="19" spans="1:15" s="110" customFormat="1" ht="24.95" customHeight="1" x14ac:dyDescent="0.2">
      <c r="A19" s="193" t="s">
        <v>146</v>
      </c>
      <c r="B19" s="199" t="s">
        <v>147</v>
      </c>
      <c r="C19" s="113">
        <v>9.3475923725456909</v>
      </c>
      <c r="D19" s="115">
        <v>9912</v>
      </c>
      <c r="E19" s="114">
        <v>10043</v>
      </c>
      <c r="F19" s="114">
        <v>10117</v>
      </c>
      <c r="G19" s="114">
        <v>9947</v>
      </c>
      <c r="H19" s="140">
        <v>9968</v>
      </c>
      <c r="I19" s="115">
        <v>-56</v>
      </c>
      <c r="J19" s="116">
        <v>-0.5617977528089888</v>
      </c>
    </row>
    <row r="20" spans="1:15" s="287" customFormat="1" ht="24.95" customHeight="1" x14ac:dyDescent="0.2">
      <c r="A20" s="193" t="s">
        <v>148</v>
      </c>
      <c r="B20" s="199" t="s">
        <v>149</v>
      </c>
      <c r="C20" s="113">
        <v>2.5556875836964106</v>
      </c>
      <c r="D20" s="115">
        <v>2710</v>
      </c>
      <c r="E20" s="114">
        <v>2759</v>
      </c>
      <c r="F20" s="114">
        <v>2757</v>
      </c>
      <c r="G20" s="114">
        <v>2873</v>
      </c>
      <c r="H20" s="140">
        <v>2845</v>
      </c>
      <c r="I20" s="115">
        <v>-135</v>
      </c>
      <c r="J20" s="116">
        <v>-4.7451669595782073</v>
      </c>
      <c r="K20" s="110"/>
      <c r="L20" s="110"/>
      <c r="M20" s="110"/>
      <c r="N20" s="110"/>
      <c r="O20" s="110"/>
    </row>
    <row r="21" spans="1:15" s="110" customFormat="1" ht="24.95" customHeight="1" x14ac:dyDescent="0.2">
      <c r="A21" s="201" t="s">
        <v>150</v>
      </c>
      <c r="B21" s="202" t="s">
        <v>151</v>
      </c>
      <c r="C21" s="113">
        <v>1.9757068220826497</v>
      </c>
      <c r="D21" s="115">
        <v>2095</v>
      </c>
      <c r="E21" s="114">
        <v>2103</v>
      </c>
      <c r="F21" s="114">
        <v>2168</v>
      </c>
      <c r="G21" s="114">
        <v>2185</v>
      </c>
      <c r="H21" s="140">
        <v>2112</v>
      </c>
      <c r="I21" s="115">
        <v>-17</v>
      </c>
      <c r="J21" s="116">
        <v>-0.80492424242424243</v>
      </c>
    </row>
    <row r="22" spans="1:15" s="110" customFormat="1" ht="24.95" customHeight="1" x14ac:dyDescent="0.2">
      <c r="A22" s="201" t="s">
        <v>152</v>
      </c>
      <c r="B22" s="199" t="s">
        <v>153</v>
      </c>
      <c r="C22" s="113">
        <v>2.6641392708274392</v>
      </c>
      <c r="D22" s="115">
        <v>2825</v>
      </c>
      <c r="E22" s="114">
        <v>2789</v>
      </c>
      <c r="F22" s="114">
        <v>2842</v>
      </c>
      <c r="G22" s="114">
        <v>2885</v>
      </c>
      <c r="H22" s="140">
        <v>2875</v>
      </c>
      <c r="I22" s="115">
        <v>-50</v>
      </c>
      <c r="J22" s="116">
        <v>-1.7391304347826086</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6.5231332163941227</v>
      </c>
      <c r="D24" s="115">
        <v>6917</v>
      </c>
      <c r="E24" s="114">
        <v>6900</v>
      </c>
      <c r="F24" s="114">
        <v>6850</v>
      </c>
      <c r="G24" s="114">
        <v>6825</v>
      </c>
      <c r="H24" s="140">
        <v>6852</v>
      </c>
      <c r="I24" s="115">
        <v>65</v>
      </c>
      <c r="J24" s="116">
        <v>0.94862813776999422</v>
      </c>
    </row>
    <row r="25" spans="1:15" s="110" customFormat="1" ht="24.95" customHeight="1" x14ac:dyDescent="0.2">
      <c r="A25" s="193" t="s">
        <v>222</v>
      </c>
      <c r="B25" s="204" t="s">
        <v>159</v>
      </c>
      <c r="C25" s="113">
        <v>2.2746562553047021</v>
      </c>
      <c r="D25" s="115">
        <v>2412</v>
      </c>
      <c r="E25" s="114">
        <v>2379</v>
      </c>
      <c r="F25" s="114">
        <v>2425</v>
      </c>
      <c r="G25" s="114">
        <v>2555</v>
      </c>
      <c r="H25" s="140">
        <v>2529</v>
      </c>
      <c r="I25" s="115">
        <v>-117</v>
      </c>
      <c r="J25" s="116">
        <v>-4.6263345195729535</v>
      </c>
    </row>
    <row r="26" spans="1:15" s="110" customFormat="1" ht="24.95" customHeight="1" x14ac:dyDescent="0.2">
      <c r="A26" s="201">
        <v>782.78300000000002</v>
      </c>
      <c r="B26" s="203" t="s">
        <v>160</v>
      </c>
      <c r="C26" s="113">
        <v>3.4732831626398082</v>
      </c>
      <c r="D26" s="115">
        <v>3683</v>
      </c>
      <c r="E26" s="114">
        <v>4041</v>
      </c>
      <c r="F26" s="114">
        <v>4485</v>
      </c>
      <c r="G26" s="114">
        <v>4812</v>
      </c>
      <c r="H26" s="140">
        <v>5191</v>
      </c>
      <c r="I26" s="115">
        <v>-1508</v>
      </c>
      <c r="J26" s="116">
        <v>-29.050279329608937</v>
      </c>
    </row>
    <row r="27" spans="1:15" s="110" customFormat="1" ht="24.95" customHeight="1" x14ac:dyDescent="0.2">
      <c r="A27" s="193" t="s">
        <v>161</v>
      </c>
      <c r="B27" s="199" t="s">
        <v>223</v>
      </c>
      <c r="C27" s="113">
        <v>3.7071615835832437</v>
      </c>
      <c r="D27" s="115">
        <v>3931</v>
      </c>
      <c r="E27" s="114">
        <v>3888</v>
      </c>
      <c r="F27" s="114">
        <v>3890</v>
      </c>
      <c r="G27" s="114">
        <v>3783</v>
      </c>
      <c r="H27" s="140">
        <v>3795</v>
      </c>
      <c r="I27" s="115">
        <v>136</v>
      </c>
      <c r="J27" s="116">
        <v>3.5836627140974966</v>
      </c>
    </row>
    <row r="28" spans="1:15" s="110" customFormat="1" ht="24.95" customHeight="1" x14ac:dyDescent="0.2">
      <c r="A28" s="193" t="s">
        <v>163</v>
      </c>
      <c r="B28" s="199" t="s">
        <v>164</v>
      </c>
      <c r="C28" s="113">
        <v>2.2510798015805653</v>
      </c>
      <c r="D28" s="115">
        <v>2387</v>
      </c>
      <c r="E28" s="114">
        <v>2401</v>
      </c>
      <c r="F28" s="114">
        <v>2357</v>
      </c>
      <c r="G28" s="114">
        <v>2310</v>
      </c>
      <c r="H28" s="140">
        <v>2298</v>
      </c>
      <c r="I28" s="115">
        <v>89</v>
      </c>
      <c r="J28" s="116">
        <v>3.8729329852045256</v>
      </c>
    </row>
    <row r="29" spans="1:15" s="110" customFormat="1" ht="24.95" customHeight="1" x14ac:dyDescent="0.2">
      <c r="A29" s="193">
        <v>86</v>
      </c>
      <c r="B29" s="199" t="s">
        <v>165</v>
      </c>
      <c r="C29" s="113">
        <v>5.8328146513514021</v>
      </c>
      <c r="D29" s="115">
        <v>6185</v>
      </c>
      <c r="E29" s="114">
        <v>6225</v>
      </c>
      <c r="F29" s="114">
        <v>6171</v>
      </c>
      <c r="G29" s="114">
        <v>6108</v>
      </c>
      <c r="H29" s="140">
        <v>6182</v>
      </c>
      <c r="I29" s="115">
        <v>3</v>
      </c>
      <c r="J29" s="116">
        <v>4.852798447104497E-2</v>
      </c>
    </row>
    <row r="30" spans="1:15" s="110" customFormat="1" ht="24.95" customHeight="1" x14ac:dyDescent="0.2">
      <c r="A30" s="193">
        <v>87.88</v>
      </c>
      <c r="B30" s="204" t="s">
        <v>166</v>
      </c>
      <c r="C30" s="113">
        <v>3.9929082027197795</v>
      </c>
      <c r="D30" s="115">
        <v>4234</v>
      </c>
      <c r="E30" s="114">
        <v>4226</v>
      </c>
      <c r="F30" s="114">
        <v>4178</v>
      </c>
      <c r="G30" s="114">
        <v>4059</v>
      </c>
      <c r="H30" s="140">
        <v>4052</v>
      </c>
      <c r="I30" s="115">
        <v>182</v>
      </c>
      <c r="J30" s="116">
        <v>4.4916090819348469</v>
      </c>
    </row>
    <row r="31" spans="1:15" s="110" customFormat="1" ht="24.95" customHeight="1" x14ac:dyDescent="0.2">
      <c r="A31" s="193" t="s">
        <v>167</v>
      </c>
      <c r="B31" s="199" t="s">
        <v>168</v>
      </c>
      <c r="C31" s="113">
        <v>1.802184122673004</v>
      </c>
      <c r="D31" s="115">
        <v>1911</v>
      </c>
      <c r="E31" s="114">
        <v>1909</v>
      </c>
      <c r="F31" s="114">
        <v>1901</v>
      </c>
      <c r="G31" s="114">
        <v>1903</v>
      </c>
      <c r="H31" s="140">
        <v>1936</v>
      </c>
      <c r="I31" s="115">
        <v>-25</v>
      </c>
      <c r="J31" s="116">
        <v>-1.2913223140495869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v>52.059638997340578</v>
      </c>
      <c r="D35" s="115">
        <v>55203</v>
      </c>
      <c r="E35" s="114">
        <v>55436</v>
      </c>
      <c r="F35" s="114">
        <v>55933</v>
      </c>
      <c r="G35" s="114">
        <v>55601</v>
      </c>
      <c r="H35" s="140">
        <v>55446</v>
      </c>
      <c r="I35" s="115">
        <v>-243</v>
      </c>
      <c r="J35" s="116">
        <v>-0.43826425711503086</v>
      </c>
    </row>
    <row r="36" spans="1:10" s="110" customFormat="1" ht="24.95" customHeight="1" x14ac:dyDescent="0.2">
      <c r="A36" s="294" t="s">
        <v>173</v>
      </c>
      <c r="B36" s="295" t="s">
        <v>174</v>
      </c>
      <c r="C36" s="125" t="s">
        <v>513</v>
      </c>
      <c r="D36" s="143" t="s">
        <v>513</v>
      </c>
      <c r="E36" s="144" t="s">
        <v>513</v>
      </c>
      <c r="F36" s="144" t="s">
        <v>513</v>
      </c>
      <c r="G36" s="144" t="s">
        <v>513</v>
      </c>
      <c r="H36" s="145" t="s">
        <v>513</v>
      </c>
      <c r="I36" s="143" t="s">
        <v>513</v>
      </c>
      <c r="J36" s="146" t="s">
        <v>513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2020-09-25T10:33:33Z</dcterms:created>
  <dcterms:modified xsi:type="dcterms:W3CDTF">2020-09-28T08:10:27Z</dcterms:modified>
</cp:coreProperties>
</file>