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s="1"/>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c r="G67" i="24"/>
  <c r="F67" i="24"/>
  <c r="E67" i="24"/>
  <c r="L66" i="24"/>
  <c r="H66" i="24" s="1"/>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s="1"/>
  <c r="G61" i="24"/>
  <c r="F61" i="24"/>
  <c r="E61" i="24"/>
  <c r="L60" i="24"/>
  <c r="H60" i="24" s="1"/>
  <c r="I60" i="24"/>
  <c r="G60" i="24"/>
  <c r="F60" i="24"/>
  <c r="E60" i="24"/>
  <c r="L59" i="24"/>
  <c r="H59" i="24" s="1"/>
  <c r="I59" i="24" s="1"/>
  <c r="G59" i="24"/>
  <c r="F59" i="24"/>
  <c r="E59" i="24"/>
  <c r="L58" i="24"/>
  <c r="H58" i="24" s="1"/>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c r="G51" i="24"/>
  <c r="F51" i="24"/>
  <c r="E51" i="24"/>
  <c r="F44" i="24"/>
  <c r="C44" i="24"/>
  <c r="M44" i="24" s="1"/>
  <c r="B44" i="24"/>
  <c r="K44" i="24" s="1"/>
  <c r="M43" i="24"/>
  <c r="E43" i="24"/>
  <c r="C43" i="24"/>
  <c r="I43" i="24" s="1"/>
  <c r="B43" i="24"/>
  <c r="J43" i="24" s="1"/>
  <c r="K42" i="24"/>
  <c r="F42" i="24"/>
  <c r="C42" i="24"/>
  <c r="M42" i="24" s="1"/>
  <c r="B42" i="24"/>
  <c r="J42" i="24" s="1"/>
  <c r="M41" i="24"/>
  <c r="E41" i="24"/>
  <c r="C41" i="24"/>
  <c r="I41" i="24" s="1"/>
  <c r="B41" i="24"/>
  <c r="J41" i="24" s="1"/>
  <c r="K40" i="24"/>
  <c r="F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K9" i="24" s="1"/>
  <c r="B8" i="24"/>
  <c r="B7" i="24"/>
  <c r="L44" i="24" l="1"/>
  <c r="D40" i="24"/>
  <c r="I40" i="24"/>
  <c r="L40" i="24"/>
  <c r="G41" i="24"/>
  <c r="D42" i="24"/>
  <c r="I42" i="24"/>
  <c r="L42" i="24"/>
  <c r="G43" i="24"/>
  <c r="D44" i="24"/>
  <c r="I44" i="24"/>
  <c r="F21" i="24"/>
  <c r="D21" i="24"/>
  <c r="J21" i="24"/>
  <c r="H21" i="24"/>
  <c r="K21" i="24"/>
  <c r="G27" i="24"/>
  <c r="M27" i="24"/>
  <c r="E27" i="24"/>
  <c r="L27" i="24"/>
  <c r="I27" i="24"/>
  <c r="F29" i="24"/>
  <c r="D29" i="24"/>
  <c r="J29" i="24"/>
  <c r="H29" i="24"/>
  <c r="K29" i="24"/>
  <c r="G35" i="24"/>
  <c r="M35" i="24"/>
  <c r="E35" i="24"/>
  <c r="L35" i="24"/>
  <c r="I35" i="24"/>
  <c r="K8" i="24"/>
  <c r="J8" i="24"/>
  <c r="H8" i="24"/>
  <c r="F8" i="24"/>
  <c r="D8" i="24"/>
  <c r="D38" i="24"/>
  <c r="K38" i="24"/>
  <c r="J38" i="24"/>
  <c r="H38" i="24"/>
  <c r="F38" i="24"/>
  <c r="G19" i="24"/>
  <c r="M19" i="24"/>
  <c r="E19" i="24"/>
  <c r="L19" i="24"/>
  <c r="I19" i="24"/>
  <c r="G7" i="24"/>
  <c r="M7" i="24"/>
  <c r="E7" i="24"/>
  <c r="L7" i="24"/>
  <c r="I7" i="24"/>
  <c r="F15" i="24"/>
  <c r="D15" i="24"/>
  <c r="J15" i="24"/>
  <c r="K15" i="24"/>
  <c r="H15" i="24"/>
  <c r="K18" i="24"/>
  <c r="J18" i="24"/>
  <c r="H18" i="24"/>
  <c r="F18" i="24"/>
  <c r="D18" i="24"/>
  <c r="F31" i="24"/>
  <c r="D31" i="24"/>
  <c r="J31" i="24"/>
  <c r="K31" i="24"/>
  <c r="H31" i="24"/>
  <c r="K34" i="24"/>
  <c r="J34" i="24"/>
  <c r="H34" i="24"/>
  <c r="F34" i="24"/>
  <c r="D34" i="24"/>
  <c r="G15" i="24"/>
  <c r="M15" i="24"/>
  <c r="E15" i="24"/>
  <c r="L15" i="24"/>
  <c r="I15" i="24"/>
  <c r="I22" i="24"/>
  <c r="M22" i="24"/>
  <c r="E22" i="24"/>
  <c r="L22" i="24"/>
  <c r="G22" i="24"/>
  <c r="G29" i="24"/>
  <c r="M29" i="24"/>
  <c r="E29" i="24"/>
  <c r="L29" i="24"/>
  <c r="I29" i="24"/>
  <c r="I32" i="24"/>
  <c r="M32" i="24"/>
  <c r="E32" i="24"/>
  <c r="L32" i="24"/>
  <c r="I37" i="24"/>
  <c r="G37" i="24"/>
  <c r="L37" i="24"/>
  <c r="E37" i="24"/>
  <c r="G32" i="24"/>
  <c r="K58" i="24"/>
  <c r="J58" i="24"/>
  <c r="I58" i="24"/>
  <c r="F25" i="24"/>
  <c r="D25" i="24"/>
  <c r="J25" i="24"/>
  <c r="K25" i="24"/>
  <c r="H25" i="24"/>
  <c r="K28" i="24"/>
  <c r="J28" i="24"/>
  <c r="H28" i="24"/>
  <c r="F28" i="24"/>
  <c r="D28" i="24"/>
  <c r="I26" i="24"/>
  <c r="M26" i="24"/>
  <c r="E26" i="24"/>
  <c r="G26" i="24"/>
  <c r="L26" i="24"/>
  <c r="K74" i="24"/>
  <c r="J74" i="24"/>
  <c r="I74" i="24"/>
  <c r="F27" i="24"/>
  <c r="D27" i="24"/>
  <c r="J27" i="24"/>
  <c r="K27" i="24"/>
  <c r="H27" i="24"/>
  <c r="K16" i="24"/>
  <c r="J16" i="24"/>
  <c r="H16" i="24"/>
  <c r="F16" i="24"/>
  <c r="D16" i="24"/>
  <c r="K22" i="24"/>
  <c r="J22" i="24"/>
  <c r="H22" i="24"/>
  <c r="F22" i="24"/>
  <c r="D22" i="24"/>
  <c r="K32" i="24"/>
  <c r="J32" i="24"/>
  <c r="H32" i="24"/>
  <c r="F32" i="24"/>
  <c r="D32" i="24"/>
  <c r="B39" i="24"/>
  <c r="B45" i="24"/>
  <c r="I16" i="24"/>
  <c r="M16" i="24"/>
  <c r="E16" i="24"/>
  <c r="L16" i="24"/>
  <c r="I20" i="24"/>
  <c r="M20" i="24"/>
  <c r="E20" i="24"/>
  <c r="L20" i="24"/>
  <c r="G20" i="24"/>
  <c r="G33" i="24"/>
  <c r="M33" i="24"/>
  <c r="E33" i="24"/>
  <c r="L33" i="24"/>
  <c r="I33" i="24"/>
  <c r="G16" i="24"/>
  <c r="G25" i="24"/>
  <c r="M25" i="24"/>
  <c r="E25" i="24"/>
  <c r="L25" i="24"/>
  <c r="I25" i="24"/>
  <c r="F19" i="24"/>
  <c r="D19" i="24"/>
  <c r="J19" i="24"/>
  <c r="K19" i="24"/>
  <c r="H19" i="24"/>
  <c r="F35" i="24"/>
  <c r="D35" i="24"/>
  <c r="J35" i="24"/>
  <c r="K35" i="24"/>
  <c r="H35" i="24"/>
  <c r="G23" i="24"/>
  <c r="M23" i="24"/>
  <c r="E23" i="24"/>
  <c r="L23" i="24"/>
  <c r="I23" i="24"/>
  <c r="I30" i="24"/>
  <c r="M30" i="24"/>
  <c r="E30" i="24"/>
  <c r="L30" i="24"/>
  <c r="G30" i="24"/>
  <c r="M38" i="24"/>
  <c r="E38" i="24"/>
  <c r="L38" i="24"/>
  <c r="G38" i="24"/>
  <c r="I38" i="24"/>
  <c r="F9" i="24"/>
  <c r="D9" i="24"/>
  <c r="J9" i="24"/>
  <c r="H9" i="24"/>
  <c r="F23" i="24"/>
  <c r="D23" i="24"/>
  <c r="J23" i="24"/>
  <c r="K23" i="24"/>
  <c r="H23" i="24"/>
  <c r="K26" i="24"/>
  <c r="J26" i="24"/>
  <c r="H26" i="24"/>
  <c r="F26" i="24"/>
  <c r="D26" i="24"/>
  <c r="G17" i="24"/>
  <c r="M17" i="24"/>
  <c r="E17" i="24"/>
  <c r="L17" i="24"/>
  <c r="I17" i="24"/>
  <c r="I34" i="24"/>
  <c r="M34" i="24"/>
  <c r="E34" i="24"/>
  <c r="G34" i="24"/>
  <c r="L34" i="24"/>
  <c r="M37" i="24"/>
  <c r="I8" i="24"/>
  <c r="M8" i="24"/>
  <c r="E8" i="24"/>
  <c r="L8" i="24"/>
  <c r="G8" i="24"/>
  <c r="F7" i="24"/>
  <c r="D7" i="24"/>
  <c r="J7" i="24"/>
  <c r="K7" i="24"/>
  <c r="H7" i="24"/>
  <c r="F17" i="24"/>
  <c r="D17" i="24"/>
  <c r="J17" i="24"/>
  <c r="K17" i="24"/>
  <c r="H17" i="24"/>
  <c r="K20" i="24"/>
  <c r="J20" i="24"/>
  <c r="H20" i="24"/>
  <c r="F20" i="24"/>
  <c r="D20" i="24"/>
  <c r="F33" i="24"/>
  <c r="D33" i="24"/>
  <c r="J33" i="24"/>
  <c r="K33" i="24"/>
  <c r="H33" i="24"/>
  <c r="H37" i="24"/>
  <c r="F37" i="24"/>
  <c r="D37" i="24"/>
  <c r="K37" i="24"/>
  <c r="J37" i="24"/>
  <c r="G9" i="24"/>
  <c r="M9" i="24"/>
  <c r="E9" i="24"/>
  <c r="L9" i="24"/>
  <c r="I9" i="24"/>
  <c r="C14" i="24"/>
  <c r="C6" i="24"/>
  <c r="G21" i="24"/>
  <c r="M21" i="24"/>
  <c r="E21" i="24"/>
  <c r="L21" i="24"/>
  <c r="I21" i="24"/>
  <c r="I24" i="24"/>
  <c r="M24" i="24"/>
  <c r="E24" i="24"/>
  <c r="L24" i="24"/>
  <c r="I28" i="24"/>
  <c r="M28" i="24"/>
  <c r="E28" i="24"/>
  <c r="L28" i="24"/>
  <c r="G28" i="24"/>
  <c r="G24" i="24"/>
  <c r="K66" i="24"/>
  <c r="J66" i="24"/>
  <c r="I66" i="24"/>
  <c r="B14" i="24"/>
  <c r="B6" i="24"/>
  <c r="K24" i="24"/>
  <c r="J24" i="24"/>
  <c r="H24" i="24"/>
  <c r="F24" i="24"/>
  <c r="D24" i="24"/>
  <c r="K30" i="24"/>
  <c r="J30" i="24"/>
  <c r="H30" i="24"/>
  <c r="F30" i="24"/>
  <c r="D30" i="24"/>
  <c r="I18" i="24"/>
  <c r="M18" i="24"/>
  <c r="E18" i="24"/>
  <c r="G18" i="24"/>
  <c r="L18" i="24"/>
  <c r="G31" i="24"/>
  <c r="M31" i="24"/>
  <c r="E31" i="24"/>
  <c r="L31" i="24"/>
  <c r="I31" i="24"/>
  <c r="C45" i="24"/>
  <c r="C39"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I77" i="24"/>
  <c r="K51" i="24"/>
  <c r="J51" i="24"/>
  <c r="K59" i="24"/>
  <c r="J59" i="24"/>
  <c r="K67" i="24"/>
  <c r="J67" i="24"/>
  <c r="K75" i="24"/>
  <c r="J75" i="24"/>
  <c r="J77" i="24" s="1"/>
  <c r="H41" i="24"/>
  <c r="F41" i="24"/>
  <c r="D41" i="24"/>
  <c r="K41" i="24"/>
  <c r="K56" i="24"/>
  <c r="J56" i="24"/>
  <c r="K64" i="24"/>
  <c r="J64" i="24"/>
  <c r="K72" i="24"/>
  <c r="J72" i="24"/>
  <c r="G40" i="24"/>
  <c r="G42" i="24"/>
  <c r="G44" i="24"/>
  <c r="H40" i="24"/>
  <c r="L41" i="24"/>
  <c r="H42" i="24"/>
  <c r="L43" i="24"/>
  <c r="H44" i="24"/>
  <c r="J44" i="24"/>
  <c r="E40" i="24"/>
  <c r="E42" i="24"/>
  <c r="E44" i="24"/>
  <c r="I6" i="24" l="1"/>
  <c r="M6" i="24"/>
  <c r="E6" i="24"/>
  <c r="G6" i="24"/>
  <c r="L6" i="24"/>
  <c r="I14" i="24"/>
  <c r="M14" i="24"/>
  <c r="E14" i="24"/>
  <c r="L14" i="24"/>
  <c r="G14" i="24"/>
  <c r="H45" i="24"/>
  <c r="F45" i="24"/>
  <c r="D45" i="24"/>
  <c r="K45" i="24"/>
  <c r="J45" i="24"/>
  <c r="K77" i="24"/>
  <c r="I78" i="24" s="1"/>
  <c r="K6" i="24"/>
  <c r="J6" i="24"/>
  <c r="H6" i="24"/>
  <c r="F6" i="24"/>
  <c r="D6" i="24"/>
  <c r="H39" i="24"/>
  <c r="F39" i="24"/>
  <c r="D39" i="24"/>
  <c r="K39" i="24"/>
  <c r="J39" i="24"/>
  <c r="J79" i="24"/>
  <c r="J78" i="24"/>
  <c r="K14" i="24"/>
  <c r="J14" i="24"/>
  <c r="H14" i="24"/>
  <c r="F14" i="24"/>
  <c r="D14" i="24"/>
  <c r="I39" i="24"/>
  <c r="G39" i="24"/>
  <c r="L39" i="24"/>
  <c r="M39" i="24"/>
  <c r="E39" i="24"/>
  <c r="I79" i="24"/>
  <c r="I45" i="24"/>
  <c r="G45" i="24"/>
  <c r="M45" i="24"/>
  <c r="E45" i="24"/>
  <c r="L45" i="24"/>
  <c r="I83" i="24" l="1"/>
  <c r="I82" i="24"/>
  <c r="K79" i="24"/>
  <c r="K78" i="24"/>
  <c r="I81" i="24" l="1"/>
</calcChain>
</file>

<file path=xl/sharedStrings.xml><?xml version="1.0" encoding="utf-8"?>
<sst xmlns="http://schemas.openxmlformats.org/spreadsheetml/2006/main" count="1643" uniqueCount="521">
  <si>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</si>
  <si>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</si>
  <si>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</si>
  <si>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</si>
  <si>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</si>
  <si>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</si>
  <si>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</si>
  <si>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</si>
  <si>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</si>
  <si>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</si>
  <si>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</si>
  <si>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</si>
  <si>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</si>
  <si>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München, Landeshauptstadt (09162)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</si>
  <si>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</si>
  <si>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</si>
  <si>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</si>
  <si>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</si>
  <si>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</si>
  <si>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</si>
  <si>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</si>
  <si>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</si>
  <si>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</si>
  <si>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</si>
  <si>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</si>
  <si>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</si>
  <si>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</si>
  <si>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</si>
  <si>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</si>
  <si>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</si>
  <si>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</si>
  <si>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</si>
  <si>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</si>
  <si>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</si>
  <si>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</si>
  <si>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</si>
  <si>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</si>
  <si>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</si>
  <si>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</si>
  <si>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</si>
  <si>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</si>
  <si>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</si>
  <si>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</si>
  <si>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</si>
  <si>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</si>
  <si>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</si>
  <si>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</si>
  <si>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</si>
  <si>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</si>
  <si>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</si>
  <si>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</si>
  <si>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</si>
  <si>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</si>
  <si>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</si>
  <si>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</si>
  <si>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</si>
  <si>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</si>
  <si>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</si>
  <si>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</si>
  <si>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</si>
  <si>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</si>
  <si>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</si>
  <si>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</si>
  <si>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</si>
  <si>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</si>
  <si>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</si>
  <si>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</si>
  <si>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</si>
  <si>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</si>
  <si>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</si>
  <si>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</si>
  <si>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</si>
  <si>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</si>
  <si>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</si>
  <si>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</si>
  <si>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</si>
  <si>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</si>
  <si>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</si>
  <si>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</si>
  <si>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</si>
  <si>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</si>
  <si>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</si>
  <si>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</si>
  <si>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</si>
  <si>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</si>
  <si>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</si>
  <si>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</si>
  <si>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</si>
  <si>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</si>
  <si>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</si>
  <si>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</si>
  <si>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</si>
  <si>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München, Landeshauptstadt (09162);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</si>
  <si>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</si>
  <si>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</si>
  <si>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</si>
  <si>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</si>
  <si>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</si>
  <si>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</si>
  <si>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</si>
  <si>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</si>
  <si>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</si>
  <si>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</si>
  <si>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</si>
  <si>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</si>
  <si>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</si>
  <si>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</si>
  <si>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</si>
  <si>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</si>
  <si>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</si>
  <si>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</si>
  <si>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</si>
  <si>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</si>
  <si>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</si>
  <si>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</si>
  <si>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</si>
  <si>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</si>
  <si>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</si>
  <si>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</si>
  <si>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</si>
  <si>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</si>
  <si>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</si>
  <si>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</si>
  <si>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</si>
  <si>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</si>
  <si>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</si>
  <si>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</si>
  <si>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</si>
  <si>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</si>
  <si>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</si>
  <si>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</si>
  <si>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</si>
  <si>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</si>
  <si>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</si>
  <si>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</si>
  <si>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</si>
  <si>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</si>
  <si>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</si>
  <si>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</si>
  <si>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</si>
  <si>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</si>
  <si>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</si>
  <si>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</si>
  <si>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</si>
  <si>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</si>
  <si>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</si>
  <si>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</si>
  <si>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</si>
  <si>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</si>
  <si>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</si>
  <si>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</si>
  <si>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</si>
  <si>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</si>
  <si>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</si>
  <si>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</si>
  <si>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</si>
  <si>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</si>
  <si>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</si>
  <si>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</si>
  <si>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</si>
  <si>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</si>
  <si>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</si>
  <si>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</si>
  <si>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</si>
  <si>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</si>
  <si>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</si>
  <si>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</si>
  <si>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</si>
  <si>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</si>
  <si>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</si>
  <si>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</si>
  <si>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</si>
  <si>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</si>
  <si>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</si>
  <si>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</si>
  <si>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</si>
  <si>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</si>
  <si>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</si>
  <si>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</si>
  <si>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</si>
  <si>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</si>
  <si>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</si>
  <si>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</si>
  <si>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München, Landeshauptstadt (09162)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</si>
  <si>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</si>
  <si>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</si>
  <si>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</si>
  <si>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</si>
  <si>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</si>
  <si>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</si>
  <si>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</si>
  <si>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</si>
  <si>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</si>
  <si>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</si>
  <si>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</si>
  <si>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</si>
  <si>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</si>
  <si>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</si>
  <si>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</si>
  <si>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</si>
  <si>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</si>
  <si>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</si>
  <si>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</si>
  <si>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</si>
  <si>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</si>
  <si>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</si>
  <si>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</si>
  <si>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</si>
  <si>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</si>
  <si>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</si>
  <si>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</si>
  <si>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</si>
  <si>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</si>
  <si>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</si>
  <si>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</si>
  <si>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</si>
  <si>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</si>
  <si>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</si>
  <si>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</si>
  <si>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</si>
  <si>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</si>
  <si>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</si>
  <si>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</si>
  <si>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</si>
  <si>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</si>
  <si>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</si>
  <si>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</si>
  <si>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</si>
  <si>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</si>
  <si>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</si>
  <si>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</si>
  <si>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</si>
  <si>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</si>
  <si>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</si>
  <si>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</si>
  <si>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</si>
  <si>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</si>
  <si>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</si>
  <si>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</si>
  <si>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</si>
  <si>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</si>
  <si>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</si>
  <si>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</si>
  <si>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</si>
  <si>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</si>
  <si>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</si>
  <si>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</si>
  <si>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</si>
  <si>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</si>
  <si>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</si>
  <si>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</si>
  <si>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</si>
  <si>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</si>
  <si>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</si>
  <si>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</si>
  <si>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</si>
  <si>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</si>
  <si>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</si>
  <si>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</si>
  <si>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</si>
  <si>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</si>
  <si>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</si>
  <si>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</si>
  <si>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</si>
  <si>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</si>
  <si>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</si>
  <si>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</si>
  <si>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</si>
  <si>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</si>
  <si>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</si>
  <si>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</si>
  <si>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</si>
  <si>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</si>
  <si>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</si>
  <si>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</si>
  <si>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</si>
  <si>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</si>
  <si>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</si>
  <si>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</si>
  <si>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</si>
  <si>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</si>
  <si>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</si>
  <si>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</si>
  <si>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</si>
  <si>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</si>
  <si>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</si>
  <si>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</si>
  <si>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</si>
  <si>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</si>
  <si>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</si>
  <si>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</si>
  <si>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</si>
  <si>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</si>
  <si>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</si>
  <si>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</si>
  <si>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</si>
  <si>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</si>
  <si>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</si>
  <si>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</si>
  <si>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</si>
  <si>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</si>
  <si>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</si>
  <si>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</si>
  <si>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</si>
  <si>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</si>
  <si>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</si>
  <si>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</si>
  <si>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</si>
  <si>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</si>
  <si>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</si>
  <si>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</si>
  <si>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</si>
  <si>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</si>
  <si>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</si>
  <si>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</si>
  <si>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</si>
  <si>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</si>
  <si>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</si>
  <si>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</si>
  <si>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</si>
  <si>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</si>
  <si>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</si>
  <si>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</si>
  <si>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</si>
  <si>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</si>
  <si>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</si>
  <si>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</si>
  <si>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</si>
  <si>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</si>
  <si>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</si>
  <si>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</si>
  <si>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</si>
  <si>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</si>
  <si>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</si>
  <si>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</si>
  <si>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</si>
  <si>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</si>
  <si>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</si>
  <si>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</si>
  <si>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</si>
  <si>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</si>
  <si>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</si>
  <si>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</si>
  <si>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</si>
  <si>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</si>
  <si>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</si>
  <si>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</si>
  <si>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</si>
  <si>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</si>
  <si>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</si>
  <si>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</si>
  <si>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</si>
  <si>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</si>
  <si>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</si>
  <si>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</si>
  <si>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</si>
  <si>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</si>
  <si>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</si>
  <si>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</si>
  <si>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</si>
  <si>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</si>
  <si>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</si>
  <si>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</si>
  <si>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</si>
  <si>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</si>
  <si>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</si>
  <si>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</si>
  <si>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</si>
  <si>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</si>
  <si>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</si>
  <si>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</si>
  <si>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</si>
  <si>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</si>
  <si>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München, Landeshauptstadt (09162);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</si>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</sst>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{50AC477D-C2AE-4051-B01C-1F7EFF9DDADA}</c15:txfldGUID>
                      <c15:f>Daten_Diagramme!$D$6</c15:f>
                      <c15:dlblFieldTableCache>
                        <c:ptCount val="1"/>
                        <c:pt idx="0">
                          <c:v>2.0</c:v>
                        </c:pt>
                      </c15:dlblFieldTableCache>
                    </c15:dlblFTEntry>
                  </c15:dlblFieldTable>
                  <c15:showDataLabelsRange val="0"/>
                </c:ext>
                <c:ext xmlns:c16="http://schemas.microsoft.com/office/drawing/2014/chart" uri="{C3380CC4-5D6E-409C-BE32-E72D297353CC}">
                  <c16:uniqueId val="{00000000-01E6-493F-8A2E-BF798C8A0B7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{EBE713CB-02EC-4DE7-B837-0653443B8629}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01E6-493F-8A2E-BF798C8A0B7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{4321E0C8-AE56-47F1-8364-FD63FBD5A54C}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1E6-493F-8A2E-BF798C8A0B7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{A4C00F53-E4FB-4DF1-9BB8-9334AE896092}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1E6-493F-8A2E-BF798C8A0B7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1.9933670327846238</c:v>
                </c:pt>
                <c:pt idx="1">
                  <c:v>1.0013227114154917</c:v>
                </c:pt>
                <c:pt idx="2">
                  <c:v>1.1186464311118853</c:v>
                </c:pt>
                <c:pt idx="3">
                  <c:v>1.0875687030768</c:v>
                </c:pt>
              </c:numCache>
            </c:numRef>
          </c:val>
          <c:extLst>
            <c:ext xmlns:c16="http://schemas.microsoft.com/office/drawing/2014/chart" uri="{C3380CC4-5D6E-409C-BE32-E72D297353CC}">
              <c16:uniqueId val="{00000004-01E6-493F-8A2E-BF798C8A0B7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{BA603CC2-C5EF-4008-93DF-A23B265B587E}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1E6-493F-8A2E-BF798C8A0B7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{C2944BFE-E41E-476D-BB4C-8C3EB148B403}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1E6-493F-8A2E-BF798C8A0B7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{1985623C-5EE7-4D52-961E-036C5C555170}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1E6-493F-8A2E-BF798C8A0B7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{9CA1A102-1DD3-46E4-902A-6AF498728C13}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1E6-493F-8A2E-BF798C8A0B7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1E6-493F-8A2E-BF798C8A0B7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1E6-493F-8A2E-BF798C8A0B7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{78A5B971-926D-4025-BFFB-1FBC1CDBBECE}</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962E-4B7C-B01F-A5F14F01E49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{4741788E-605E-45C4-B42A-2DA4DDF220D8}</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62E-4B7C-B01F-A5F14F01E49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{CDE355A9-D6A5-4C8E-9319-B283D15BAD1C}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62E-4B7C-B01F-A5F14F01E49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{5305E5A1-D928-47B1-8328-10FE14BB5178}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62E-4B7C-B01F-A5F14F01E4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-2.5550871876558077</c:v>
                </c:pt>
                <c:pt idx="1">
                  <c:v>-1.8915068707011207</c:v>
                </c:pt>
                <c:pt idx="2">
                  <c:v>-2.7637010795899166</c:v>
                </c:pt>
                <c:pt idx="3">
                  <c:v>-2.8655893304673015</c:v>
                </c:pt>
              </c:numCache>
            </c:numRef>
          </c:val>
          <c:extLst>
            <c:ext xmlns:c16="http://schemas.microsoft.com/office/drawing/2014/chart" uri="{C3380CC4-5D6E-409C-BE32-E72D297353CC}">
              <c16:uniqueId val="{00000004-962E-4B7C-B01F-A5F14F01E49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{F7CFDE1C-05C2-49C6-A23B-94DDE83C9B94}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62E-4B7C-B01F-A5F14F01E49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{FE391AF5-8981-4757-81B2-B2189D9B14E6}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62E-4B7C-B01F-A5F14F01E49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{0C29EBB7-A3FF-4224-B8DF-B0AB6D293FB3}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62E-4B7C-B01F-A5F14F01E49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{E7752B3C-515A-48CA-ACCA-01F7DD416389}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62E-4B7C-B01F-A5F14F01E4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62E-4B7C-B01F-A5F14F01E49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62E-4B7C-B01F-A5F14F01E49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{562CC437-D1C9-4B14-916A-D0D16A975228}</c15:txfldGUID>
                      <c15:f>Daten_Diagramme!$D$14</c15:f>
                      <c15:dlblFieldTableCache>
                        <c:ptCount val="1"/>
                        <c:pt idx="0">
                          <c:v>2.0</c:v>
                        </c:pt>
                      </c15:dlblFieldTableCache>
                    </c15:dlblFTEntry>
                  </c15:dlblFieldTable>
                  <c15:showDataLabelsRange val="0"/>
                </c:ext>
                <c:ext xmlns:c16="http://schemas.microsoft.com/office/drawing/2014/chart" uri="{C3380CC4-5D6E-409C-BE32-E72D297353CC}">
                  <c16:uniqueId val="{00000000-2E0B-4A17-8923-6F4E271D81B8}"/>
                </c:ext>
              </c:extLst>
            </c:dLbl>
            <c:dLbl>
              <c:idx val="1"/>
              <c:tx>
                <c:strRef>
                  <c:f>Daten_Diagramme!$D$15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{BB277F40-4AEF-4F00-8F6B-15CF418E35A2}</c15:txfldGUID>
                      <c15:f>Daten_Diagramme!$D$15</c15:f>
                      <c15:dlblFieldTableCache>
                        <c:ptCount val="1"/>
                        <c:pt idx="0">
                          <c:v>-5.5</c:v>
                        </c:pt>
                      </c15:dlblFieldTableCache>
                    </c15:dlblFTEntry>
                  </c15:dlblFieldTable>
                  <c15:showDataLabelsRange val="0"/>
                </c:ext>
                <c:ext xmlns:c16="http://schemas.microsoft.com/office/drawing/2014/chart" uri="{C3380CC4-5D6E-409C-BE32-E72D297353CC}">
                  <c16:uniqueId val="{00000001-2E0B-4A17-8923-6F4E271D81B8}"/>
                </c:ext>
              </c:extLst>
            </c:dLbl>
            <c:dLbl>
              <c:idx val="2"/>
              <c:tx>
                <c:strRef>
                  <c:f>Daten_Diagramme!$D$16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{F8EED740-2735-4DB3-B846-D03F8B226764}</c15:txfldGUID>
                      <c15:f>Daten_Diagramme!$D$16</c15:f>
                      <c15:dlblFieldTableCache>
                        <c:ptCount val="1"/>
                        <c:pt idx="0">
                          <c:v>7.5</c:v>
                        </c:pt>
                      </c15:dlblFieldTableCache>
                    </c15:dlblFTEntry>
                  </c15:dlblFieldTable>
                  <c15:showDataLabelsRange val="0"/>
                </c:ext>
                <c:ext xmlns:c16="http://schemas.microsoft.com/office/drawing/2014/chart" uri="{C3380CC4-5D6E-409C-BE32-E72D297353CC}">
                  <c16:uniqueId val="{00000002-2E0B-4A17-8923-6F4E271D81B8}"/>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{31DBF950-3CDC-4FC8-B525-144F90383D19}</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2E0B-4A17-8923-6F4E271D81B8}"/>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{F7612793-CEE4-4DC2-B341-D9BA2C7BBE45}</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2E0B-4A17-8923-6F4E271D81B8}"/>
                </c:ext>
              </c:extLst>
            </c:dLbl>
            <c:dLbl>
              <c:idx val="5"/>
              <c:tx>
                <c:strRef>
                  <c:f>Daten_Diagramme!$D$19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{68C48470-2080-4C68-A85A-5508DA014A1E}</c15:txfldGUID>
                      <c15:f>Daten_Diagramme!$D$19</c15:f>
                      <c15:dlblFieldTableCache>
                        <c:ptCount val="1"/>
                        <c:pt idx="0">
                          <c:v>0.0</c:v>
                        </c:pt>
                      </c15:dlblFieldTableCache>
                    </c15:dlblFTEntry>
                  </c15:dlblFieldTable>
                  <c15:showDataLabelsRange val="0"/>
                </c:ext>
                <c:ext xmlns:c16="http://schemas.microsoft.com/office/drawing/2014/chart" uri="{C3380CC4-5D6E-409C-BE32-E72D297353CC}">
                  <c16:uniqueId val="{00000005-2E0B-4A17-8923-6F4E271D81B8}"/>
                </c:ext>
              </c:extLst>
            </c:dLbl>
            <c:dLbl>
              <c:idx val="6"/>
              <c:tx>
                <c:strRef>
                  <c:f>Daten_Diagramme!$D$20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{92332366-A86A-4E54-ABB7-93452BC9C7A4}</c15:txfldGUID>
                      <c15:f>Daten_Diagramme!$D$20</c15:f>
                      <c15:dlblFieldTableCache>
                        <c:ptCount val="1"/>
                        <c:pt idx="0">
                          <c:v>5.1</c:v>
                        </c:pt>
                      </c15:dlblFieldTableCache>
                    </c15:dlblFTEntry>
                  </c15:dlblFieldTable>
                  <c15:showDataLabelsRange val="0"/>
                </c:ext>
                <c:ext xmlns:c16="http://schemas.microsoft.com/office/drawing/2014/chart" uri="{C3380CC4-5D6E-409C-BE32-E72D297353CC}">
                  <c16:uniqueId val="{00000006-2E0B-4A17-8923-6F4E271D81B8}"/>
                </c:ext>
              </c:extLst>
            </c:dLbl>
            <c:dLbl>
              <c:idx val="7"/>
              <c:tx>
                <c:strRef>
                  <c:f>Daten_Diagramme!$D$21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{1E79E76D-FF78-4EF6-A649-D5CACD3B901A}</c15:txfldGUID>
                      <c15:f>Daten_Diagramme!$D$21</c15:f>
                      <c15:dlblFieldTableCache>
                        <c:ptCount val="1"/>
                        <c:pt idx="0">
                          <c:v>3.1</c:v>
                        </c:pt>
                      </c15:dlblFieldTableCache>
                    </c15:dlblFTEntry>
                  </c15:dlblFieldTable>
                  <c15:showDataLabelsRange val="0"/>
                </c:ext>
                <c:ext xmlns:c16="http://schemas.microsoft.com/office/drawing/2014/chart" uri="{C3380CC4-5D6E-409C-BE32-E72D297353CC}">
                  <c16:uniqueId val="{00000007-2E0B-4A17-8923-6F4E271D81B8}"/>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{408E0812-6718-4AB0-9351-34DDEFDF0F57}</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2E0B-4A17-8923-6F4E271D81B8}"/>
                </c:ext>
              </c:extLst>
            </c:dLbl>
            <c:dLbl>
              <c:idx val="9"/>
              <c:tx>
                <c:strRef>
                  <c:f>Daten_Diagramme!$D$23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{EB7E4BE8-DBB4-4A17-9E72-97FD99C91D0C}</c15:txfldGUID>
                      <c15:f>Daten_Diagramme!$D$23</c15:f>
                      <c15:dlblFieldTableCache>
                        <c:ptCount val="1"/>
                        <c:pt idx="0">
                          <c:v>5.0</c:v>
                        </c:pt>
                      </c15:dlblFieldTableCache>
                    </c15:dlblFTEntry>
                  </c15:dlblFieldTable>
                  <c15:showDataLabelsRange val="0"/>
                </c:ext>
                <c:ext xmlns:c16="http://schemas.microsoft.com/office/drawing/2014/chart" uri="{C3380CC4-5D6E-409C-BE32-E72D297353CC}">
                  <c16:uniqueId val="{00000009-2E0B-4A17-8923-6F4E271D81B8}"/>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{D64EA4B5-0A64-40E8-BEB9-715A1FC0FB3E}</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2E0B-4A17-8923-6F4E271D81B8}"/>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{B7BE9229-3B3F-4B0E-842D-CF541BAD5261}</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2E0B-4A17-8923-6F4E271D81B8}"/>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{BB5E3F60-9965-4D92-AE0F-B3CA00E7B447}</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2E0B-4A17-8923-6F4E271D81B8}"/>
                </c:ext>
              </c:extLst>
            </c:dLbl>
            <c:dLbl>
              <c:idx val="13"/>
              <c:tx>
                <c:strRef>
                  <c:f>Daten_Diagramme!$D$27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{C396521E-01EE-43CD-A859-93BF62C1C31A}</c15:txfldGUID>
                      <c15:f>Daten_Diagramme!$D$27</c15:f>
                      <c15:dlblFieldTableCache>
                        <c:ptCount val="1"/>
                        <c:pt idx="0">
                          <c:v>4.0</c:v>
                        </c:pt>
                      </c15:dlblFieldTableCache>
                    </c15:dlblFTEntry>
                  </c15:dlblFieldTable>
                  <c15:showDataLabelsRange val="0"/>
                </c:ext>
                <c:ext xmlns:c16="http://schemas.microsoft.com/office/drawing/2014/chart" uri="{C3380CC4-5D6E-409C-BE32-E72D297353CC}">
                  <c16:uniqueId val="{0000000D-2E0B-4A17-8923-6F4E271D81B8}"/>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{50EC7EAC-93CB-4B59-97C6-5B713861D2AE}</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2E0B-4A17-8923-6F4E271D81B8}"/>
                </c:ext>
              </c:extLst>
            </c:dLbl>
            <c:dLbl>
              <c:idx val="15"/>
              <c:tx>
                <c:strRef>
                  <c:f>Daten_Diagramme!$D$29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{71B8E036-D923-4110-B5FF-FC7DE9E3CDA6}</c15:txfldGUID>
                      <c15:f>Daten_Diagramme!$D$29</c15:f>
                      <c15:dlblFieldTableCache>
                        <c:ptCount val="1"/>
                        <c:pt idx="0">
                          <c:v>-10.4</c:v>
                        </c:pt>
                      </c15:dlblFieldTableCache>
                    </c15:dlblFTEntry>
                  </c15:dlblFieldTable>
                  <c15:showDataLabelsRange val="0"/>
                </c:ext>
                <c:ext xmlns:c16="http://schemas.microsoft.com/office/drawing/2014/chart" uri="{C3380CC4-5D6E-409C-BE32-E72D297353CC}">
                  <c16:uniqueId val="{0000000F-2E0B-4A17-8923-6F4E271D81B8}"/>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{CC98E3AD-9296-414E-95A5-BC6778EDA7CA}</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2E0B-4A17-8923-6F4E271D81B8}"/>
                </c:ext>
              </c:extLst>
            </c:dLbl>
            <c:dLbl>
              <c:idx val="17"/>
              <c:tx>
                <c:strRef>
                  <c:f>Daten_Diagramme!$D$31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{7D77DAB5-C7BD-444A-9545-7930EA40F275}</c15:txfldGUID>
                      <c15:f>Daten_Diagramme!$D$31</c15:f>
                      <c15:dlblFieldTableCache>
                        <c:ptCount val="1"/>
                        <c:pt idx="0">
                          <c:v>1.5</c:v>
                        </c:pt>
                      </c15:dlblFieldTableCache>
                    </c15:dlblFTEntry>
                  </c15:dlblFieldTable>
                  <c15:showDataLabelsRange val="0"/>
                </c:ext>
                <c:ext xmlns:c16="http://schemas.microsoft.com/office/drawing/2014/chart" uri="{C3380CC4-5D6E-409C-BE32-E72D297353CC}">
                  <c16:uniqueId val="{00000011-2E0B-4A17-8923-6F4E271D81B8}"/>
                </c:ext>
              </c:extLst>
            </c:dLbl>
            <c:dLbl>
              <c:idx val="18"/>
              <c:tx>
                <c:strRef>
                  <c:f>Daten_Diagramme!$D$32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{0892158C-391E-40FF-A619-F523FE49026C}</c15:txfldGUID>
                      <c15:f>Daten_Diagramme!$D$32</c15:f>
                      <c15:dlblFieldTableCache>
                        <c:ptCount val="1"/>
                        <c:pt idx="0">
                          <c:v>1.9</c:v>
                        </c:pt>
                      </c15:dlblFieldTableCache>
                    </c15:dlblFTEntry>
                  </c15:dlblFieldTable>
                  <c15:showDataLabelsRange val="0"/>
                </c:ext>
                <c:ext xmlns:c16="http://schemas.microsoft.com/office/drawing/2014/chart" uri="{C3380CC4-5D6E-409C-BE32-E72D297353CC}">
                  <c16:uniqueId val="{00000012-2E0B-4A17-8923-6F4E271D81B8}"/>
                </c:ext>
              </c:extLst>
            </c:dLbl>
            <c:dLbl>
              <c:idx val="19"/>
              <c:tx>
                <c:strRef>
                  <c:f>Daten_Diagramme!$D$33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{D0200A6C-3C61-40B1-930C-BA3F7B3B88C6}</c15:txfldGUID>
                      <c15:f>Daten_Diagramme!$D$33</c15:f>
                      <c15:dlblFieldTableCache>
                        <c:ptCount val="1"/>
                        <c:pt idx="0">
                          <c:v>2.8</c:v>
                        </c:pt>
                      </c15:dlblFieldTableCache>
                    </c15:dlblFTEntry>
                  </c15:dlblFieldTable>
                  <c15:showDataLabelsRange val="0"/>
                </c:ext>
                <c:ext xmlns:c16="http://schemas.microsoft.com/office/drawing/2014/chart" uri="{C3380CC4-5D6E-409C-BE32-E72D297353CC}">
                  <c16:uniqueId val="{00000013-2E0B-4A17-8923-6F4E271D81B8}"/>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{CB068805-C098-403E-843E-21B016BCB18A}</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2E0B-4A17-8923-6F4E271D81B8}"/>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{5CEC3CB2-3862-490A-A7F0-420CF246D6F6}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2E0B-4A17-8923-6F4E271D81B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{09A0D9A5-18BE-43C8-9B88-66A421A6A087}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E0B-4A17-8923-6F4E271D81B8}"/>
                </c:ext>
              </c:extLst>
            </c:dLbl>
            <c:dLbl>
              <c:idx val="23"/>
              <c:tx>
                <c:strRef>
                  <c:f>Daten_Diagramme!$D$37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{7332E844-7421-40A2-9BEE-92BBDBD49B60}</c15:txfldGUID>
                      <c15:f>Daten_Diagramme!$D$37</c15:f>
                      <c15:dlblFieldTableCache>
                        <c:ptCount val="1"/>
                        <c:pt idx="0">
                          <c:v>-5.5</c:v>
                        </c:pt>
                      </c15:dlblFieldTableCache>
                    </c15:dlblFTEntry>
                  </c15:dlblFieldTable>
                  <c15:showDataLabelsRange val="0"/>
                </c:ext>
                <c:ext xmlns:c16="http://schemas.microsoft.com/office/drawing/2014/chart" uri="{C3380CC4-5D6E-409C-BE32-E72D297353CC}">
                  <c16:uniqueId val="{00000017-2E0B-4A17-8923-6F4E271D81B8}"/>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{377A22F0-9E98-4D5E-81F9-2F7D3C546685}</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2E0B-4A17-8923-6F4E271D81B8}"/>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{270A72A2-2B46-4836-8A55-F65B4C9BF17B}</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2E0B-4A17-8923-6F4E271D81B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{4A8DB62B-15C5-4F0E-AEFF-003CFABFECEC}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E0B-4A17-8923-6F4E271D81B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{509B42B6-E76B-42EF-A0D0-8B18A2EDBB43}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E0B-4A17-8923-6F4E271D81B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{FA6231B2-F93E-4A59-9FB3-DE4143DFB54F}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E0B-4A17-8923-6F4E271D81B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{F03955C7-4C17-4FCA-BA44-B1E68153DA5B}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E0B-4A17-8923-6F4E271D81B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{127F108E-1885-46BF-88E1-825A2B4D52A1}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E0B-4A17-8923-6F4E271D81B8}"/>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{77A0A6D5-16D5-4483-9430-7C14055C67A2}</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2E0B-4A17-8923-6F4E271D81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1.9933670327846238</c:v>
                </c:pt>
                <c:pt idx="1">
                  <c:v>-5.5327868852459012</c:v>
                </c:pt>
                <c:pt idx="2">
                  <c:v>7.5407091766854357</c:v>
                </c:pt>
                <c:pt idx="3">
                  <c:v>0.21620995531017442</c:v>
                </c:pt>
                <c:pt idx="4">
                  <c:v>0.73342991669684898</c:v>
                </c:pt>
                <c:pt idx="5">
                  <c:v>-4.4942305315551163E-2</c:v>
                </c:pt>
                <c:pt idx="6">
                  <c:v>5.1462317210348703</c:v>
                </c:pt>
                <c:pt idx="7">
                  <c:v>3.1183955143411688</c:v>
                </c:pt>
                <c:pt idx="8">
                  <c:v>0.96719759641107961</c:v>
                </c:pt>
                <c:pt idx="9">
                  <c:v>5.0253164556962027</c:v>
                </c:pt>
                <c:pt idx="10">
                  <c:v>-1.0948346263781135</c:v>
                </c:pt>
                <c:pt idx="11">
                  <c:v>6.4425095501944458</c:v>
                </c:pt>
                <c:pt idx="12">
                  <c:v>1.8712259514113185</c:v>
                </c:pt>
                <c:pt idx="13">
                  <c:v>4.0333644295670306</c:v>
                </c:pt>
                <c:pt idx="14">
                  <c:v>0.18205689277899342</c:v>
                </c:pt>
                <c:pt idx="15">
                  <c:v>-10.353667220507951</c:v>
                </c:pt>
                <c:pt idx="16">
                  <c:v>1.9430701943070194</c:v>
                </c:pt>
                <c:pt idx="17">
                  <c:v>1.5291166782508838</c:v>
                </c:pt>
                <c:pt idx="18">
                  <c:v>1.8832848367280957</c:v>
                </c:pt>
                <c:pt idx="19">
                  <c:v>2.821089455272364</c:v>
                </c:pt>
                <c:pt idx="20">
                  <c:v>0.12773880661643716</c:v>
                </c:pt>
                <c:pt idx="21">
                  <c:v>0</c:v>
                </c:pt>
                <c:pt idx="23">
                  <c:v>-5.5327868852459012</c:v>
                </c:pt>
                <c:pt idx="24">
                  <c:v>1.3849782033874081</c:v>
                </c:pt>
                <c:pt idx="25">
                  <c:v>2.1111976410604578</c:v>
                </c:pt>
              </c:numCache>
            </c:numRef>
          </c:val>
          <c:extLst>
            <c:ext xmlns:c16="http://schemas.microsoft.com/office/drawing/2014/chart" uri="{C3380CC4-5D6E-409C-BE32-E72D297353CC}">
              <c16:uniqueId val="{00000020-2E0B-4A17-8923-6F4E271D81B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{32B4F852-A960-454D-BFC7-AB4D8EBC8944}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E0B-4A17-8923-6F4E271D81B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{368F8D3F-D363-448A-9948-A059107BBD1C}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E0B-4A17-8923-6F4E271D81B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{2F63D35C-A6F9-463F-859B-BC9277946E37}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E0B-4A17-8923-6F4E271D81B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{CC921279-2BE0-4D6A-8571-6F9575DDB97E}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E0B-4A17-8923-6F4E271D81B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{CF637328-4E30-40C0-A3F1-0B5DBEA33227}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E0B-4A17-8923-6F4E271D81B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{0DBE132F-B7B0-44C5-92ED-BEB423CB1688}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E0B-4A17-8923-6F4E271D81B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{92019814-4870-4663-9CEF-926BA08F99A9}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E0B-4A17-8923-6F4E271D81B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{7A518E5C-C092-4221-B36D-1E08BE183E5F}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E0B-4A17-8923-6F4E271D81B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{8C381593-9496-4E77-B21A-621EFB517CBB}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E0B-4A17-8923-6F4E271D81B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{B6CFBFE3-F02D-4E1B-B456-EE26D2BB3478}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E0B-4A17-8923-6F4E271D81B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{CFE14F4D-C167-4F2D-9FA5-0590825D3E43}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E0B-4A17-8923-6F4E271D81B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{C0683EC9-6F0B-4DF7-BE0C-E4EA5FC50D66}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E0B-4A17-8923-6F4E271D81B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{AB03F9D8-EAB9-49B9-9763-52B089090A40}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E0B-4A17-8923-6F4E271D81B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{30C03116-97C5-4F97-859D-A92775FCD407}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E0B-4A17-8923-6F4E271D81B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{CB2A940F-07BE-4F7C-8490-40DD5E0B783B}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E0B-4A17-8923-6F4E271D81B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{6BAA26CD-7362-4379-BFA0-3A56BFA82BA0}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E0B-4A17-8923-6F4E271D81B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{0C266DCB-9141-4E97-B57D-9DE160E35DA6}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E0B-4A17-8923-6F4E271D81B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{3AA3862E-D499-4C2B-B158-AE6537ADCFEF}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E0B-4A17-8923-6F4E271D81B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{5D54858B-722A-450D-8DC7-1DF853D1584E}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E0B-4A17-8923-6F4E271D81B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{9D1AB9E0-88C1-4830-82AC-1F15BFA28B48}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E0B-4A17-8923-6F4E271D81B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{2D4912BC-BC1E-459C-AF2E-873221B096A1}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E0B-4A17-8923-6F4E271D81B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{C3E89A6D-0C6A-42FE-93E8-2D0A6D8F0139}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E0B-4A17-8923-6F4E271D81B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{B107B99C-B04E-41F2-A7D7-AA4C1474B6CD}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E0B-4A17-8923-6F4E271D81B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{8B44A02C-CDB1-4FE8-BA32-93AAEC1E1612}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E0B-4A17-8923-6F4E271D81B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{5CE5DE08-8D44-4E0C-8898-D11200E45551}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E0B-4A17-8923-6F4E271D81B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{99A723ED-9D3F-4D58-858B-782006E5BB05}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E0B-4A17-8923-6F4E271D81B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{9CFC3ECA-99BB-4024-B60A-BE39C0367534}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E0B-4A17-8923-6F4E271D81B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{9CF35911-F0FA-4311-BD29-0DA3EA017C6C}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E0B-4A17-8923-6F4E271D81B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{756A64E8-CA70-4EF9-AAFB-3D2CE0297109}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E0B-4A17-8923-6F4E271D81B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{3DA3EA92-053E-454C-971F-EA9DEC4CC526}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E0B-4A17-8923-6F4E271D81B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{BC3175BE-8FF7-4B1C-B9F3-C4C813FC32A3}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E0B-4A17-8923-6F4E271D81B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{687F7739-370A-4266-B98F-FF4819D75B4D}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E0B-4A17-8923-6F4E271D81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E0B-4A17-8923-6F4E271D81B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E0B-4A17-8923-6F4E271D81B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{F9C2A511-B3D7-4739-B680-862D45067520}</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DE23-4642-A188-60137507C7E0}"/>
                </c:ext>
              </c:extLst>
            </c:dLbl>
            <c:dLbl>
              <c:idx val="1"/>
              <c:tx>
                <c:strRef>
                  <c:f>Daten_Diagramme!$E$15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{77345E34-8AD6-4798-9B0D-FA0CCA2D0C31}</c15:txfldGUID>
                      <c15:f>Daten_Diagramme!$E$15</c15:f>
                      <c15:dlblFieldTableCache>
                        <c:ptCount val="1"/>
                        <c:pt idx="0">
                          <c:v>-0.8</c:v>
                        </c:pt>
                      </c15:dlblFieldTableCache>
                    </c15:dlblFTEntry>
                  </c15:dlblFieldTable>
                  <c15:showDataLabelsRange val="0"/>
                </c:ext>
                <c:ext xmlns:c16="http://schemas.microsoft.com/office/drawing/2014/chart" uri="{C3380CC4-5D6E-409C-BE32-E72D297353CC}">
                  <c16:uniqueId val="{00000001-DE23-4642-A188-60137507C7E0}"/>
                </c:ext>
              </c:extLst>
            </c:dLbl>
            <c:dLbl>
              <c:idx val="2"/>
              <c:tx>
                <c:strRef>
                  <c:f>Daten_Diagramme!$E$16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{49D8DECF-E696-454C-A172-50894046749F}</c15:txfldGUID>
                      <c15:f>Daten_Diagramme!$E$16</c15:f>
                      <c15:dlblFieldTableCache>
                        <c:ptCount val="1"/>
                        <c:pt idx="0">
                          <c:v>-1.0</c:v>
                        </c:pt>
                      </c15:dlblFieldTableCache>
                    </c15:dlblFTEntry>
                  </c15:dlblFieldTable>
                  <c15:showDataLabelsRange val="0"/>
                </c:ext>
                <c:ext xmlns:c16="http://schemas.microsoft.com/office/drawing/2014/chart" uri="{C3380CC4-5D6E-409C-BE32-E72D297353CC}">
                  <c16:uniqueId val="{00000002-DE23-4642-A188-60137507C7E0}"/>
                </c:ext>
              </c:extLst>
            </c:dLbl>
            <c:dLbl>
              <c:idx val="3"/>
              <c:tx>
                <c:strRef>
                  <c:f>Daten_Diagramme!$E$17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{36BFB076-2CF8-43CB-85B8-F817304E0031}</c15:txfldGUID>
                      <c15:f>Daten_Diagramme!$E$17</c15:f>
                      <c15:dlblFieldTableCache>
                        <c:ptCount val="1"/>
                        <c:pt idx="0">
                          <c:v>-1.4</c:v>
                        </c:pt>
                      </c15:dlblFieldTableCache>
                    </c15:dlblFTEntry>
                  </c15:dlblFieldTable>
                  <c15:showDataLabelsRange val="0"/>
                </c:ext>
                <c:ext xmlns:c16="http://schemas.microsoft.com/office/drawing/2014/chart" uri="{C3380CC4-5D6E-409C-BE32-E72D297353CC}">
                  <c16:uniqueId val="{00000003-DE23-4642-A188-60137507C7E0}"/>
                </c:ext>
              </c:extLst>
            </c:dLbl>
            <c:dLbl>
              <c:idx val="4"/>
              <c:tx>
                <c:strRef>
                  <c:f>Daten_Diagramme!$E$18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{445778E4-4165-4397-9CAF-C853093329F6}</c15:txfldGUID>
                      <c15:f>Daten_Diagramme!$E$18</c15:f>
                      <c15:dlblFieldTableCache>
                        <c:ptCount val="1"/>
                        <c:pt idx="0">
                          <c:v>0.5</c:v>
                        </c:pt>
                      </c15:dlblFieldTableCache>
                    </c15:dlblFTEntry>
                  </c15:dlblFieldTable>
                  <c15:showDataLabelsRange val="0"/>
                </c:ext>
                <c:ext xmlns:c16="http://schemas.microsoft.com/office/drawing/2014/chart" uri="{C3380CC4-5D6E-409C-BE32-E72D297353CC}">
                  <c16:uniqueId val="{00000004-DE23-4642-A188-60137507C7E0}"/>
                </c:ext>
              </c:extLst>
            </c:dLbl>
            <c:dLbl>
              <c:idx val="5"/>
              <c:tx>
                <c:strRef>
                  <c:f>Daten_Diagramme!$E$19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{80EB728E-FC11-4FE6-B0AB-0D939018431C}</c15:txfldGUID>
                      <c15:f>Daten_Diagramme!$E$19</c15:f>
                      <c15:dlblFieldTableCache>
                        <c:ptCount val="1"/>
                        <c:pt idx="0">
                          <c:v>-4.6</c:v>
                        </c:pt>
                      </c15:dlblFieldTableCache>
                    </c15:dlblFTEntry>
                  </c15:dlblFieldTable>
                  <c15:showDataLabelsRange val="0"/>
                </c:ext>
                <c:ext xmlns:c16="http://schemas.microsoft.com/office/drawing/2014/chart" uri="{C3380CC4-5D6E-409C-BE32-E72D297353CC}">
                  <c16:uniqueId val="{00000005-DE23-4642-A188-60137507C7E0}"/>
                </c:ext>
              </c:extLst>
            </c:dLbl>
            <c:dLbl>
              <c:idx val="6"/>
              <c:tx>
                <c:strRef>
                  <c:f>Daten_Diagramme!$E$20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{73AD30CE-6C91-4F4D-AA6E-8575FE3C3D70}</c15:txfldGUID>
                      <c15:f>Daten_Diagramme!$E$20</c15:f>
                      <c15:dlblFieldTableCache>
                        <c:ptCount val="1"/>
                        <c:pt idx="0">
                          <c:v>-1.0</c:v>
                        </c:pt>
                      </c15:dlblFieldTableCache>
                    </c15:dlblFTEntry>
                  </c15:dlblFieldTable>
                  <c15:showDataLabelsRange val="0"/>
                </c:ext>
                <c:ext xmlns:c16="http://schemas.microsoft.com/office/drawing/2014/chart" uri="{C3380CC4-5D6E-409C-BE32-E72D297353CC}">
                  <c16:uniqueId val="{00000006-DE23-4642-A188-60137507C7E0}"/>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{F09E1F87-56C0-4493-958E-DAE6D5E4CA98}</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DE23-4642-A188-60137507C7E0}"/>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{F8937F3A-D498-488C-A8F4-672C6A74FDF5}</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DE23-4642-A188-60137507C7E0}"/>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{B6340D1A-0A32-4BCB-8F1C-19FD8D2F249C}</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DE23-4642-A188-60137507C7E0}"/>
                </c:ext>
              </c:extLst>
            </c:dLbl>
            <c:dLbl>
              <c:idx val="10"/>
              <c:tx>
                <c:strRef>
                  <c:f>Daten_Diagramme!$E$24</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{EF271ABB-C69E-4F0F-9D16-8D9B8A7D450D}</c15:txfldGUID>
                      <c15:f>Daten_Diagramme!$E$24</c15:f>
                      <c15:dlblFieldTableCache>
                        <c:ptCount val="1"/>
                        <c:pt idx="0">
                          <c:v>-11.2</c:v>
                        </c:pt>
                      </c15:dlblFieldTableCache>
                    </c15:dlblFTEntry>
                  </c15:dlblFieldTable>
                  <c15:showDataLabelsRange val="0"/>
                </c:ext>
                <c:ext xmlns:c16="http://schemas.microsoft.com/office/drawing/2014/chart" uri="{C3380CC4-5D6E-409C-BE32-E72D297353CC}">
                  <c16:uniqueId val="{0000000A-DE23-4642-A188-60137507C7E0}"/>
                </c:ext>
              </c:extLst>
            </c:dLbl>
            <c:dLbl>
              <c:idx val="11"/>
              <c:tx>
                <c:strRef>
                  <c:f>Daten_Diagramme!$E$25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{DBB0D038-3CE8-4AB9-98A1-D336F99E9244}</c15:txfldGUID>
                      <c15:f>Daten_Diagramme!$E$25</c15:f>
                      <c15:dlblFieldTableCache>
                        <c:ptCount val="1"/>
                        <c:pt idx="0">
                          <c:v>-0.4</c:v>
                        </c:pt>
                      </c15:dlblFieldTableCache>
                    </c15:dlblFTEntry>
                  </c15:dlblFieldTable>
                  <c15:showDataLabelsRange val="0"/>
                </c:ext>
                <c:ext xmlns:c16="http://schemas.microsoft.com/office/drawing/2014/chart" uri="{C3380CC4-5D6E-409C-BE32-E72D297353CC}">
                  <c16:uniqueId val="{0000000B-DE23-4642-A188-60137507C7E0}"/>
                </c:ext>
              </c:extLst>
            </c:dLbl>
            <c:dLbl>
              <c:idx val="12"/>
              <c:tx>
                <c:strRef>
                  <c:f>Daten_Diagramme!$E$26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{E164E0CB-5FDA-4BB8-931C-373D34BBC731}</c15:txfldGUID>
                      <c15:f>Daten_Diagramme!$E$26</c15:f>
                      <c15:dlblFieldTableCache>
                        <c:ptCount val="1"/>
                        <c:pt idx="0">
                          <c:v>-0.6</c:v>
                        </c:pt>
                      </c15:dlblFieldTableCache>
                    </c15:dlblFTEntry>
                  </c15:dlblFieldTable>
                  <c15:showDataLabelsRange val="0"/>
                </c:ext>
                <c:ext xmlns:c16="http://schemas.microsoft.com/office/drawing/2014/chart" uri="{C3380CC4-5D6E-409C-BE32-E72D297353CC}">
                  <c16:uniqueId val="{0000000C-DE23-4642-A188-60137507C7E0}"/>
                </c:ext>
              </c:extLst>
            </c:dLbl>
            <c:dLbl>
              <c:idx val="13"/>
              <c:tx>
                <c:strRef>
                  <c:f>Daten_Diagramme!$E$27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{45B6636F-8795-4133-9E0B-78619A0D682C}</c15:txfldGUID>
                      <c15:f>Daten_Diagramme!$E$27</c15:f>
                      <c15:dlblFieldTableCache>
                        <c:ptCount val="1"/>
                        <c:pt idx="0">
                          <c:v>-3.0</c:v>
                        </c:pt>
                      </c15:dlblFieldTableCache>
                    </c15:dlblFTEntry>
                  </c15:dlblFieldTable>
                  <c15:showDataLabelsRange val="0"/>
                </c:ext>
                <c:ext xmlns:c16="http://schemas.microsoft.com/office/drawing/2014/chart" uri="{C3380CC4-5D6E-409C-BE32-E72D297353CC}">
                  <c16:uniqueId val="{0000000D-DE23-4642-A188-60137507C7E0}"/>
                </c:ext>
              </c:extLst>
            </c:dLbl>
            <c:dLbl>
              <c:idx val="14"/>
              <c:tx>
                <c:strRef>
                  <c:f>Daten_Diagramme!$E$28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{6D734B77-272C-4393-AFCD-8C42547EAA46}</c15:txfldGUID>
                      <c15:f>Daten_Diagramme!$E$28</c15:f>
                      <c15:dlblFieldTableCache>
                        <c:ptCount val="1"/>
                        <c:pt idx="0">
                          <c:v>-4.0</c:v>
                        </c:pt>
                      </c15:dlblFieldTableCache>
                    </c15:dlblFTEntry>
                  </c15:dlblFieldTable>
                  <c15:showDataLabelsRange val="0"/>
                </c:ext>
                <c:ext xmlns:c16="http://schemas.microsoft.com/office/drawing/2014/chart" uri="{C3380CC4-5D6E-409C-BE32-E72D297353CC}">
                  <c16:uniqueId val="{0000000E-DE23-4642-A188-60137507C7E0}"/>
                </c:ext>
              </c:extLst>
            </c:dLbl>
            <c:dLbl>
              <c:idx val="15"/>
              <c:tx>
                <c:strRef>
                  <c:f>Daten_Diagramme!$E$29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{CFBC08E2-D02A-4718-81AA-AB7FDB6F1044}</c15:txfldGUID>
                      <c15:f>Daten_Diagramme!$E$29</c15:f>
                      <c15:dlblFieldTableCache>
                        <c:ptCount val="1"/>
                        <c:pt idx="0">
                          <c:v>-0.5</c:v>
                        </c:pt>
                      </c15:dlblFieldTableCache>
                    </c15:dlblFTEntry>
                  </c15:dlblFieldTable>
                  <c15:showDataLabelsRange val="0"/>
                </c:ext>
                <c:ext xmlns:c16="http://schemas.microsoft.com/office/drawing/2014/chart" uri="{C3380CC4-5D6E-409C-BE32-E72D297353CC}">
                  <c16:uniqueId val="{0000000F-DE23-4642-A188-60137507C7E0}"/>
                </c:ext>
              </c:extLst>
            </c:dLbl>
            <c:dLbl>
              <c:idx val="16"/>
              <c:tx>
                <c:strRef>
                  <c:f>Daten_Diagramme!$E$30</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{FA293333-5AD7-4265-BB6A-12504AC29BBE}</c15:txfldGUID>
                      <c15:f>Daten_Diagramme!$E$30</c15:f>
                      <c15:dlblFieldTableCache>
                        <c:ptCount val="1"/>
                        <c:pt idx="0">
                          <c:v>6.1</c:v>
                        </c:pt>
                      </c15:dlblFieldTableCache>
                    </c15:dlblFTEntry>
                  </c15:dlblFieldTable>
                  <c15:showDataLabelsRange val="0"/>
                </c:ext>
                <c:ext xmlns:c16="http://schemas.microsoft.com/office/drawing/2014/chart" uri="{C3380CC4-5D6E-409C-BE32-E72D297353CC}">
                  <c16:uniqueId val="{00000010-DE23-4642-A188-60137507C7E0}"/>
                </c:ext>
              </c:extLst>
            </c:dLbl>
            <c:dLbl>
              <c:idx val="17"/>
              <c:tx>
                <c:strRef>
                  <c:f>Daten_Diagramme!$E$31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{C508D9EA-072B-43BD-BF6D-2347A81CB827}</c15:txfldGUID>
                      <c15:f>Daten_Diagramme!$E$31</c15:f>
                      <c15:dlblFieldTableCache>
                        <c:ptCount val="1"/>
                        <c:pt idx="0">
                          <c:v>1.6</c:v>
                        </c:pt>
                      </c15:dlblFieldTableCache>
                    </c15:dlblFTEntry>
                  </c15:dlblFieldTable>
                  <c15:showDataLabelsRange val="0"/>
                </c:ext>
                <c:ext xmlns:c16="http://schemas.microsoft.com/office/drawing/2014/chart" uri="{C3380CC4-5D6E-409C-BE32-E72D297353CC}">
                  <c16:uniqueId val="{00000011-DE23-4642-A188-60137507C7E0}"/>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{32AED054-3F91-4BF2-89FF-D785F0DAB1D3}</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DE23-4642-A188-60137507C7E0}"/>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{103D390C-A1F9-4495-9FAB-AEE92D0A8BCE}</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DE23-4642-A188-60137507C7E0}"/>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{35201C00-E189-475F-85D2-0E96BDA46E6E}</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DE23-4642-A188-60137507C7E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{313796C5-C905-4E93-AC32-B2160916577D}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E23-4642-A188-60137507C7E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{8A141C48-D5E0-47C6-B683-863E1EC88CA5}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E23-4642-A188-60137507C7E0}"/>
                </c:ext>
              </c:extLst>
            </c:dLbl>
            <c:dLbl>
              <c:idx val="23"/>
              <c:tx>
                <c:strRef>
                  <c:f>Daten_Diagramme!$E$37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{48E50A53-F3C9-420A-8856-5DDC334A3A8D}</c15:txfldGUID>
                      <c15:f>Daten_Diagramme!$E$37</c15:f>
                      <c15:dlblFieldTableCache>
                        <c:ptCount val="1"/>
                        <c:pt idx="0">
                          <c:v>-0.8</c:v>
                        </c:pt>
                      </c15:dlblFieldTableCache>
                    </c15:dlblFTEntry>
                  </c15:dlblFieldTable>
                  <c15:showDataLabelsRange val="0"/>
                </c:ext>
                <c:ext xmlns:c16="http://schemas.microsoft.com/office/drawing/2014/chart" uri="{C3380CC4-5D6E-409C-BE32-E72D297353CC}">
                  <c16:uniqueId val="{00000017-DE23-4642-A188-60137507C7E0}"/>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{E3BF71C7-4386-4F50-935C-9C5BFFB19279}</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DE23-4642-A188-60137507C7E0}"/>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{4EC749D8-EEDC-4719-BAF7-D06C75B20F13}</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DE23-4642-A188-60137507C7E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{31EA614E-0CDA-450A-B974-1B3BA7E19F94}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E23-4642-A188-60137507C7E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{400B8B2A-16C9-424E-AAE9-37EE2EBDBCF2}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E23-4642-A188-60137507C7E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{4D2CC052-19ED-4CE9-97A7-D1CA0B11DD6E}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E23-4642-A188-60137507C7E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{4084D099-93DA-4D55-AA2A-DD2A51E4D38D}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E23-4642-A188-60137507C7E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{8CFEF6B6-21A4-4160-BE5F-9505E560CA99}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E23-4642-A188-60137507C7E0}"/>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{5D926050-A348-472C-9B4B-B6A268271FB2}</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DE23-4642-A188-60137507C7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-2.5550871876558077</c:v>
                </c:pt>
                <c:pt idx="1">
                  <c:v>-0.75187969924812026</c:v>
                </c:pt>
                <c:pt idx="2">
                  <c:v>-0.98360655737704916</c:v>
                </c:pt>
                <c:pt idx="3">
                  <c:v>-1.4211533205793934</c:v>
                </c:pt>
                <c:pt idx="4">
                  <c:v>0.51813471502590669</c:v>
                </c:pt>
                <c:pt idx="5">
                  <c:v>-4.5933734939759034</c:v>
                </c:pt>
                <c:pt idx="6">
                  <c:v>-0.96153846153846156</c:v>
                </c:pt>
                <c:pt idx="7">
                  <c:v>1.2507626601586332</c:v>
                </c:pt>
                <c:pt idx="8">
                  <c:v>0.28495266109017375</c:v>
                </c:pt>
                <c:pt idx="9">
                  <c:v>4.9976426214049976</c:v>
                </c:pt>
                <c:pt idx="10">
                  <c:v>-11.230811910486407</c:v>
                </c:pt>
                <c:pt idx="11">
                  <c:v>-0.36567003656700364</c:v>
                </c:pt>
                <c:pt idx="12">
                  <c:v>-0.57471264367816088</c:v>
                </c:pt>
                <c:pt idx="13">
                  <c:v>-3.0053298696645316</c:v>
                </c:pt>
                <c:pt idx="14">
                  <c:v>-3.9948059883898566</c:v>
                </c:pt>
                <c:pt idx="15">
                  <c:v>-0.53022269353128315</c:v>
                </c:pt>
                <c:pt idx="16">
                  <c:v>6.0794044665012406</c:v>
                </c:pt>
                <c:pt idx="17">
                  <c:v>1.6261421712869755</c:v>
                </c:pt>
                <c:pt idx="18">
                  <c:v>-0.14854945823138763</c:v>
                </c:pt>
                <c:pt idx="19">
                  <c:v>3.754969812987778</c:v>
                </c:pt>
                <c:pt idx="20">
                  <c:v>-2.5283986808354708</c:v>
                </c:pt>
                <c:pt idx="21">
                  <c:v>0</c:v>
                </c:pt>
                <c:pt idx="23">
                  <c:v>-0.75187969924812026</c:v>
                </c:pt>
                <c:pt idx="24">
                  <c:v>-0.19331676332504832</c:v>
                </c:pt>
                <c:pt idx="25">
                  <c:v>-2.6758695726088879</c:v>
                </c:pt>
              </c:numCache>
            </c:numRef>
          </c:val>
          <c:extLst>
            <c:ext xmlns:c16="http://schemas.microsoft.com/office/drawing/2014/chart" uri="{C3380CC4-5D6E-409C-BE32-E72D297353CC}">
              <c16:uniqueId val="{00000020-DE23-4642-A188-60137507C7E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{90B6EA39-2837-4806-8ADD-073AD7120500}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E23-4642-A188-60137507C7E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{BDC3590B-5BFE-4403-99F0-900B7207CDDA}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E23-4642-A188-60137507C7E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{5BF16742-3F45-4C16-8C76-C43E1D8A06D8}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E23-4642-A188-60137507C7E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{AB3898F4-222D-45AB-9647-EB24469FA02B}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E23-4642-A188-60137507C7E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{B126FB43-AF74-4ADE-874D-8EA8F3DAE6AB}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E23-4642-A188-60137507C7E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{17AE7E20-218D-4B0A-8F1D-4E94DA7CD498}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E23-4642-A188-60137507C7E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{E7EA7F9A-78EA-4E9C-A077-341004946FF4}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E23-4642-A188-60137507C7E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{96A79DB8-521F-47E1-8C18-5021D2A554A1}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E23-4642-A188-60137507C7E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{7545AA35-03B6-4C97-B7BF-7E4C8D47FE46}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E23-4642-A188-60137507C7E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{77F292A8-9AF7-4402-9FF9-FF564B6F4B07}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E23-4642-A188-60137507C7E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{BB9B4EDF-D132-422B-92B0-7D9F33972F9F}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E23-4642-A188-60137507C7E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{697247D6-173F-488C-85F2-91DA50FD9C11}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E23-4642-A188-60137507C7E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{D7E5CF64-1797-46CE-AEC5-7A94B6EA616F}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E23-4642-A188-60137507C7E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{CCE768A1-0D30-4D4E-830A-A89E6D35A577}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E23-4642-A188-60137507C7E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{E2C4A3B0-A0A6-450F-B697-C0959D344555}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E23-4642-A188-60137507C7E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{A49CDB21-E6CA-4391-A0F8-F6A1F04E234C}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E23-4642-A188-60137507C7E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{1A01A8CF-8D1B-47CC-9EB6-4DBFEB18E1B2}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E23-4642-A188-60137507C7E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{5961742D-6378-4433-A992-1BDFDA4E1D69}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E23-4642-A188-60137507C7E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{C20CEBAB-7B3A-48F2-BF6F-FFEA0C1C5A99}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E23-4642-A188-60137507C7E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{7A1FB16D-BC56-4503-BFD3-B12AC2131DD5}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E23-4642-A188-60137507C7E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{8729479B-C135-4553-8734-9E4990055A91}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E23-4642-A188-60137507C7E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{19739D99-85E4-4207-87A6-8AF456AEACBE}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E23-4642-A188-60137507C7E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{2A899777-5788-4095-B3EC-E8D6F9CC50DE}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E23-4642-A188-60137507C7E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{7BC24EF1-68A5-4DDE-BB17-058EDBEF0641}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E23-4642-A188-60137507C7E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{5D0A0376-876A-41BC-A337-F55F0ACCBC2A}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E23-4642-A188-60137507C7E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{4C768FB8-8588-4D75-8214-F53BBF058054}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E23-4642-A188-60137507C7E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{6EA089F6-404C-4837-A16D-FFBFE7DACD38}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E23-4642-A188-60137507C7E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{F9F963DD-DBDE-4E0A-819E-CEE4318CF5F1}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E23-4642-A188-60137507C7E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{3AB0D041-5ED9-4250-91EF-82018CE659D2}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E23-4642-A188-60137507C7E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{E432E1E0-F5AD-4FA6-B63D-C7FD9B2AB1A5}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E23-4642-A188-60137507C7E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{D5D2FC19-EDB4-4084-BC24-8C74C829ED63}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E23-4642-A188-60137507C7E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{7250464F-F6CF-48F7-890A-4AC07E610625}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E23-4642-A188-60137507C7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E23-4642-A188-60137507C7E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E23-4642-A188-60137507C7E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{4105FD0E-7EB1-463F-99AC-4E02DFB40B0D}</c15:txfldGUID>
                      <c15:f>Diagramm!$I$46</c15:f>
                      <c15:dlblFieldTableCache>
                        <c:ptCount val="1"/>
                      </c15:dlblFieldTableCache>
                    </c15:dlblFTEntry>
                  </c15:dlblFieldTable>
                  <c15:showDataLabelsRange val="0"/>
                </c:ext>
                <c:ext xmlns:c16="http://schemas.microsoft.com/office/drawing/2014/chart" uri="{C3380CC4-5D6E-409C-BE32-E72D297353CC}">
                  <c16:uniqueId val="{00000000-391B-499F-A7F7-2DAFDCB3E91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{2D08B927-215D-4DEA-9E2E-9148E619BB95}</c15:txfldGUID>
                      <c15:f>Diagramm!$I$47</c15:f>
                      <c15:dlblFieldTableCache>
                        <c:ptCount val="1"/>
                      </c15:dlblFieldTableCache>
                    </c15:dlblFTEntry>
                  </c15:dlblFieldTable>
                  <c15:showDataLabelsRange val="0"/>
                </c:ext>
                <c:ext xmlns:c16="http://schemas.microsoft.com/office/drawing/2014/chart" uri="{C3380CC4-5D6E-409C-BE32-E72D297353CC}">
                  <c16:uniqueId val="{00000001-391B-499F-A7F7-2DAFDCB3E91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{7B3DBBB6-6961-4F1B-89F3-D6BFC2855CA6}</c15:txfldGUID>
                      <c15:f>Diagramm!$I$48</c15:f>
                      <c15:dlblFieldTableCache>
                        <c:ptCount val="1"/>
                      </c15:dlblFieldTableCache>
                    </c15:dlblFTEntry>
                  </c15:dlblFieldTable>
                  <c15:showDataLabelsRange val="0"/>
                </c:ext>
                <c:ext xmlns:c16="http://schemas.microsoft.com/office/drawing/2014/chart" uri="{C3380CC4-5D6E-409C-BE32-E72D297353CC}">
                  <c16:uniqueId val="{00000002-391B-499F-A7F7-2DAFDCB3E91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{E9E7DC64-4B67-40BB-A5D6-21A2CA1D9CAC}</c15:txfldGUID>
                      <c15:f>Diagramm!$I$49</c15:f>
                      <c15:dlblFieldTableCache>
                        <c:ptCount val="1"/>
                      </c15:dlblFieldTableCache>
                    </c15:dlblFTEntry>
                  </c15:dlblFieldTable>
                  <c15:showDataLabelsRange val="0"/>
                </c:ext>
                <c:ext xmlns:c16="http://schemas.microsoft.com/office/drawing/2014/chart" uri="{C3380CC4-5D6E-409C-BE32-E72D297353CC}">
                  <c16:uniqueId val="{00000003-391B-499F-A7F7-2DAFDCB3E91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{2021CD72-1037-467F-99A0-493F81B8C9C4}</c15:txfldGUID>
                      <c15:f>Diagramm!$I$50</c15:f>
                      <c15:dlblFieldTableCache>
                        <c:ptCount val="1"/>
                      </c15:dlblFieldTableCache>
                    </c15:dlblFTEntry>
                  </c15:dlblFieldTable>
                  <c15:showDataLabelsRange val="0"/>
                </c:ext>
                <c:ext xmlns:c16="http://schemas.microsoft.com/office/drawing/2014/chart" uri="{C3380CC4-5D6E-409C-BE32-E72D297353CC}">
                  <c16:uniqueId val="{00000004-391B-499F-A7F7-2DAFDCB3E91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{23B9869A-DAF1-4774-B58C-12BFAC22CE9D}</c15:txfldGUID>
                      <c15:f>Diagramm!$I$51</c15:f>
                      <c15:dlblFieldTableCache>
                        <c:ptCount val="1"/>
                      </c15:dlblFieldTableCache>
                    </c15:dlblFTEntry>
                  </c15:dlblFieldTable>
                  <c15:showDataLabelsRange val="0"/>
                </c:ext>
                <c:ext xmlns:c16="http://schemas.microsoft.com/office/drawing/2014/chart" uri="{C3380CC4-5D6E-409C-BE32-E72D297353CC}">
                  <c16:uniqueId val="{00000005-391B-499F-A7F7-2DAFDCB3E91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{8FCCC558-59EB-411C-B9C7-115C548A0E32}</c15:txfldGUID>
                      <c15:f>Diagramm!$I$52</c15:f>
                      <c15:dlblFieldTableCache>
                        <c:ptCount val="1"/>
                      </c15:dlblFieldTableCache>
                    </c15:dlblFTEntry>
                  </c15:dlblFieldTable>
                  <c15:showDataLabelsRange val="0"/>
                </c:ext>
                <c:ext xmlns:c16="http://schemas.microsoft.com/office/drawing/2014/chart" uri="{C3380CC4-5D6E-409C-BE32-E72D297353CC}">
                  <c16:uniqueId val="{00000006-391B-499F-A7F7-2DAFDCB3E91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{9ECD2B33-18F3-4BE7-9FB7-76012AE4D9A0}</c15:txfldGUID>
                      <c15:f>Diagramm!$I$53</c15:f>
                      <c15:dlblFieldTableCache>
                        <c:ptCount val="1"/>
                      </c15:dlblFieldTableCache>
                    </c15:dlblFTEntry>
                  </c15:dlblFieldTable>
                  <c15:showDataLabelsRange val="0"/>
                </c:ext>
                <c:ext xmlns:c16="http://schemas.microsoft.com/office/drawing/2014/chart" uri="{C3380CC4-5D6E-409C-BE32-E72D297353CC}">
                  <c16:uniqueId val="{00000007-391B-499F-A7F7-2DAFDCB3E91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{DCFD476D-AAE3-455E-8A9E-466F2BEAD8B9}</c15:txfldGUID>
                      <c15:f>Diagramm!$I$54</c15:f>
                      <c15:dlblFieldTableCache>
                        <c:ptCount val="1"/>
                      </c15:dlblFieldTableCache>
                    </c15:dlblFTEntry>
                  </c15:dlblFieldTable>
                  <c15:showDataLabelsRange val="0"/>
                </c:ext>
                <c:ext xmlns:c16="http://schemas.microsoft.com/office/drawing/2014/chart" uri="{C3380CC4-5D6E-409C-BE32-E72D297353CC}">
                  <c16:uniqueId val="{00000008-391B-499F-A7F7-2DAFDCB3E91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{0928C8FD-D789-4335-8BC1-4C5F50E1ABFD}</c15:txfldGUID>
                      <c15:f>Diagramm!$I$55</c15:f>
                      <c15:dlblFieldTableCache>
                        <c:ptCount val="1"/>
                      </c15:dlblFieldTableCache>
                    </c15:dlblFTEntry>
                  </c15:dlblFieldTable>
                  <c15:showDataLabelsRange val="0"/>
                </c:ext>
                <c:ext xmlns:c16="http://schemas.microsoft.com/office/drawing/2014/chart" uri="{C3380CC4-5D6E-409C-BE32-E72D297353CC}">
                  <c16:uniqueId val="{00000009-391B-499F-A7F7-2DAFDCB3E91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{CC5D3A75-3093-4E49-902D-16DE75F2B586}</c15:txfldGUID>
                      <c15:f>Diagramm!$I$56</c15:f>
                      <c15:dlblFieldTableCache>
                        <c:ptCount val="1"/>
                      </c15:dlblFieldTableCache>
                    </c15:dlblFTEntry>
                  </c15:dlblFieldTable>
                  <c15:showDataLabelsRange val="0"/>
                </c:ext>
                <c:ext xmlns:c16="http://schemas.microsoft.com/office/drawing/2014/chart" uri="{C3380CC4-5D6E-409C-BE32-E72D297353CC}">
                  <c16:uniqueId val="{0000000A-391B-499F-A7F7-2DAFDCB3E91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{B8358E69-F60A-4B7A-A0A7-DD51A0B5EB5F}</c15:txfldGUID>
                      <c15:f>Diagramm!$I$57</c15:f>
                      <c15:dlblFieldTableCache>
                        <c:ptCount val="1"/>
                      </c15:dlblFieldTableCache>
                    </c15:dlblFTEntry>
                  </c15:dlblFieldTable>
                  <c15:showDataLabelsRange val="0"/>
                </c:ext>
                <c:ext xmlns:c16="http://schemas.microsoft.com/office/drawing/2014/chart" uri="{C3380CC4-5D6E-409C-BE32-E72D297353CC}">
                  <c16:uniqueId val="{0000000B-391B-499F-A7F7-2DAFDCB3E91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{F26FFA97-0019-4FB3-A77A-9067AFDAC65E}</c15:txfldGUID>
                      <c15:f>Diagramm!$I$58</c15:f>
                      <c15:dlblFieldTableCache>
                        <c:ptCount val="1"/>
                      </c15:dlblFieldTableCache>
                    </c15:dlblFTEntry>
                  </c15:dlblFieldTable>
                  <c15:showDataLabelsRange val="0"/>
                </c:ext>
                <c:ext xmlns:c16="http://schemas.microsoft.com/office/drawing/2014/chart" uri="{C3380CC4-5D6E-409C-BE32-E72D297353CC}">
                  <c16:uniqueId val="{0000000C-391B-499F-A7F7-2DAFDCB3E91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{3CB5C796-DF24-45DB-8858-5426693F8ACE}</c15:txfldGUID>
                      <c15:f>Diagramm!$I$59</c15:f>
                      <c15:dlblFieldTableCache>
                        <c:ptCount val="1"/>
                      </c15:dlblFieldTableCache>
                    </c15:dlblFTEntry>
                  </c15:dlblFieldTable>
                  <c15:showDataLabelsRange val="0"/>
                </c:ext>
                <c:ext xmlns:c16="http://schemas.microsoft.com/office/drawing/2014/chart" uri="{C3380CC4-5D6E-409C-BE32-E72D297353CC}">
                  <c16:uniqueId val="{0000000D-391B-499F-A7F7-2DAFDCB3E91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{A7A48077-7F73-4060-9B93-E679BF2AF268}</c15:txfldGUID>
                      <c15:f>Diagramm!$I$60</c15:f>
                      <c15:dlblFieldTableCache>
                        <c:ptCount val="1"/>
                      </c15:dlblFieldTableCache>
                    </c15:dlblFTEntry>
                  </c15:dlblFieldTable>
                  <c15:showDataLabelsRange val="0"/>
                </c:ext>
                <c:ext xmlns:c16="http://schemas.microsoft.com/office/drawing/2014/chart" uri="{C3380CC4-5D6E-409C-BE32-E72D297353CC}">
                  <c16:uniqueId val="{0000000E-391B-499F-A7F7-2DAFDCB3E91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{7EE3A1A5-422A-4CD7-83FB-439391843758}</c15:txfldGUID>
                      <c15:f>Diagramm!$I$61</c15:f>
                      <c15:dlblFieldTableCache>
                        <c:ptCount val="1"/>
                      </c15:dlblFieldTableCache>
                    </c15:dlblFTEntry>
                  </c15:dlblFieldTable>
                  <c15:showDataLabelsRange val="0"/>
                </c:ext>
                <c:ext xmlns:c16="http://schemas.microsoft.com/office/drawing/2014/chart" uri="{C3380CC4-5D6E-409C-BE32-E72D297353CC}">
                  <c16:uniqueId val="{0000000F-391B-499F-A7F7-2DAFDCB3E91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{E0AB288E-3789-42A5-899D-897D2BE2A2D5}</c15:txfldGUID>
                      <c15:f>Diagramm!$I$62</c15:f>
                      <c15:dlblFieldTableCache>
                        <c:ptCount val="1"/>
                      </c15:dlblFieldTableCache>
                    </c15:dlblFTEntry>
                  </c15:dlblFieldTable>
                  <c15:showDataLabelsRange val="0"/>
                </c:ext>
                <c:ext xmlns:c16="http://schemas.microsoft.com/office/drawing/2014/chart" uri="{C3380CC4-5D6E-409C-BE32-E72D297353CC}">
                  <c16:uniqueId val="{00000010-391B-499F-A7F7-2DAFDCB3E91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{A98DAFC7-89E2-4583-9F8B-BA58638BA6EA}</c15:txfldGUID>
                      <c15:f>Diagramm!$I$63</c15:f>
                      <c15:dlblFieldTableCache>
                        <c:ptCount val="1"/>
                      </c15:dlblFieldTableCache>
                    </c15:dlblFTEntry>
                  </c15:dlblFieldTable>
                  <c15:showDataLabelsRange val="0"/>
                </c:ext>
                <c:ext xmlns:c16="http://schemas.microsoft.com/office/drawing/2014/chart" uri="{C3380CC4-5D6E-409C-BE32-E72D297353CC}">
                  <c16:uniqueId val="{00000011-391B-499F-A7F7-2DAFDCB3E91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{80E41E73-BA11-4557-90E2-ED66F2C14815}</c15:txfldGUID>
                      <c15:f>Diagramm!$I$64</c15:f>
                      <c15:dlblFieldTableCache>
                        <c:ptCount val="1"/>
                      </c15:dlblFieldTableCache>
                    </c15:dlblFTEntry>
                  </c15:dlblFieldTable>
                  <c15:showDataLabelsRange val="0"/>
                </c:ext>
                <c:ext xmlns:c16="http://schemas.microsoft.com/office/drawing/2014/chart" uri="{C3380CC4-5D6E-409C-BE32-E72D297353CC}">
                  <c16:uniqueId val="{00000012-391B-499F-A7F7-2DAFDCB3E91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{228A0FFA-B638-4E7E-9F0B-44AE5DB800A3}</c15:txfldGUID>
                      <c15:f>Diagramm!$I$65</c15:f>
                      <c15:dlblFieldTableCache>
                        <c:ptCount val="1"/>
                      </c15:dlblFieldTableCache>
                    </c15:dlblFTEntry>
                  </c15:dlblFieldTable>
                  <c15:showDataLabelsRange val="0"/>
                </c:ext>
                <c:ext xmlns:c16="http://schemas.microsoft.com/office/drawing/2014/chart" uri="{C3380CC4-5D6E-409C-BE32-E72D297353CC}">
                  <c16:uniqueId val="{00000013-391B-499F-A7F7-2DAFDCB3E91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{C7442D33-60F4-461C-8780-F4F80E18CF15}</c15:txfldGUID>
                      <c15:f>Diagramm!$I$66</c15:f>
                      <c15:dlblFieldTableCache>
                        <c:ptCount val="1"/>
                      </c15:dlblFieldTableCache>
                    </c15:dlblFTEntry>
                  </c15:dlblFieldTable>
                  <c15:showDataLabelsRange val="0"/>
                </c:ext>
                <c:ext xmlns:c16="http://schemas.microsoft.com/office/drawing/2014/chart" uri="{C3380CC4-5D6E-409C-BE32-E72D297353CC}">
                  <c16:uniqueId val="{00000014-391B-499F-A7F7-2DAFDCB3E91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{2CBE5D01-8C1A-429C-B62C-E2AA0CE358AE}</c15:txfldGUID>
                      <c15:f>Diagramm!$I$67</c15:f>
                      <c15:dlblFieldTableCache>
                        <c:ptCount val="1"/>
                      </c15:dlblFieldTableCache>
                    </c15:dlblFTEntry>
                  </c15:dlblFieldTable>
                  <c15:showDataLabelsRange val="0"/>
                </c:ext>
                <c:ext xmlns:c16="http://schemas.microsoft.com/office/drawing/2014/chart" uri="{C3380CC4-5D6E-409C-BE32-E72D297353CC}">
                  <c16:uniqueId val="{00000015-391B-499F-A7F7-2DAFDCB3E9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91B-499F-A7F7-2DAFDCB3E91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{FB06DDBC-2711-476D-9608-527CA7EC3A80}</c15:txfldGUID>
                      <c15:f>Diagramm!$K$46</c15:f>
                      <c15:dlblFieldTableCache>
                        <c:ptCount val="1"/>
                      </c15:dlblFieldTableCache>
                    </c15:dlblFTEntry>
                  </c15:dlblFieldTable>
                  <c15:showDataLabelsRange val="0"/>
                </c:ext>
                <c:ext xmlns:c16="http://schemas.microsoft.com/office/drawing/2014/chart" uri="{C3380CC4-5D6E-409C-BE32-E72D297353CC}">
                  <c16:uniqueId val="{00000017-391B-499F-A7F7-2DAFDCB3E91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{20AF6B07-E834-413A-9C03-21DC03A8A44B}</c15:txfldGUID>
                      <c15:f>Diagramm!$K$47</c15:f>
                      <c15:dlblFieldTableCache>
                        <c:ptCount val="1"/>
                      </c15:dlblFieldTableCache>
                    </c15:dlblFTEntry>
                  </c15:dlblFieldTable>
                  <c15:showDataLabelsRange val="0"/>
                </c:ext>
                <c:ext xmlns:c16="http://schemas.microsoft.com/office/drawing/2014/chart" uri="{C3380CC4-5D6E-409C-BE32-E72D297353CC}">
                  <c16:uniqueId val="{00000018-391B-499F-A7F7-2DAFDCB3E91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{78A20BD5-9F01-42C6-9E08-410C2CDC5776}</c15:txfldGUID>
                      <c15:f>Diagramm!$K$48</c15:f>
                      <c15:dlblFieldTableCache>
                        <c:ptCount val="1"/>
                      </c15:dlblFieldTableCache>
                    </c15:dlblFTEntry>
                  </c15:dlblFieldTable>
                  <c15:showDataLabelsRange val="0"/>
                </c:ext>
                <c:ext xmlns:c16="http://schemas.microsoft.com/office/drawing/2014/chart" uri="{C3380CC4-5D6E-409C-BE32-E72D297353CC}">
                  <c16:uniqueId val="{00000019-391B-499F-A7F7-2DAFDCB3E91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{AF60C61F-E286-4F89-AE9A-87AA35445CA2}</c15:txfldGUID>
                      <c15:f>Diagramm!$K$49</c15:f>
                      <c15:dlblFieldTableCache>
                        <c:ptCount val="1"/>
                      </c15:dlblFieldTableCache>
                    </c15:dlblFTEntry>
                  </c15:dlblFieldTable>
                  <c15:showDataLabelsRange val="0"/>
                </c:ext>
                <c:ext xmlns:c16="http://schemas.microsoft.com/office/drawing/2014/chart" uri="{C3380CC4-5D6E-409C-BE32-E72D297353CC}">
                  <c16:uniqueId val="{0000001A-391B-499F-A7F7-2DAFDCB3E91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{66DD650C-D9D9-4591-8911-8045AFC37C76}</c15:txfldGUID>
                      <c15:f>Diagramm!$K$50</c15:f>
                      <c15:dlblFieldTableCache>
                        <c:ptCount val="1"/>
                      </c15:dlblFieldTableCache>
                    </c15:dlblFTEntry>
                  </c15:dlblFieldTable>
                  <c15:showDataLabelsRange val="0"/>
                </c:ext>
                <c:ext xmlns:c16="http://schemas.microsoft.com/office/drawing/2014/chart" uri="{C3380CC4-5D6E-409C-BE32-E72D297353CC}">
                  <c16:uniqueId val="{0000001B-391B-499F-A7F7-2DAFDCB3E91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{C79D8B1A-931F-401D-AC9F-D76AB0DBF20C}</c15:txfldGUID>
                      <c15:f>Diagramm!$K$51</c15:f>
                      <c15:dlblFieldTableCache>
                        <c:ptCount val="1"/>
                      </c15:dlblFieldTableCache>
                    </c15:dlblFTEntry>
                  </c15:dlblFieldTable>
                  <c15:showDataLabelsRange val="0"/>
                </c:ext>
                <c:ext xmlns:c16="http://schemas.microsoft.com/office/drawing/2014/chart" uri="{C3380CC4-5D6E-409C-BE32-E72D297353CC}">
                  <c16:uniqueId val="{0000001C-391B-499F-A7F7-2DAFDCB3E91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{93A327EA-B891-4F34-8740-332E7237A528}</c15:txfldGUID>
                      <c15:f>Diagramm!$K$52</c15:f>
                      <c15:dlblFieldTableCache>
                        <c:ptCount val="1"/>
                      </c15:dlblFieldTableCache>
                    </c15:dlblFTEntry>
                  </c15:dlblFieldTable>
                  <c15:showDataLabelsRange val="0"/>
                </c:ext>
                <c:ext xmlns:c16="http://schemas.microsoft.com/office/drawing/2014/chart" uri="{C3380CC4-5D6E-409C-BE32-E72D297353CC}">
                  <c16:uniqueId val="{0000001D-391B-499F-A7F7-2DAFDCB3E91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{F1B13E1E-177B-4BCB-B070-F5672E5862A4}</c15:txfldGUID>
                      <c15:f>Diagramm!$K$53</c15:f>
                      <c15:dlblFieldTableCache>
                        <c:ptCount val="1"/>
                      </c15:dlblFieldTableCache>
                    </c15:dlblFTEntry>
                  </c15:dlblFieldTable>
                  <c15:showDataLabelsRange val="0"/>
                </c:ext>
                <c:ext xmlns:c16="http://schemas.microsoft.com/office/drawing/2014/chart" uri="{C3380CC4-5D6E-409C-BE32-E72D297353CC}">
                  <c16:uniqueId val="{0000001E-391B-499F-A7F7-2DAFDCB3E91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{0E520BCB-0E6E-4759-928F-AE3EAB89F76E}</c15:txfldGUID>
                      <c15:f>Diagramm!$K$54</c15:f>
                      <c15:dlblFieldTableCache>
                        <c:ptCount val="1"/>
                      </c15:dlblFieldTableCache>
                    </c15:dlblFTEntry>
                  </c15:dlblFieldTable>
                  <c15:showDataLabelsRange val="0"/>
                </c:ext>
                <c:ext xmlns:c16="http://schemas.microsoft.com/office/drawing/2014/chart" uri="{C3380CC4-5D6E-409C-BE32-E72D297353CC}">
                  <c16:uniqueId val="{0000001F-391B-499F-A7F7-2DAFDCB3E91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{26C50F0B-6628-44CB-A6D7-28D6580719CE}</c15:txfldGUID>
                      <c15:f>Diagramm!$K$55</c15:f>
                      <c15:dlblFieldTableCache>
                        <c:ptCount val="1"/>
                      </c15:dlblFieldTableCache>
                    </c15:dlblFTEntry>
                  </c15:dlblFieldTable>
                  <c15:showDataLabelsRange val="0"/>
                </c:ext>
                <c:ext xmlns:c16="http://schemas.microsoft.com/office/drawing/2014/chart" uri="{C3380CC4-5D6E-409C-BE32-E72D297353CC}">
                  <c16:uniqueId val="{00000020-391B-499F-A7F7-2DAFDCB3E91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{4083023C-8F6E-410D-B174-F0E41FB5EC74}</c15:txfldGUID>
                      <c15:f>Diagramm!$K$56</c15:f>
                      <c15:dlblFieldTableCache>
                        <c:ptCount val="1"/>
                      </c15:dlblFieldTableCache>
                    </c15:dlblFTEntry>
                  </c15:dlblFieldTable>
                  <c15:showDataLabelsRange val="0"/>
                </c:ext>
                <c:ext xmlns:c16="http://schemas.microsoft.com/office/drawing/2014/chart" uri="{C3380CC4-5D6E-409C-BE32-E72D297353CC}">
                  <c16:uniqueId val="{00000021-391B-499F-A7F7-2DAFDCB3E91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{C8A622E2-46C6-4266-9C8C-B3882CA5C3B3}</c15:txfldGUID>
                      <c15:f>Diagramm!$K$57</c15:f>
                      <c15:dlblFieldTableCache>
                        <c:ptCount val="1"/>
                      </c15:dlblFieldTableCache>
                    </c15:dlblFTEntry>
                  </c15:dlblFieldTable>
                  <c15:showDataLabelsRange val="0"/>
                </c:ext>
                <c:ext xmlns:c16="http://schemas.microsoft.com/office/drawing/2014/chart" uri="{C3380CC4-5D6E-409C-BE32-E72D297353CC}">
                  <c16:uniqueId val="{00000022-391B-499F-A7F7-2DAFDCB3E91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{D14665C5-5F57-44D4-A6AA-B4EB2A6947D1}</c15:txfldGUID>
                      <c15:f>Diagramm!$K$58</c15:f>
                      <c15:dlblFieldTableCache>
                        <c:ptCount val="1"/>
                      </c15:dlblFieldTableCache>
                    </c15:dlblFTEntry>
                  </c15:dlblFieldTable>
                  <c15:showDataLabelsRange val="0"/>
                </c:ext>
                <c:ext xmlns:c16="http://schemas.microsoft.com/office/drawing/2014/chart" uri="{C3380CC4-5D6E-409C-BE32-E72D297353CC}">
                  <c16:uniqueId val="{00000023-391B-499F-A7F7-2DAFDCB3E91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{BFE68BE0-A570-4A22-A6C6-87802CEFB62A}</c15:txfldGUID>
                      <c15:f>Diagramm!$K$59</c15:f>
                      <c15:dlblFieldTableCache>
                        <c:ptCount val="1"/>
                      </c15:dlblFieldTableCache>
                    </c15:dlblFTEntry>
                  </c15:dlblFieldTable>
                  <c15:showDataLabelsRange val="0"/>
                </c:ext>
                <c:ext xmlns:c16="http://schemas.microsoft.com/office/drawing/2014/chart" uri="{C3380CC4-5D6E-409C-BE32-E72D297353CC}">
                  <c16:uniqueId val="{00000024-391B-499F-A7F7-2DAFDCB3E91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{3B6416D2-E5B0-4D4C-9241-9A85951DE905}</c15:txfldGUID>
                      <c15:f>Diagramm!$K$60</c15:f>
                      <c15:dlblFieldTableCache>
                        <c:ptCount val="1"/>
                      </c15:dlblFieldTableCache>
                    </c15:dlblFTEntry>
                  </c15:dlblFieldTable>
                  <c15:showDataLabelsRange val="0"/>
                </c:ext>
                <c:ext xmlns:c16="http://schemas.microsoft.com/office/drawing/2014/chart" uri="{C3380CC4-5D6E-409C-BE32-E72D297353CC}">
                  <c16:uniqueId val="{00000025-391B-499F-A7F7-2DAFDCB3E91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{6A598058-604C-44EA-92D6-79501DC03AE5}</c15:txfldGUID>
                      <c15:f>Diagramm!$K$61</c15:f>
                      <c15:dlblFieldTableCache>
                        <c:ptCount val="1"/>
                      </c15:dlblFieldTableCache>
                    </c15:dlblFTEntry>
                  </c15:dlblFieldTable>
                  <c15:showDataLabelsRange val="0"/>
                </c:ext>
                <c:ext xmlns:c16="http://schemas.microsoft.com/office/drawing/2014/chart" uri="{C3380CC4-5D6E-409C-BE32-E72D297353CC}">
                  <c16:uniqueId val="{00000026-391B-499F-A7F7-2DAFDCB3E91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{6E3CBAD3-25BC-498B-9BBA-0757CCA9C6FB}</c15:txfldGUID>
                      <c15:f>Diagramm!$K$62</c15:f>
                      <c15:dlblFieldTableCache>
                        <c:ptCount val="1"/>
                      </c15:dlblFieldTableCache>
                    </c15:dlblFTEntry>
                  </c15:dlblFieldTable>
                  <c15:showDataLabelsRange val="0"/>
                </c:ext>
                <c:ext xmlns:c16="http://schemas.microsoft.com/office/drawing/2014/chart" uri="{C3380CC4-5D6E-409C-BE32-E72D297353CC}">
                  <c16:uniqueId val="{00000027-391B-499F-A7F7-2DAFDCB3E91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{D048BE26-E09F-40CD-A9DC-088B7F5BB756}</c15:txfldGUID>
                      <c15:f>Diagramm!$K$63</c15:f>
                      <c15:dlblFieldTableCache>
                        <c:ptCount val="1"/>
                      </c15:dlblFieldTableCache>
                    </c15:dlblFTEntry>
                  </c15:dlblFieldTable>
                  <c15:showDataLabelsRange val="0"/>
                </c:ext>
                <c:ext xmlns:c16="http://schemas.microsoft.com/office/drawing/2014/chart" uri="{C3380CC4-5D6E-409C-BE32-E72D297353CC}">
                  <c16:uniqueId val="{00000028-391B-499F-A7F7-2DAFDCB3E91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{166CD5F4-93F3-4A83-8E1D-8392EBA5E20F}</c15:txfldGUID>
                      <c15:f>Diagramm!$K$64</c15:f>
                      <c15:dlblFieldTableCache>
                        <c:ptCount val="1"/>
                      </c15:dlblFieldTableCache>
                    </c15:dlblFTEntry>
                  </c15:dlblFieldTable>
                  <c15:showDataLabelsRange val="0"/>
                </c:ext>
                <c:ext xmlns:c16="http://schemas.microsoft.com/office/drawing/2014/chart" uri="{C3380CC4-5D6E-409C-BE32-E72D297353CC}">
                  <c16:uniqueId val="{00000029-391B-499F-A7F7-2DAFDCB3E91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{0B6AAE81-4109-4C31-92C2-07B23673DE84}</c15:txfldGUID>
                      <c15:f>Diagramm!$K$65</c15:f>
                      <c15:dlblFieldTableCache>
                        <c:ptCount val="1"/>
                      </c15:dlblFieldTableCache>
                    </c15:dlblFTEntry>
                  </c15:dlblFieldTable>
                  <c15:showDataLabelsRange val="0"/>
                </c:ext>
                <c:ext xmlns:c16="http://schemas.microsoft.com/office/drawing/2014/chart" uri="{C3380CC4-5D6E-409C-BE32-E72D297353CC}">
                  <c16:uniqueId val="{0000002A-391B-499F-A7F7-2DAFDCB3E91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{195BCBF8-86DF-4FF9-BD00-D0E7A9F0A36F}</c15:txfldGUID>
                      <c15:f>Diagramm!$K$66</c15:f>
                      <c15:dlblFieldTableCache>
                        <c:ptCount val="1"/>
                      </c15:dlblFieldTableCache>
                    </c15:dlblFTEntry>
                  </c15:dlblFieldTable>
                  <c15:showDataLabelsRange val="0"/>
                </c:ext>
                <c:ext xmlns:c16="http://schemas.microsoft.com/office/drawing/2014/chart" uri="{C3380CC4-5D6E-409C-BE32-E72D297353CC}">
                  <c16:uniqueId val="{0000002B-391B-499F-A7F7-2DAFDCB3E91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{259B155F-F8D3-4120-ACF7-67A7051C54AF}</c15:txfldGUID>
                      <c15:f>Diagramm!$K$67</c15:f>
                      <c15:dlblFieldTableCache>
                        <c:ptCount val="1"/>
                      </c15:dlblFieldTableCache>
                    </c15:dlblFTEntry>
                  </c15:dlblFieldTable>
                  <c15:showDataLabelsRange val="0"/>
                </c:ext>
                <c:ext xmlns:c16="http://schemas.microsoft.com/office/drawing/2014/chart" uri="{C3380CC4-5D6E-409C-BE32-E72D297353CC}">
                  <c16:uniqueId val="{0000002C-391B-499F-A7F7-2DAFDCB3E91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91B-499F-A7F7-2DAFDCB3E91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{0ABB25EF-69C4-4D3F-9ED2-BBB78E5FA2FD}</c15:txfldGUID>
                      <c15:f>Diagramm!$J$46</c15:f>
                      <c15:dlblFieldTableCache>
                        <c:ptCount val="1"/>
                      </c15:dlblFieldTableCache>
                    </c15:dlblFTEntry>
                  </c15:dlblFieldTable>
                  <c15:showDataLabelsRange val="0"/>
                </c:ext>
                <c:ext xmlns:c16="http://schemas.microsoft.com/office/drawing/2014/chart" uri="{C3380CC4-5D6E-409C-BE32-E72D297353CC}">
                  <c16:uniqueId val="{0000002E-391B-499F-A7F7-2DAFDCB3E91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{7A418F07-B111-43AE-B28A-2782E121A3BB}</c15:txfldGUID>
                      <c15:f>Diagramm!$J$47</c15:f>
                      <c15:dlblFieldTableCache>
                        <c:ptCount val="1"/>
                      </c15:dlblFieldTableCache>
                    </c15:dlblFTEntry>
                  </c15:dlblFieldTable>
                  <c15:showDataLabelsRange val="0"/>
                </c:ext>
                <c:ext xmlns:c16="http://schemas.microsoft.com/office/drawing/2014/chart" uri="{C3380CC4-5D6E-409C-BE32-E72D297353CC}">
                  <c16:uniqueId val="{0000002F-391B-499F-A7F7-2DAFDCB3E91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{F0773AF1-56BC-4E0B-A7DA-BC08DCE58615}</c15:txfldGUID>
                      <c15:f>Diagramm!$J$48</c15:f>
                      <c15:dlblFieldTableCache>
                        <c:ptCount val="1"/>
                      </c15:dlblFieldTableCache>
                    </c15:dlblFTEntry>
                  </c15:dlblFieldTable>
                  <c15:showDataLabelsRange val="0"/>
                </c:ext>
                <c:ext xmlns:c16="http://schemas.microsoft.com/office/drawing/2014/chart" uri="{C3380CC4-5D6E-409C-BE32-E72D297353CC}">
                  <c16:uniqueId val="{00000030-391B-499F-A7F7-2DAFDCB3E91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{9642E793-B71D-47E1-893E-1383BEF6B6E6}</c15:txfldGUID>
                      <c15:f>Diagramm!$J$49</c15:f>
                      <c15:dlblFieldTableCache>
                        <c:ptCount val="1"/>
                      </c15:dlblFieldTableCache>
                    </c15:dlblFTEntry>
                  </c15:dlblFieldTable>
                  <c15:showDataLabelsRange val="0"/>
                </c:ext>
                <c:ext xmlns:c16="http://schemas.microsoft.com/office/drawing/2014/chart" uri="{C3380CC4-5D6E-409C-BE32-E72D297353CC}">
                  <c16:uniqueId val="{00000031-391B-499F-A7F7-2DAFDCB3E91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{0CB29248-0616-421B-93E4-F157814C34ED}</c15:txfldGUID>
                      <c15:f>Diagramm!$J$50</c15:f>
                      <c15:dlblFieldTableCache>
                        <c:ptCount val="1"/>
                      </c15:dlblFieldTableCache>
                    </c15:dlblFTEntry>
                  </c15:dlblFieldTable>
                  <c15:showDataLabelsRange val="0"/>
                </c:ext>
                <c:ext xmlns:c16="http://schemas.microsoft.com/office/drawing/2014/chart" uri="{C3380CC4-5D6E-409C-BE32-E72D297353CC}">
                  <c16:uniqueId val="{00000032-391B-499F-A7F7-2DAFDCB3E91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{D80CB0E6-54BC-4021-82D2-70672E148B71}</c15:txfldGUID>
                      <c15:f>Diagramm!$J$51</c15:f>
                      <c15:dlblFieldTableCache>
                        <c:ptCount val="1"/>
                      </c15:dlblFieldTableCache>
                    </c15:dlblFTEntry>
                  </c15:dlblFieldTable>
                  <c15:showDataLabelsRange val="0"/>
                </c:ext>
                <c:ext xmlns:c16="http://schemas.microsoft.com/office/drawing/2014/chart" uri="{C3380CC4-5D6E-409C-BE32-E72D297353CC}">
                  <c16:uniqueId val="{00000033-391B-499F-A7F7-2DAFDCB3E91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{7834F64E-3433-41F7-8D63-462D16E16C4F}</c15:txfldGUID>
                      <c15:f>Diagramm!$J$52</c15:f>
                      <c15:dlblFieldTableCache>
                        <c:ptCount val="1"/>
                      </c15:dlblFieldTableCache>
                    </c15:dlblFTEntry>
                  </c15:dlblFieldTable>
                  <c15:showDataLabelsRange val="0"/>
                </c:ext>
                <c:ext xmlns:c16="http://schemas.microsoft.com/office/drawing/2014/chart" uri="{C3380CC4-5D6E-409C-BE32-E72D297353CC}">
                  <c16:uniqueId val="{00000034-391B-499F-A7F7-2DAFDCB3E91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{8A7B72D3-98B7-465C-B367-E18372E57A19}</c15:txfldGUID>
                      <c15:f>Diagramm!$J$53</c15:f>
                      <c15:dlblFieldTableCache>
                        <c:ptCount val="1"/>
                      </c15:dlblFieldTableCache>
                    </c15:dlblFTEntry>
                  </c15:dlblFieldTable>
                  <c15:showDataLabelsRange val="0"/>
                </c:ext>
                <c:ext xmlns:c16="http://schemas.microsoft.com/office/drawing/2014/chart" uri="{C3380CC4-5D6E-409C-BE32-E72D297353CC}">
                  <c16:uniqueId val="{00000035-391B-499F-A7F7-2DAFDCB3E91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{721384DC-4E97-48E7-9D9B-4F3413C769D0}</c15:txfldGUID>
                      <c15:f>Diagramm!$J$54</c15:f>
                      <c15:dlblFieldTableCache>
                        <c:ptCount val="1"/>
                      </c15:dlblFieldTableCache>
                    </c15:dlblFTEntry>
                  </c15:dlblFieldTable>
                  <c15:showDataLabelsRange val="0"/>
                </c:ext>
                <c:ext xmlns:c16="http://schemas.microsoft.com/office/drawing/2014/chart" uri="{C3380CC4-5D6E-409C-BE32-E72D297353CC}">
                  <c16:uniqueId val="{00000036-391B-499F-A7F7-2DAFDCB3E91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{58A9CF18-8995-4E90-8267-5E104F690764}</c15:txfldGUID>
                      <c15:f>Diagramm!$J$55</c15:f>
                      <c15:dlblFieldTableCache>
                        <c:ptCount val="1"/>
                      </c15:dlblFieldTableCache>
                    </c15:dlblFTEntry>
                  </c15:dlblFieldTable>
                  <c15:showDataLabelsRange val="0"/>
                </c:ext>
                <c:ext xmlns:c16="http://schemas.microsoft.com/office/drawing/2014/chart" uri="{C3380CC4-5D6E-409C-BE32-E72D297353CC}">
                  <c16:uniqueId val="{00000037-391B-499F-A7F7-2DAFDCB3E91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{C48EBAD6-9BB0-405D-B2D0-BE15994CF475}</c15:txfldGUID>
                      <c15:f>Diagramm!$J$56</c15:f>
                      <c15:dlblFieldTableCache>
                        <c:ptCount val="1"/>
                      </c15:dlblFieldTableCache>
                    </c15:dlblFTEntry>
                  </c15:dlblFieldTable>
                  <c15:showDataLabelsRange val="0"/>
                </c:ext>
                <c:ext xmlns:c16="http://schemas.microsoft.com/office/drawing/2014/chart" uri="{C3380CC4-5D6E-409C-BE32-E72D297353CC}">
                  <c16:uniqueId val="{00000038-391B-499F-A7F7-2DAFDCB3E91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{981F1630-628E-4342-AF34-A732D6ECF80E}</c15:txfldGUID>
                      <c15:f>Diagramm!$J$57</c15:f>
                      <c15:dlblFieldTableCache>
                        <c:ptCount val="1"/>
                      </c15:dlblFieldTableCache>
                    </c15:dlblFTEntry>
                  </c15:dlblFieldTable>
                  <c15:showDataLabelsRange val="0"/>
                </c:ext>
                <c:ext xmlns:c16="http://schemas.microsoft.com/office/drawing/2014/chart" uri="{C3380CC4-5D6E-409C-BE32-E72D297353CC}">
                  <c16:uniqueId val="{00000039-391B-499F-A7F7-2DAFDCB3E91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{2C4D66B7-8EF8-4509-94DA-75341921BB3B}</c15:txfldGUID>
                      <c15:f>Diagramm!$J$58</c15:f>
                      <c15:dlblFieldTableCache>
                        <c:ptCount val="1"/>
                      </c15:dlblFieldTableCache>
                    </c15:dlblFTEntry>
                  </c15:dlblFieldTable>
                  <c15:showDataLabelsRange val="0"/>
                </c:ext>
                <c:ext xmlns:c16="http://schemas.microsoft.com/office/drawing/2014/chart" uri="{C3380CC4-5D6E-409C-BE32-E72D297353CC}">
                  <c16:uniqueId val="{0000003A-391B-499F-A7F7-2DAFDCB3E91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{4E1AB167-ADB1-413C-9FCA-0AC76AD82B93}</c15:txfldGUID>
                      <c15:f>Diagramm!$J$59</c15:f>
                      <c15:dlblFieldTableCache>
                        <c:ptCount val="1"/>
                      </c15:dlblFieldTableCache>
                    </c15:dlblFTEntry>
                  </c15:dlblFieldTable>
                  <c15:showDataLabelsRange val="0"/>
                </c:ext>
                <c:ext xmlns:c16="http://schemas.microsoft.com/office/drawing/2014/chart" uri="{C3380CC4-5D6E-409C-BE32-E72D297353CC}">
                  <c16:uniqueId val="{0000003B-391B-499F-A7F7-2DAFDCB3E91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{66EE443F-53EA-41F8-B666-BF4C4F5AF5C5}</c15:txfldGUID>
                      <c15:f>Diagramm!$J$60</c15:f>
                      <c15:dlblFieldTableCache>
                        <c:ptCount val="1"/>
                      </c15:dlblFieldTableCache>
                    </c15:dlblFTEntry>
                  </c15:dlblFieldTable>
                  <c15:showDataLabelsRange val="0"/>
                </c:ext>
                <c:ext xmlns:c16="http://schemas.microsoft.com/office/drawing/2014/chart" uri="{C3380CC4-5D6E-409C-BE32-E72D297353CC}">
                  <c16:uniqueId val="{0000003C-391B-499F-A7F7-2DAFDCB3E91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{510ADC32-9380-4FD0-97F2-6998C09F3885}</c15:txfldGUID>
                      <c15:f>Diagramm!$J$61</c15:f>
                      <c15:dlblFieldTableCache>
                        <c:ptCount val="1"/>
                      </c15:dlblFieldTableCache>
                    </c15:dlblFTEntry>
                  </c15:dlblFieldTable>
                  <c15:showDataLabelsRange val="0"/>
                </c:ext>
                <c:ext xmlns:c16="http://schemas.microsoft.com/office/drawing/2014/chart" uri="{C3380CC4-5D6E-409C-BE32-E72D297353CC}">
                  <c16:uniqueId val="{0000003D-391B-499F-A7F7-2DAFDCB3E91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{21360284-1289-4701-9678-5926FE4F0F6D}</c15:txfldGUID>
                      <c15:f>Diagramm!$J$62</c15:f>
                      <c15:dlblFieldTableCache>
                        <c:ptCount val="1"/>
                      </c15:dlblFieldTableCache>
                    </c15:dlblFTEntry>
                  </c15:dlblFieldTable>
                  <c15:showDataLabelsRange val="0"/>
                </c:ext>
                <c:ext xmlns:c16="http://schemas.microsoft.com/office/drawing/2014/chart" uri="{C3380CC4-5D6E-409C-BE32-E72D297353CC}">
                  <c16:uniqueId val="{0000003E-391B-499F-A7F7-2DAFDCB3E91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{8BE14305-EF61-4443-AC9E-333DA61815B5}</c15:txfldGUID>
                      <c15:f>Diagramm!$J$63</c15:f>
                      <c15:dlblFieldTableCache>
                        <c:ptCount val="1"/>
                      </c15:dlblFieldTableCache>
                    </c15:dlblFTEntry>
                  </c15:dlblFieldTable>
                  <c15:showDataLabelsRange val="0"/>
                </c:ext>
                <c:ext xmlns:c16="http://schemas.microsoft.com/office/drawing/2014/chart" uri="{C3380CC4-5D6E-409C-BE32-E72D297353CC}">
                  <c16:uniqueId val="{0000003F-391B-499F-A7F7-2DAFDCB3E91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{A0362A44-D164-44DB-A22E-1AFD1F4F1BE2}</c15:txfldGUID>
                      <c15:f>Diagramm!$J$64</c15:f>
                      <c15:dlblFieldTableCache>
                        <c:ptCount val="1"/>
                      </c15:dlblFieldTableCache>
                    </c15:dlblFTEntry>
                  </c15:dlblFieldTable>
                  <c15:showDataLabelsRange val="0"/>
                </c:ext>
                <c:ext xmlns:c16="http://schemas.microsoft.com/office/drawing/2014/chart" uri="{C3380CC4-5D6E-409C-BE32-E72D297353CC}">
                  <c16:uniqueId val="{00000040-391B-499F-A7F7-2DAFDCB3E91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{B5F4F9E6-1B90-4ED5-8DE2-173070FF9D41}</c15:txfldGUID>
                      <c15:f>Diagramm!$J$65</c15:f>
                      <c15:dlblFieldTableCache>
                        <c:ptCount val="1"/>
                      </c15:dlblFieldTableCache>
                    </c15:dlblFTEntry>
                  </c15:dlblFieldTable>
                  <c15:showDataLabelsRange val="0"/>
                </c:ext>
                <c:ext xmlns:c16="http://schemas.microsoft.com/office/drawing/2014/chart" uri="{C3380CC4-5D6E-409C-BE32-E72D297353CC}">
                  <c16:uniqueId val="{00000041-391B-499F-A7F7-2DAFDCB3E91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{281723B9-253F-403C-BD53-5D66CE283D81}</c15:txfldGUID>
                      <c15:f>Diagramm!$J$66</c15:f>
                      <c15:dlblFieldTableCache>
                        <c:ptCount val="1"/>
                      </c15:dlblFieldTableCache>
                    </c15:dlblFTEntry>
                  </c15:dlblFieldTable>
                  <c15:showDataLabelsRange val="0"/>
                </c:ext>
                <c:ext xmlns:c16="http://schemas.microsoft.com/office/drawing/2014/chart" uri="{C3380CC4-5D6E-409C-BE32-E72D297353CC}">
                  <c16:uniqueId val="{00000042-391B-499F-A7F7-2DAFDCB3E91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{A80F8911-AE14-47A1-9BBB-2FE01D9BB79A}</c15:txfldGUID>
                      <c15:f>Diagramm!$J$67</c15:f>
                      <c15:dlblFieldTableCache>
                        <c:ptCount val="1"/>
                      </c15:dlblFieldTableCache>
                    </c15:dlblFTEntry>
                  </c15:dlblFieldTable>
                  <c15:showDataLabelsRange val="0"/>
                </c:ext>
                <c:ext xmlns:c16="http://schemas.microsoft.com/office/drawing/2014/chart" uri="{C3380CC4-5D6E-409C-BE32-E72D297353CC}">
                  <c16:uniqueId val="{00000043-391B-499F-A7F7-2DAFDCB3E9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91B-499F-A7F7-2DAFDCB3E91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81B-4C7B-AC77-51954A4B7AB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1B-4C7B-AC77-51954A4B7AB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81B-4C7B-AC77-51954A4B7AB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1B-4C7B-AC77-51954A4B7AB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81B-4C7B-AC77-51954A4B7AB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1B-4C7B-AC77-51954A4B7AB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1B-4C7B-AC77-51954A4B7AB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1B-4C7B-AC77-51954A4B7AB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81B-4C7B-AC77-51954A4B7AB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81B-4C7B-AC77-51954A4B7AB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1B-4C7B-AC77-51954A4B7AB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1B-4C7B-AC77-51954A4B7AB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1B-4C7B-AC77-51954A4B7AB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1B-4C7B-AC77-51954A4B7AB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1B-4C7B-AC77-51954A4B7AB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1B-4C7B-AC77-51954A4B7AB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81B-4C7B-AC77-51954A4B7AB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81B-4C7B-AC77-51954A4B7AB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81B-4C7B-AC77-51954A4B7AB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81B-4C7B-AC77-51954A4B7AB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81B-4C7B-AC77-51954A4B7AB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81B-4C7B-AC77-51954A4B7A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81B-4C7B-AC77-51954A4B7AB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81B-4C7B-AC77-51954A4B7AB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81B-4C7B-AC77-51954A4B7AB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81B-4C7B-AC77-51954A4B7AB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81B-4C7B-AC77-51954A4B7AB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81B-4C7B-AC77-51954A4B7AB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81B-4C7B-AC77-51954A4B7AB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81B-4C7B-AC77-51954A4B7AB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81B-4C7B-AC77-51954A4B7AB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81B-4C7B-AC77-51954A4B7AB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81B-4C7B-AC77-51954A4B7AB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81B-4C7B-AC77-51954A4B7AB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81B-4C7B-AC77-51954A4B7AB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81B-4C7B-AC77-51954A4B7AB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81B-4C7B-AC77-51954A4B7AB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81B-4C7B-AC77-51954A4B7AB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81B-4C7B-AC77-51954A4B7AB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81B-4C7B-AC77-51954A4B7AB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81B-4C7B-AC77-51954A4B7AB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81B-4C7B-AC77-51954A4B7AB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81B-4C7B-AC77-51954A4B7AB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81B-4C7B-AC77-51954A4B7AB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81B-4C7B-AC77-51954A4B7AB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81B-4C7B-AC77-51954A4B7AB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81B-4C7B-AC77-51954A4B7AB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81B-4C7B-AC77-51954A4B7AB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81B-4C7B-AC77-51954A4B7AB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81B-4C7B-AC77-51954A4B7AB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81B-4C7B-AC77-51954A4B7AB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81B-4C7B-AC77-51954A4B7AB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81B-4C7B-AC77-51954A4B7AB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81B-4C7B-AC77-51954A4B7AB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81B-4C7B-AC77-51954A4B7AB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81B-4C7B-AC77-51954A4B7AB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81B-4C7B-AC77-51954A4B7AB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81B-4C7B-AC77-51954A4B7AB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81B-4C7B-AC77-51954A4B7AB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81B-4C7B-AC77-51954A4B7AB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81B-4C7B-AC77-51954A4B7AB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81B-4C7B-AC77-51954A4B7AB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81B-4C7B-AC77-51954A4B7AB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81B-4C7B-AC77-51954A4B7AB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81B-4C7B-AC77-51954A4B7AB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81B-4C7B-AC77-51954A4B7AB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81B-4C7B-AC77-51954A4B7AB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81B-4C7B-AC77-51954A4B7A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81B-4C7B-AC77-51954A4B7AB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100.91875473576542</c:v>
                </c:pt>
                <c:pt idx="2">
                  <c:v>102.40118740179176</c:v>
                </c:pt>
                <c:pt idx="3">
                  <c:v>102.04546074854662</c:v>
                </c:pt>
                <c:pt idx="4">
                  <c:v>102.64747969550734</c:v>
                </c:pt>
                <c:pt idx="5">
                  <c:v>103.60990419944606</c:v>
                </c:pt>
                <c:pt idx="6">
                  <c:v>105.2416718762794</c:v>
                </c:pt>
                <c:pt idx="7">
                  <c:v>105.09883534287916</c:v>
                </c:pt>
                <c:pt idx="8">
                  <c:v>105.78208525742419</c:v>
                </c:pt>
                <c:pt idx="9">
                  <c:v>106.97728522207245</c:v>
                </c:pt>
                <c:pt idx="10">
                  <c:v>108.84949656295531</c:v>
                </c:pt>
                <c:pt idx="11">
                  <c:v>109.08565123191636</c:v>
                </c:pt>
                <c:pt idx="12">
                  <c:v>109.49752472995577</c:v>
                </c:pt>
                <c:pt idx="13">
                  <c:v>110.52545388615447</c:v>
                </c:pt>
                <c:pt idx="14">
                  <c:v>111.85920138911453</c:v>
                </c:pt>
                <c:pt idx="15">
                  <c:v>112.07144166121878</c:v>
                </c:pt>
                <c:pt idx="16">
                  <c:v>112.4882540020873</c:v>
                </c:pt>
                <c:pt idx="17">
                  <c:v>113.60625205514347</c:v>
                </c:pt>
                <c:pt idx="18">
                  <c:v>115.18031325260492</c:v>
                </c:pt>
                <c:pt idx="19">
                  <c:v>115.3867048950431</c:v>
                </c:pt>
                <c:pt idx="20">
                  <c:v>115.88175890388881</c:v>
                </c:pt>
                <c:pt idx="21">
                  <c:v>116.60088041371905</c:v>
                </c:pt>
                <c:pt idx="22">
                  <c:v>118.22147070941278</c:v>
                </c:pt>
                <c:pt idx="23">
                  <c:v>118.39485008662471</c:v>
                </c:pt>
                <c:pt idx="24">
                  <c:v>118.19170768288988</c:v>
                </c:pt>
              </c:numCache>
            </c:numRef>
          </c:val>
          <c:smooth val="0"/>
          <c:extLst>
            <c:ext xmlns:c16="http://schemas.microsoft.com/office/drawing/2014/chart" uri="{C3380CC4-5D6E-409C-BE32-E72D297353CC}">
              <c16:uniqueId val="{00000000-1A02-4B2E-8E87-32263FD2B19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101.6787876846186</c:v>
                </c:pt>
                <c:pt idx="2">
                  <c:v>104.16172748534265</c:v>
                </c:pt>
                <c:pt idx="3">
                  <c:v>104.04478903021177</c:v>
                </c:pt>
                <c:pt idx="4">
                  <c:v>103.13651363214045</c:v>
                </c:pt>
                <c:pt idx="5">
                  <c:v>105.11165219620031</c:v>
                </c:pt>
                <c:pt idx="6">
                  <c:v>107.53692371768173</c:v>
                </c:pt>
                <c:pt idx="7">
                  <c:v>108.01909460801589</c:v>
                </c:pt>
                <c:pt idx="8">
                  <c:v>107.89895235959376</c:v>
                </c:pt>
                <c:pt idx="9">
                  <c:v>110.46038509595361</c:v>
                </c:pt>
                <c:pt idx="10">
                  <c:v>111.9421394931599</c:v>
                </c:pt>
                <c:pt idx="11">
                  <c:v>113.59209303815719</c:v>
                </c:pt>
                <c:pt idx="12">
                  <c:v>113.61291769455035</c:v>
                </c:pt>
                <c:pt idx="13">
                  <c:v>116.05581007913371</c:v>
                </c:pt>
                <c:pt idx="14">
                  <c:v>117.97328036395092</c:v>
                </c:pt>
                <c:pt idx="15">
                  <c:v>118.2536122769359</c:v>
                </c:pt>
                <c:pt idx="16">
                  <c:v>119.42139493159902</c:v>
                </c:pt>
                <c:pt idx="17">
                  <c:v>121.98923525454137</c:v>
                </c:pt>
                <c:pt idx="18">
                  <c:v>123.80098036074712</c:v>
                </c:pt>
                <c:pt idx="19">
                  <c:v>125.16579630282254</c:v>
                </c:pt>
                <c:pt idx="20">
                  <c:v>125.2090475122545</c:v>
                </c:pt>
                <c:pt idx="21">
                  <c:v>126.66196776983949</c:v>
                </c:pt>
                <c:pt idx="22">
                  <c:v>128.03799698843429</c:v>
                </c:pt>
                <c:pt idx="23">
                  <c:v>129.1144715342966</c:v>
                </c:pt>
                <c:pt idx="24">
                  <c:v>124.41931246595969</c:v>
                </c:pt>
              </c:numCache>
            </c:numRef>
          </c:val>
          <c:smooth val="0"/>
          <c:extLst>
            <c:ext xmlns:c16="http://schemas.microsoft.com/office/drawing/2014/chart" uri="{C3380CC4-5D6E-409C-BE32-E72D297353CC}">
              <c16:uniqueId val="{00000001-1A02-4B2E-8E87-32263FD2B19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102.42081146279078</c:v>
                </c:pt>
                <c:pt idx="2">
                  <c:v>100.16971136944952</c:v>
                </c:pt>
                <c:pt idx="3">
                  <c:v>101.85591504733735</c:v>
                </c:pt>
                <c:pt idx="4">
                  <c:v>97.473725043337012</c:v>
                </c:pt>
                <c:pt idx="5">
                  <c:v>99.095680845647507</c:v>
                </c:pt>
                <c:pt idx="6">
                  <c:v>96.657898245911781</c:v>
                </c:pt>
                <c:pt idx="7">
                  <c:v>97.725867649376312</c:v>
                </c:pt>
                <c:pt idx="8">
                  <c:v>96.220285357545492</c:v>
                </c:pt>
                <c:pt idx="9">
                  <c:v>97.610706362964123</c:v>
                </c:pt>
                <c:pt idx="10">
                  <c:v>94.795922078236941</c:v>
                </c:pt>
                <c:pt idx="11">
                  <c:v>97.311287018292461</c:v>
                </c:pt>
                <c:pt idx="12">
                  <c:v>95.783884693246705</c:v>
                </c:pt>
                <c:pt idx="13">
                  <c:v>96.889433042803631</c:v>
                </c:pt>
                <c:pt idx="14">
                  <c:v>94.495290509497778</c:v>
                </c:pt>
                <c:pt idx="15">
                  <c:v>95.542652103814873</c:v>
                </c:pt>
                <c:pt idx="16">
                  <c:v>94.273453505145881</c:v>
                </c:pt>
                <c:pt idx="17">
                  <c:v>95.663874510564526</c:v>
                </c:pt>
                <c:pt idx="18">
                  <c:v>92.520577503545752</c:v>
                </c:pt>
                <c:pt idx="19">
                  <c:v>94.429830409852954</c:v>
                </c:pt>
                <c:pt idx="20">
                  <c:v>92.46117852423842</c:v>
                </c:pt>
                <c:pt idx="21">
                  <c:v>93.163056259318978</c:v>
                </c:pt>
                <c:pt idx="22">
                  <c:v>90.299783011891918</c:v>
                </c:pt>
                <c:pt idx="23">
                  <c:v>92.074479046706998</c:v>
                </c:pt>
                <c:pt idx="24">
                  <c:v>88.275368819172542</c:v>
                </c:pt>
              </c:numCache>
            </c:numRef>
          </c:val>
          <c:smooth val="0"/>
          <c:extLst>
            <c:ext xmlns:c16="http://schemas.microsoft.com/office/drawing/2014/chart" uri="{C3380CC4-5D6E-409C-BE32-E72D297353CC}">
              <c16:uniqueId val="{00000002-1A02-4B2E-8E87-32263FD2B19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A02-4B2E-8E87-32263FD2B197}"/>
                </c:ext>
              </c:extLst>
            </c:dLbl>
            <c:dLbl>
              <c:idx val="1"/>
              <c:delete val="1"/>
              <c:extLst>
                <c:ext xmlns:c15="http://schemas.microsoft.com/office/drawing/2012/chart" uri="{CE6537A1-D6FC-4f65-9D91-7224C49458BB}"/>
                <c:ext xmlns:c16="http://schemas.microsoft.com/office/drawing/2014/chart" uri="{C3380CC4-5D6E-409C-BE32-E72D297353CC}">
                  <c16:uniqueId val="{00000004-1A02-4B2E-8E87-32263FD2B197}"/>
                </c:ext>
              </c:extLst>
            </c:dLbl>
            <c:dLbl>
              <c:idx val="2"/>
              <c:delete val="1"/>
              <c:extLst>
                <c:ext xmlns:c15="http://schemas.microsoft.com/office/drawing/2012/chart" uri="{CE6537A1-D6FC-4f65-9D91-7224C49458BB}"/>
                <c:ext xmlns:c16="http://schemas.microsoft.com/office/drawing/2014/chart" uri="{C3380CC4-5D6E-409C-BE32-E72D297353CC}">
                  <c16:uniqueId val="{00000005-1A02-4B2E-8E87-32263FD2B197}"/>
                </c:ext>
              </c:extLst>
            </c:dLbl>
            <c:dLbl>
              <c:idx val="3"/>
              <c:delete val="1"/>
              <c:extLst>
                <c:ext xmlns:c15="http://schemas.microsoft.com/office/drawing/2012/chart" uri="{CE6537A1-D6FC-4f65-9D91-7224C49458BB}"/>
                <c:ext xmlns:c16="http://schemas.microsoft.com/office/drawing/2014/chart" uri="{C3380CC4-5D6E-409C-BE32-E72D297353CC}">
                  <c16:uniqueId val="{00000006-1A02-4B2E-8E87-32263FD2B197}"/>
                </c:ext>
              </c:extLst>
            </c:dLbl>
            <c:dLbl>
              <c:idx val="4"/>
              <c:delete val="1"/>
              <c:extLst>
                <c:ext xmlns:c15="http://schemas.microsoft.com/office/drawing/2012/chart" uri="{CE6537A1-D6FC-4f65-9D91-7224C49458BB}"/>
                <c:ext xmlns:c16="http://schemas.microsoft.com/office/drawing/2014/chart" uri="{C3380CC4-5D6E-409C-BE32-E72D297353CC}">
                  <c16:uniqueId val="{00000007-1A02-4B2E-8E87-32263FD2B197}"/>
                </c:ext>
              </c:extLst>
            </c:dLbl>
            <c:dLbl>
              <c:idx val="5"/>
              <c:delete val="1"/>
              <c:extLst>
                <c:ext xmlns:c15="http://schemas.microsoft.com/office/drawing/2012/chart" uri="{CE6537A1-D6FC-4f65-9D91-7224C49458BB}"/>
                <c:ext xmlns:c16="http://schemas.microsoft.com/office/drawing/2014/chart" uri="{C3380CC4-5D6E-409C-BE32-E72D297353CC}">
                  <c16:uniqueId val="{00000008-1A02-4B2E-8E87-32263FD2B197}"/>
                </c:ext>
              </c:extLst>
            </c:dLbl>
            <c:dLbl>
              <c:idx val="6"/>
              <c:delete val="1"/>
              <c:extLst>
                <c:ext xmlns:c15="http://schemas.microsoft.com/office/drawing/2012/chart" uri="{CE6537A1-D6FC-4f65-9D91-7224C49458BB}"/>
                <c:ext xmlns:c16="http://schemas.microsoft.com/office/drawing/2014/chart" uri="{C3380CC4-5D6E-409C-BE32-E72D297353CC}">
                  <c16:uniqueId val="{00000009-1A02-4B2E-8E87-32263FD2B197}"/>
                </c:ext>
              </c:extLst>
            </c:dLbl>
            <c:dLbl>
              <c:idx val="7"/>
              <c:delete val="1"/>
              <c:extLst>
                <c:ext xmlns:c15="http://schemas.microsoft.com/office/drawing/2012/chart" uri="{CE6537A1-D6FC-4f65-9D91-7224C49458BB}"/>
                <c:ext xmlns:c16="http://schemas.microsoft.com/office/drawing/2014/chart" uri="{C3380CC4-5D6E-409C-BE32-E72D297353CC}">
                  <c16:uniqueId val="{0000000A-1A02-4B2E-8E87-32263FD2B197}"/>
                </c:ext>
              </c:extLst>
            </c:dLbl>
            <c:dLbl>
              <c:idx val="8"/>
              <c:delete val="1"/>
              <c:extLst>
                <c:ext xmlns:c15="http://schemas.microsoft.com/office/drawing/2012/chart" uri="{CE6537A1-D6FC-4f65-9D91-7224C49458BB}"/>
                <c:ext xmlns:c16="http://schemas.microsoft.com/office/drawing/2014/chart" uri="{C3380CC4-5D6E-409C-BE32-E72D297353CC}">
                  <c16:uniqueId val="{0000000B-1A02-4B2E-8E87-32263FD2B197}"/>
                </c:ext>
              </c:extLst>
            </c:dLbl>
            <c:dLbl>
              <c:idx val="9"/>
              <c:delete val="1"/>
              <c:extLst>
                <c:ext xmlns:c15="http://schemas.microsoft.com/office/drawing/2012/chart" uri="{CE6537A1-D6FC-4f65-9D91-7224C49458BB}"/>
                <c:ext xmlns:c16="http://schemas.microsoft.com/office/drawing/2014/chart" uri="{C3380CC4-5D6E-409C-BE32-E72D297353CC}">
                  <c16:uniqueId val="{0000000C-1A02-4B2E-8E87-32263FD2B197}"/>
                </c:ext>
              </c:extLst>
            </c:dLbl>
            <c:dLbl>
              <c:idx val="10"/>
              <c:delete val="1"/>
              <c:extLst>
                <c:ext xmlns:c15="http://schemas.microsoft.com/office/drawing/2012/chart" uri="{CE6537A1-D6FC-4f65-9D91-7224C49458BB}"/>
                <c:ext xmlns:c16="http://schemas.microsoft.com/office/drawing/2014/chart" uri="{C3380CC4-5D6E-409C-BE32-E72D297353CC}">
                  <c16:uniqueId val="{0000000D-1A02-4B2E-8E87-32263FD2B197}"/>
                </c:ext>
              </c:extLst>
            </c:dLbl>
            <c:dLbl>
              <c:idx val="11"/>
              <c:delete val="1"/>
              <c:extLst>
                <c:ext xmlns:c15="http://schemas.microsoft.com/office/drawing/2012/chart" uri="{CE6537A1-D6FC-4f65-9D91-7224C49458BB}"/>
                <c:ext xmlns:c16="http://schemas.microsoft.com/office/drawing/2014/chart" uri="{C3380CC4-5D6E-409C-BE32-E72D297353CC}">
                  <c16:uniqueId val="{0000000E-1A02-4B2E-8E87-32263FD2B197}"/>
                </c:ext>
              </c:extLst>
            </c:dLbl>
            <c:dLbl>
              <c:idx val="12"/>
              <c:delete val="1"/>
              <c:extLst>
                <c:ext xmlns:c15="http://schemas.microsoft.com/office/drawing/2012/chart" uri="{CE6537A1-D6FC-4f65-9D91-7224C49458BB}"/>
                <c:ext xmlns:c16="http://schemas.microsoft.com/office/drawing/2014/chart" uri="{C3380CC4-5D6E-409C-BE32-E72D297353CC}">
                  <c16:uniqueId val="{0000000F-1A02-4B2E-8E87-32263FD2B19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A02-4B2E-8E87-32263FD2B197}"/>
                </c:ext>
              </c:extLst>
            </c:dLbl>
            <c:dLbl>
              <c:idx val="14"/>
              <c:delete val="1"/>
              <c:extLst>
                <c:ext xmlns:c15="http://schemas.microsoft.com/office/drawing/2012/chart" uri="{CE6537A1-D6FC-4f65-9D91-7224C49458BB}"/>
                <c:ext xmlns:c16="http://schemas.microsoft.com/office/drawing/2014/chart" uri="{C3380CC4-5D6E-409C-BE32-E72D297353CC}">
                  <c16:uniqueId val="{00000011-1A02-4B2E-8E87-32263FD2B197}"/>
                </c:ext>
              </c:extLst>
            </c:dLbl>
            <c:dLbl>
              <c:idx val="15"/>
              <c:delete val="1"/>
              <c:extLst>
                <c:ext xmlns:c15="http://schemas.microsoft.com/office/drawing/2012/chart" uri="{CE6537A1-D6FC-4f65-9D91-7224C49458BB}"/>
                <c:ext xmlns:c16="http://schemas.microsoft.com/office/drawing/2014/chart" uri="{C3380CC4-5D6E-409C-BE32-E72D297353CC}">
                  <c16:uniqueId val="{00000012-1A02-4B2E-8E87-32263FD2B197}"/>
                </c:ext>
              </c:extLst>
            </c:dLbl>
            <c:dLbl>
              <c:idx val="16"/>
              <c:delete val="1"/>
              <c:extLst>
                <c:ext xmlns:c15="http://schemas.microsoft.com/office/drawing/2012/chart" uri="{CE6537A1-D6FC-4f65-9D91-7224C49458BB}"/>
                <c:ext xmlns:c16="http://schemas.microsoft.com/office/drawing/2014/chart" uri="{C3380CC4-5D6E-409C-BE32-E72D297353CC}">
                  <c16:uniqueId val="{00000013-1A02-4B2E-8E87-32263FD2B197}"/>
                </c:ext>
              </c:extLst>
            </c:dLbl>
            <c:dLbl>
              <c:idx val="17"/>
              <c:delete val="1"/>
              <c:extLst>
                <c:ext xmlns:c15="http://schemas.microsoft.com/office/drawing/2012/chart" uri="{CE6537A1-D6FC-4f65-9D91-7224C49458BB}"/>
                <c:ext xmlns:c16="http://schemas.microsoft.com/office/drawing/2014/chart" uri="{C3380CC4-5D6E-409C-BE32-E72D297353CC}">
                  <c16:uniqueId val="{00000014-1A02-4B2E-8E87-32263FD2B197}"/>
                </c:ext>
              </c:extLst>
            </c:dLbl>
            <c:dLbl>
              <c:idx val="18"/>
              <c:delete val="1"/>
              <c:extLst>
                <c:ext xmlns:c15="http://schemas.microsoft.com/office/drawing/2012/chart" uri="{CE6537A1-D6FC-4f65-9D91-7224C49458BB}"/>
                <c:ext xmlns:c16="http://schemas.microsoft.com/office/drawing/2014/chart" uri="{C3380CC4-5D6E-409C-BE32-E72D297353CC}">
                  <c16:uniqueId val="{00000015-1A02-4B2E-8E87-32263FD2B197}"/>
                </c:ext>
              </c:extLst>
            </c:dLbl>
            <c:dLbl>
              <c:idx val="19"/>
              <c:delete val="1"/>
              <c:extLst>
                <c:ext xmlns:c15="http://schemas.microsoft.com/office/drawing/2012/chart" uri="{CE6537A1-D6FC-4f65-9D91-7224C49458BB}"/>
                <c:ext xmlns:c16="http://schemas.microsoft.com/office/drawing/2014/chart" uri="{C3380CC4-5D6E-409C-BE32-E72D297353CC}">
                  <c16:uniqueId val="{00000016-1A02-4B2E-8E87-32263FD2B197}"/>
                </c:ext>
              </c:extLst>
            </c:dLbl>
            <c:dLbl>
              <c:idx val="20"/>
              <c:delete val="1"/>
              <c:extLst>
                <c:ext xmlns:c15="http://schemas.microsoft.com/office/drawing/2012/chart" uri="{CE6537A1-D6FC-4f65-9D91-7224C49458BB}"/>
                <c:ext xmlns:c16="http://schemas.microsoft.com/office/drawing/2014/chart" uri="{C3380CC4-5D6E-409C-BE32-E72D297353CC}">
                  <c16:uniqueId val="{00000017-1A02-4B2E-8E87-32263FD2B197}"/>
                </c:ext>
              </c:extLst>
            </c:dLbl>
            <c:dLbl>
              <c:idx val="21"/>
              <c:delete val="1"/>
              <c:extLst>
                <c:ext xmlns:c15="http://schemas.microsoft.com/office/drawing/2012/chart" uri="{CE6537A1-D6FC-4f65-9D91-7224C49458BB}"/>
                <c:ext xmlns:c16="http://schemas.microsoft.com/office/drawing/2014/chart" uri="{C3380CC4-5D6E-409C-BE32-E72D297353CC}">
                  <c16:uniqueId val="{00000018-1A02-4B2E-8E87-32263FD2B197}"/>
                </c:ext>
              </c:extLst>
            </c:dLbl>
            <c:dLbl>
              <c:idx val="22"/>
              <c:delete val="1"/>
              <c:extLst>
                <c:ext xmlns:c15="http://schemas.microsoft.com/office/drawing/2012/chart" uri="{CE6537A1-D6FC-4f65-9D91-7224C49458BB}"/>
                <c:ext xmlns:c16="http://schemas.microsoft.com/office/drawing/2014/chart" uri="{C3380CC4-5D6E-409C-BE32-E72D297353CC}">
                  <c16:uniqueId val="{00000019-1A02-4B2E-8E87-32263FD2B197}"/>
                </c:ext>
              </c:extLst>
            </c:dLbl>
            <c:dLbl>
              <c:idx val="23"/>
              <c:delete val="1"/>
              <c:extLst>
                <c:ext xmlns:c15="http://schemas.microsoft.com/office/drawing/2012/chart" uri="{CE6537A1-D6FC-4f65-9D91-7224C49458BB}"/>
                <c:ext xmlns:c16="http://schemas.microsoft.com/office/drawing/2014/chart" uri="{C3380CC4-5D6E-409C-BE32-E72D297353CC}">
                  <c16:uniqueId val="{0000001A-1A02-4B2E-8E87-32263FD2B197}"/>
                </c:ext>
              </c:extLst>
            </c:dLbl>
            <c:dLbl>
              <c:idx val="24"/>
              <c:delete val="1"/>
              <c:extLst>
                <c:ext xmlns:c15="http://schemas.microsoft.com/office/drawing/2012/chart" uri="{CE6537A1-D6FC-4f65-9D91-7224C49458BB}"/>
                <c:ext xmlns:c16="http://schemas.microsoft.com/office/drawing/2014/chart" uri="{C3380CC4-5D6E-409C-BE32-E72D297353CC}">
                  <c16:uniqueId val="{0000001B-1A02-4B2E-8E87-32263FD2B19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A02-4B2E-8E87-32263FD2B19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München, Landeshauptstadt (09162)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909380</v>
      </c>
      <c r="F11" s="238">
        <v>910943</v>
      </c>
      <c r="G11" s="238">
        <v>909609</v>
      </c>
      <c r="H11" s="238">
        <v>897140</v>
      </c>
      <c r="I11" s="265">
        <v>891607</v>
      </c>
      <c r="J11" s="263">
        <v>17773</v>
      </c>
      <c r="K11" s="266">
        <v>1.9933670327846238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9.3684708262772443</v>
      </c>
      <c r="E13" s="115">
        <v>85195</v>
      </c>
      <c r="F13" s="114">
        <v>85779</v>
      </c>
      <c r="G13" s="114">
        <v>86754</v>
      </c>
      <c r="H13" s="114">
        <v>86468</v>
      </c>
      <c r="I13" s="140">
        <v>85362</v>
      </c>
      <c r="J13" s="115">
        <v>-167</v>
      </c>
      <c r="K13" s="116">
        <v>-0.19563740305990956</v>
      </c>
    </row>
    <row r="14" spans="1:255" ht="14.1" customHeight="1" x14ac:dyDescent="0.2">
      <c r="A14" s="306" t="s">
        <v>230</v>
      </c>
      <c r="B14" s="307"/>
      <c r="C14" s="308"/>
      <c r="D14" s="113">
        <v>44.559919945457345</v>
      </c>
      <c r="E14" s="115">
        <v>405219</v>
      </c>
      <c r="F14" s="114">
        <v>408287</v>
      </c>
      <c r="G14" s="114">
        <v>409777</v>
      </c>
      <c r="H14" s="114">
        <v>404037</v>
      </c>
      <c r="I14" s="140">
        <v>403053</v>
      </c>
      <c r="J14" s="115">
        <v>2166</v>
      </c>
      <c r="K14" s="116">
        <v>0.53739830741862737</v>
      </c>
    </row>
    <row r="15" spans="1:255" ht="14.1" customHeight="1" x14ac:dyDescent="0.2">
      <c r="A15" s="306" t="s">
        <v>231</v>
      </c>
      <c r="B15" s="307"/>
      <c r="C15" s="308"/>
      <c r="D15" s="113">
        <v>18.153907057555696</v>
      </c>
      <c r="E15" s="115">
        <v>165088</v>
      </c>
      <c r="F15" s="114">
        <v>164445</v>
      </c>
      <c r="G15" s="114">
        <v>163100</v>
      </c>
      <c r="H15" s="114">
        <v>161464</v>
      </c>
      <c r="I15" s="140">
        <v>160238</v>
      </c>
      <c r="J15" s="115">
        <v>4850</v>
      </c>
      <c r="K15" s="116">
        <v>3.0267477127772437</v>
      </c>
    </row>
    <row r="16" spans="1:255" ht="14.1" customHeight="1" x14ac:dyDescent="0.2">
      <c r="A16" s="306" t="s">
        <v>232</v>
      </c>
      <c r="B16" s="307"/>
      <c r="C16" s="308"/>
      <c r="D16" s="113">
        <v>27.709868261892719</v>
      </c>
      <c r="E16" s="115">
        <v>251988</v>
      </c>
      <c r="F16" s="114">
        <v>250513</v>
      </c>
      <c r="G16" s="114">
        <v>248049</v>
      </c>
      <c r="H16" s="114">
        <v>243326</v>
      </c>
      <c r="I16" s="140">
        <v>241062</v>
      </c>
      <c r="J16" s="115">
        <v>10926</v>
      </c>
      <c r="K16" s="116">
        <v>4.5324439355850359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0.16307814115111394</v>
      </c>
      <c r="E18" s="115">
        <v>1483</v>
      </c>
      <c r="F18" s="114">
        <v>1495</v>
      </c>
      <c r="G18" s="114">
        <v>1580</v>
      </c>
      <c r="H18" s="114">
        <v>1601</v>
      </c>
      <c r="I18" s="140">
        <v>1551</v>
      </c>
      <c r="J18" s="115">
        <v>-68</v>
      </c>
      <c r="K18" s="116">
        <v>-4.3842682140554485</v>
      </c>
    </row>
    <row r="19" spans="1:255" ht="14.1" customHeight="1" x14ac:dyDescent="0.2">
      <c r="A19" s="306" t="s">
        <v>235</v>
      </c>
      <c r="B19" s="307" t="s">
        <v>236</v>
      </c>
      <c r="C19" s="308"/>
      <c r="D19" s="113">
        <v>6.5099298423101457E-2</v>
      </c>
      <c r="E19" s="115">
        <v>592</v>
      </c>
      <c r="F19" s="114">
        <v>585</v>
      </c>
      <c r="G19" s="114">
        <v>657</v>
      </c>
      <c r="H19" s="114">
        <v>696</v>
      </c>
      <c r="I19" s="140">
        <v>655</v>
      </c>
      <c r="J19" s="115">
        <v>-63</v>
      </c>
      <c r="K19" s="116">
        <v>-9.6183206106870234</v>
      </c>
    </row>
    <row r="20" spans="1:255" ht="14.1" customHeight="1" x14ac:dyDescent="0.2">
      <c r="A20" s="306">
        <v>12</v>
      </c>
      <c r="B20" s="307" t="s">
        <v>237</v>
      </c>
      <c r="C20" s="308"/>
      <c r="D20" s="113">
        <v>0.34507026765488574</v>
      </c>
      <c r="E20" s="115">
        <v>3138</v>
      </c>
      <c r="F20" s="114">
        <v>2963</v>
      </c>
      <c r="G20" s="114">
        <v>3200</v>
      </c>
      <c r="H20" s="114">
        <v>3188</v>
      </c>
      <c r="I20" s="140">
        <v>3085</v>
      </c>
      <c r="J20" s="115">
        <v>53</v>
      </c>
      <c r="K20" s="116">
        <v>1.7179902755267422</v>
      </c>
    </row>
    <row r="21" spans="1:255" ht="14.1" customHeight="1" x14ac:dyDescent="0.2">
      <c r="A21" s="306">
        <v>21</v>
      </c>
      <c r="B21" s="307" t="s">
        <v>238</v>
      </c>
      <c r="C21" s="308"/>
      <c r="D21" s="113">
        <v>5.5972200840132838E-2</v>
      </c>
      <c r="E21" s="115">
        <v>509</v>
      </c>
      <c r="F21" s="114">
        <v>525</v>
      </c>
      <c r="G21" s="114">
        <v>540</v>
      </c>
      <c r="H21" s="114">
        <v>513</v>
      </c>
      <c r="I21" s="140">
        <v>483</v>
      </c>
      <c r="J21" s="115">
        <v>26</v>
      </c>
      <c r="K21" s="116">
        <v>5.383022774327122</v>
      </c>
    </row>
    <row r="22" spans="1:255" ht="14.1" customHeight="1" x14ac:dyDescent="0.2">
      <c r="A22" s="306">
        <v>22</v>
      </c>
      <c r="B22" s="307" t="s">
        <v>239</v>
      </c>
      <c r="C22" s="308"/>
      <c r="D22" s="113">
        <v>0.36871274934570808</v>
      </c>
      <c r="E22" s="115">
        <v>3353</v>
      </c>
      <c r="F22" s="114">
        <v>3408</v>
      </c>
      <c r="G22" s="114">
        <v>3397</v>
      </c>
      <c r="H22" s="114">
        <v>3259</v>
      </c>
      <c r="I22" s="140">
        <v>3282</v>
      </c>
      <c r="J22" s="115">
        <v>71</v>
      </c>
      <c r="K22" s="116">
        <v>2.1633150517976842</v>
      </c>
    </row>
    <row r="23" spans="1:255" ht="14.1" customHeight="1" x14ac:dyDescent="0.2">
      <c r="A23" s="306">
        <v>23</v>
      </c>
      <c r="B23" s="307" t="s">
        <v>240</v>
      </c>
      <c r="C23" s="308"/>
      <c r="D23" s="113">
        <v>0.90688161164749614</v>
      </c>
      <c r="E23" s="115">
        <v>8247</v>
      </c>
      <c r="F23" s="114">
        <v>8302</v>
      </c>
      <c r="G23" s="114">
        <v>8306</v>
      </c>
      <c r="H23" s="114">
        <v>8217</v>
      </c>
      <c r="I23" s="140">
        <v>8083</v>
      </c>
      <c r="J23" s="115">
        <v>164</v>
      </c>
      <c r="K23" s="116">
        <v>2.0289496474081403</v>
      </c>
    </row>
    <row r="24" spans="1:255" ht="14.1" customHeight="1" x14ac:dyDescent="0.2">
      <c r="A24" s="306">
        <v>24</v>
      </c>
      <c r="B24" s="307" t="s">
        <v>241</v>
      </c>
      <c r="C24" s="308"/>
      <c r="D24" s="113">
        <v>1.0157469924563989</v>
      </c>
      <c r="E24" s="115">
        <v>9237</v>
      </c>
      <c r="F24" s="114">
        <v>9308</v>
      </c>
      <c r="G24" s="114">
        <v>9749</v>
      </c>
      <c r="H24" s="114">
        <v>9309</v>
      </c>
      <c r="I24" s="140">
        <v>9271</v>
      </c>
      <c r="J24" s="115">
        <v>-34</v>
      </c>
      <c r="K24" s="116">
        <v>-0.36673498004530258</v>
      </c>
    </row>
    <row r="25" spans="1:255" ht="14.1" customHeight="1" x14ac:dyDescent="0.2">
      <c r="A25" s="306">
        <v>25</v>
      </c>
      <c r="B25" s="307" t="s">
        <v>242</v>
      </c>
      <c r="C25" s="308"/>
      <c r="D25" s="113">
        <v>3.035034858914865</v>
      </c>
      <c r="E25" s="115">
        <v>27600</v>
      </c>
      <c r="F25" s="114">
        <v>27785</v>
      </c>
      <c r="G25" s="114">
        <v>27862</v>
      </c>
      <c r="H25" s="114">
        <v>28169</v>
      </c>
      <c r="I25" s="140">
        <v>28076</v>
      </c>
      <c r="J25" s="115">
        <v>-476</v>
      </c>
      <c r="K25" s="116">
        <v>-1.6953982048724889</v>
      </c>
    </row>
    <row r="26" spans="1:255" ht="14.1" customHeight="1" x14ac:dyDescent="0.2">
      <c r="A26" s="306">
        <v>26</v>
      </c>
      <c r="B26" s="307" t="s">
        <v>243</v>
      </c>
      <c r="C26" s="308"/>
      <c r="D26" s="113">
        <v>2.2278915304933031</v>
      </c>
      <c r="E26" s="115">
        <v>20260</v>
      </c>
      <c r="F26" s="114">
        <v>20338</v>
      </c>
      <c r="G26" s="114">
        <v>20329</v>
      </c>
      <c r="H26" s="114">
        <v>20063</v>
      </c>
      <c r="I26" s="140">
        <v>20112</v>
      </c>
      <c r="J26" s="115">
        <v>148</v>
      </c>
      <c r="K26" s="116">
        <v>0.73587907716785994</v>
      </c>
    </row>
    <row r="27" spans="1:255" ht="14.1" customHeight="1" x14ac:dyDescent="0.2">
      <c r="A27" s="306">
        <v>27</v>
      </c>
      <c r="B27" s="307" t="s">
        <v>244</v>
      </c>
      <c r="C27" s="308"/>
      <c r="D27" s="113">
        <v>5.1164529679561896</v>
      </c>
      <c r="E27" s="115">
        <v>46528</v>
      </c>
      <c r="F27" s="114">
        <v>46370</v>
      </c>
      <c r="G27" s="114">
        <v>46038</v>
      </c>
      <c r="H27" s="114">
        <v>45169</v>
      </c>
      <c r="I27" s="140">
        <v>44992</v>
      </c>
      <c r="J27" s="115">
        <v>1536</v>
      </c>
      <c r="K27" s="116">
        <v>3.4139402560455192</v>
      </c>
    </row>
    <row r="28" spans="1:255" ht="14.1" customHeight="1" x14ac:dyDescent="0.2">
      <c r="A28" s="306">
        <v>28</v>
      </c>
      <c r="B28" s="307" t="s">
        <v>245</v>
      </c>
      <c r="C28" s="308"/>
      <c r="D28" s="113">
        <v>0.17396467923200423</v>
      </c>
      <c r="E28" s="115">
        <v>1582</v>
      </c>
      <c r="F28" s="114">
        <v>1665</v>
      </c>
      <c r="G28" s="114">
        <v>1682</v>
      </c>
      <c r="H28" s="114">
        <v>1725</v>
      </c>
      <c r="I28" s="140">
        <v>1680</v>
      </c>
      <c r="J28" s="115">
        <v>-98</v>
      </c>
      <c r="K28" s="116">
        <v>-5.833333333333333</v>
      </c>
    </row>
    <row r="29" spans="1:255" ht="14.1" customHeight="1" x14ac:dyDescent="0.2">
      <c r="A29" s="306">
        <v>29</v>
      </c>
      <c r="B29" s="307" t="s">
        <v>246</v>
      </c>
      <c r="C29" s="308"/>
      <c r="D29" s="113">
        <v>1.8643471376102398</v>
      </c>
      <c r="E29" s="115">
        <v>16954</v>
      </c>
      <c r="F29" s="114">
        <v>17448</v>
      </c>
      <c r="G29" s="114">
        <v>17629</v>
      </c>
      <c r="H29" s="114">
        <v>17279</v>
      </c>
      <c r="I29" s="140">
        <v>17057</v>
      </c>
      <c r="J29" s="115">
        <v>-103</v>
      </c>
      <c r="K29" s="116">
        <v>-0.60385765374919387</v>
      </c>
    </row>
    <row r="30" spans="1:255" ht="14.1" customHeight="1" x14ac:dyDescent="0.2">
      <c r="A30" s="306" t="s">
        <v>247</v>
      </c>
      <c r="B30" s="307" t="s">
        <v>248</v>
      </c>
      <c r="C30" s="308"/>
      <c r="D30" s="113">
        <v>0.33341397435615472</v>
      </c>
      <c r="E30" s="115">
        <v>3032</v>
      </c>
      <c r="F30" s="114">
        <v>2993</v>
      </c>
      <c r="G30" s="114">
        <v>3067</v>
      </c>
      <c r="H30" s="114">
        <v>2969</v>
      </c>
      <c r="I30" s="140">
        <v>2956</v>
      </c>
      <c r="J30" s="115">
        <v>76</v>
      </c>
      <c r="K30" s="116">
        <v>2.5710419485791611</v>
      </c>
    </row>
    <row r="31" spans="1:255" ht="14.1" customHeight="1" x14ac:dyDescent="0.2">
      <c r="A31" s="306" t="s">
        <v>249</v>
      </c>
      <c r="B31" s="307" t="s">
        <v>250</v>
      </c>
      <c r="C31" s="308"/>
      <c r="D31" s="113">
        <v>1.4948646330466913</v>
      </c>
      <c r="E31" s="115">
        <v>13594</v>
      </c>
      <c r="F31" s="114">
        <v>14130</v>
      </c>
      <c r="G31" s="114">
        <v>14238</v>
      </c>
      <c r="H31" s="114">
        <v>13992</v>
      </c>
      <c r="I31" s="140">
        <v>13784</v>
      </c>
      <c r="J31" s="115">
        <v>-190</v>
      </c>
      <c r="K31" s="116">
        <v>-1.3784097504352872</v>
      </c>
    </row>
    <row r="32" spans="1:255" ht="14.1" customHeight="1" x14ac:dyDescent="0.2">
      <c r="A32" s="306">
        <v>31</v>
      </c>
      <c r="B32" s="307" t="s">
        <v>251</v>
      </c>
      <c r="C32" s="308"/>
      <c r="D32" s="113">
        <v>1.3059447095823529</v>
      </c>
      <c r="E32" s="115">
        <v>11876</v>
      </c>
      <c r="F32" s="114">
        <v>11799</v>
      </c>
      <c r="G32" s="114">
        <v>11642</v>
      </c>
      <c r="H32" s="114">
        <v>11698</v>
      </c>
      <c r="I32" s="140">
        <v>11631</v>
      </c>
      <c r="J32" s="115">
        <v>245</v>
      </c>
      <c r="K32" s="116">
        <v>2.1064396870432467</v>
      </c>
    </row>
    <row r="33" spans="1:11" ht="14.1" customHeight="1" x14ac:dyDescent="0.2">
      <c r="A33" s="306">
        <v>32</v>
      </c>
      <c r="B33" s="307" t="s">
        <v>252</v>
      </c>
      <c r="C33" s="308"/>
      <c r="D33" s="113">
        <v>0.70740504519562775</v>
      </c>
      <c r="E33" s="115">
        <v>6433</v>
      </c>
      <c r="F33" s="114">
        <v>5947</v>
      </c>
      <c r="G33" s="114">
        <v>6511</v>
      </c>
      <c r="H33" s="114">
        <v>6393</v>
      </c>
      <c r="I33" s="140">
        <v>6191</v>
      </c>
      <c r="J33" s="115">
        <v>242</v>
      </c>
      <c r="K33" s="116">
        <v>3.9089000161524794</v>
      </c>
    </row>
    <row r="34" spans="1:11" ht="14.1" customHeight="1" x14ac:dyDescent="0.2">
      <c r="A34" s="306">
        <v>33</v>
      </c>
      <c r="B34" s="307" t="s">
        <v>253</v>
      </c>
      <c r="C34" s="308"/>
      <c r="D34" s="113">
        <v>0.48846466823550111</v>
      </c>
      <c r="E34" s="115">
        <v>4442</v>
      </c>
      <c r="F34" s="114">
        <v>4336</v>
      </c>
      <c r="G34" s="114">
        <v>4745</v>
      </c>
      <c r="H34" s="114">
        <v>4580</v>
      </c>
      <c r="I34" s="140">
        <v>4495</v>
      </c>
      <c r="J34" s="115">
        <v>-53</v>
      </c>
      <c r="K34" s="116">
        <v>-1.1790878754171301</v>
      </c>
    </row>
    <row r="35" spans="1:11" ht="14.1" customHeight="1" x14ac:dyDescent="0.2">
      <c r="A35" s="306">
        <v>34</v>
      </c>
      <c r="B35" s="307" t="s">
        <v>254</v>
      </c>
      <c r="C35" s="308"/>
      <c r="D35" s="113">
        <v>1.5010226747894169</v>
      </c>
      <c r="E35" s="115">
        <v>13650</v>
      </c>
      <c r="F35" s="114">
        <v>13593</v>
      </c>
      <c r="G35" s="114">
        <v>13535</v>
      </c>
      <c r="H35" s="114">
        <v>13361</v>
      </c>
      <c r="I35" s="140">
        <v>13408</v>
      </c>
      <c r="J35" s="115">
        <v>242</v>
      </c>
      <c r="K35" s="116">
        <v>1.8048926014319808</v>
      </c>
    </row>
    <row r="36" spans="1:11" ht="14.1" customHeight="1" x14ac:dyDescent="0.2">
      <c r="A36" s="306">
        <v>41</v>
      </c>
      <c r="B36" s="307" t="s">
        <v>255</v>
      </c>
      <c r="C36" s="308"/>
      <c r="D36" s="113">
        <v>0.5973300490444039</v>
      </c>
      <c r="E36" s="115">
        <v>5432</v>
      </c>
      <c r="F36" s="114">
        <v>5386</v>
      </c>
      <c r="G36" s="114">
        <v>5453</v>
      </c>
      <c r="H36" s="114">
        <v>5620</v>
      </c>
      <c r="I36" s="140">
        <v>5587</v>
      </c>
      <c r="J36" s="115">
        <v>-155</v>
      </c>
      <c r="K36" s="116">
        <v>-2.7742974762842314</v>
      </c>
    </row>
    <row r="37" spans="1:11" ht="14.1" customHeight="1" x14ac:dyDescent="0.2">
      <c r="A37" s="306">
        <v>42</v>
      </c>
      <c r="B37" s="307" t="s">
        <v>256</v>
      </c>
      <c r="C37" s="308"/>
      <c r="D37" s="113">
        <v>0.13294772262420551</v>
      </c>
      <c r="E37" s="115">
        <v>1209</v>
      </c>
      <c r="F37" s="114">
        <v>1214</v>
      </c>
      <c r="G37" s="114">
        <v>1212</v>
      </c>
      <c r="H37" s="114">
        <v>1215</v>
      </c>
      <c r="I37" s="140">
        <v>1179</v>
      </c>
      <c r="J37" s="115">
        <v>30</v>
      </c>
      <c r="K37" s="116">
        <v>2.5445292620865141</v>
      </c>
    </row>
    <row r="38" spans="1:11" ht="14.1" customHeight="1" x14ac:dyDescent="0.2">
      <c r="A38" s="306">
        <v>43</v>
      </c>
      <c r="B38" s="307" t="s">
        <v>257</v>
      </c>
      <c r="C38" s="308"/>
      <c r="D38" s="113">
        <v>6.6086784402559982</v>
      </c>
      <c r="E38" s="115">
        <v>60098</v>
      </c>
      <c r="F38" s="114">
        <v>59671</v>
      </c>
      <c r="G38" s="114">
        <v>58975</v>
      </c>
      <c r="H38" s="114">
        <v>58233</v>
      </c>
      <c r="I38" s="140">
        <v>57311</v>
      </c>
      <c r="J38" s="115">
        <v>2787</v>
      </c>
      <c r="K38" s="116">
        <v>4.8629407967056935</v>
      </c>
    </row>
    <row r="39" spans="1:11" ht="14.1" customHeight="1" x14ac:dyDescent="0.2">
      <c r="A39" s="306">
        <v>51</v>
      </c>
      <c r="B39" s="307" t="s">
        <v>258</v>
      </c>
      <c r="C39" s="308"/>
      <c r="D39" s="113">
        <v>2.8719567177637511</v>
      </c>
      <c r="E39" s="115">
        <v>26117</v>
      </c>
      <c r="F39" s="114">
        <v>26577</v>
      </c>
      <c r="G39" s="114">
        <v>26681</v>
      </c>
      <c r="H39" s="114">
        <v>25919</v>
      </c>
      <c r="I39" s="140">
        <v>26315</v>
      </c>
      <c r="J39" s="115">
        <v>-198</v>
      </c>
      <c r="K39" s="116">
        <v>-0.75242257267718027</v>
      </c>
    </row>
    <row r="40" spans="1:11" ht="14.1" customHeight="1" x14ac:dyDescent="0.2">
      <c r="A40" s="306" t="s">
        <v>259</v>
      </c>
      <c r="B40" s="307" t="s">
        <v>260</v>
      </c>
      <c r="C40" s="308"/>
      <c r="D40" s="113">
        <v>2.1599331412610789</v>
      </c>
      <c r="E40" s="115">
        <v>19642</v>
      </c>
      <c r="F40" s="114">
        <v>20111</v>
      </c>
      <c r="G40" s="114">
        <v>20194</v>
      </c>
      <c r="H40" s="114">
        <v>19543</v>
      </c>
      <c r="I40" s="140">
        <v>19965</v>
      </c>
      <c r="J40" s="115">
        <v>-323</v>
      </c>
      <c r="K40" s="116">
        <v>-1.6178312046080641</v>
      </c>
    </row>
    <row r="41" spans="1:11" ht="14.1" customHeight="1" x14ac:dyDescent="0.2">
      <c r="A41" s="306"/>
      <c r="B41" s="307" t="s">
        <v>261</v>
      </c>
      <c r="C41" s="308"/>
      <c r="D41" s="113">
        <v>1.5800875321647716</v>
      </c>
      <c r="E41" s="115">
        <v>14369</v>
      </c>
      <c r="F41" s="114">
        <v>14892</v>
      </c>
      <c r="G41" s="114">
        <v>15173</v>
      </c>
      <c r="H41" s="114">
        <v>14934</v>
      </c>
      <c r="I41" s="140">
        <v>15356</v>
      </c>
      <c r="J41" s="115">
        <v>-987</v>
      </c>
      <c r="K41" s="116">
        <v>-6.4274550664235477</v>
      </c>
    </row>
    <row r="42" spans="1:11" ht="14.1" customHeight="1" x14ac:dyDescent="0.2">
      <c r="A42" s="306">
        <v>52</v>
      </c>
      <c r="B42" s="307" t="s">
        <v>262</v>
      </c>
      <c r="C42" s="308"/>
      <c r="D42" s="113">
        <v>1.7757153225274362</v>
      </c>
      <c r="E42" s="115">
        <v>16148</v>
      </c>
      <c r="F42" s="114">
        <v>16344</v>
      </c>
      <c r="G42" s="114">
        <v>16332</v>
      </c>
      <c r="H42" s="114">
        <v>16188</v>
      </c>
      <c r="I42" s="140">
        <v>16164</v>
      </c>
      <c r="J42" s="115">
        <v>-16</v>
      </c>
      <c r="K42" s="116">
        <v>-9.8985399653551104E-2</v>
      </c>
    </row>
    <row r="43" spans="1:11" ht="14.1" customHeight="1" x14ac:dyDescent="0.2">
      <c r="A43" s="306" t="s">
        <v>263</v>
      </c>
      <c r="B43" s="307" t="s">
        <v>264</v>
      </c>
      <c r="C43" s="308"/>
      <c r="D43" s="113">
        <v>1.4636345642085817</v>
      </c>
      <c r="E43" s="115">
        <v>13310</v>
      </c>
      <c r="F43" s="114">
        <v>13514</v>
      </c>
      <c r="G43" s="114">
        <v>13466</v>
      </c>
      <c r="H43" s="114">
        <v>13298</v>
      </c>
      <c r="I43" s="140">
        <v>13351</v>
      </c>
      <c r="J43" s="115">
        <v>-41</v>
      </c>
      <c r="K43" s="116">
        <v>-0.30709310164032655</v>
      </c>
    </row>
    <row r="44" spans="1:11" ht="14.1" customHeight="1" x14ac:dyDescent="0.2">
      <c r="A44" s="306">
        <v>53</v>
      </c>
      <c r="B44" s="307" t="s">
        <v>265</v>
      </c>
      <c r="C44" s="308"/>
      <c r="D44" s="113">
        <v>1.0394994391783412</v>
      </c>
      <c r="E44" s="115">
        <v>9453</v>
      </c>
      <c r="F44" s="114">
        <v>9497</v>
      </c>
      <c r="G44" s="114">
        <v>9645</v>
      </c>
      <c r="H44" s="114">
        <v>9704</v>
      </c>
      <c r="I44" s="140">
        <v>9600</v>
      </c>
      <c r="J44" s="115">
        <v>-147</v>
      </c>
      <c r="K44" s="116">
        <v>-1.53125</v>
      </c>
    </row>
    <row r="45" spans="1:11" ht="14.1" customHeight="1" x14ac:dyDescent="0.2">
      <c r="A45" s="306" t="s">
        <v>266</v>
      </c>
      <c r="B45" s="307" t="s">
        <v>267</v>
      </c>
      <c r="C45" s="308"/>
      <c r="D45" s="113">
        <v>1.000021993006224</v>
      </c>
      <c r="E45" s="115">
        <v>9094</v>
      </c>
      <c r="F45" s="114">
        <v>9139</v>
      </c>
      <c r="G45" s="114">
        <v>9266</v>
      </c>
      <c r="H45" s="114">
        <v>9315</v>
      </c>
      <c r="I45" s="140">
        <v>9215</v>
      </c>
      <c r="J45" s="115">
        <v>-121</v>
      </c>
      <c r="K45" s="116">
        <v>-1.3130765056972327</v>
      </c>
    </row>
    <row r="46" spans="1:11" ht="14.1" customHeight="1" x14ac:dyDescent="0.2">
      <c r="A46" s="306">
        <v>54</v>
      </c>
      <c r="B46" s="307" t="s">
        <v>268</v>
      </c>
      <c r="C46" s="308"/>
      <c r="D46" s="113">
        <v>2.4902680947458706</v>
      </c>
      <c r="E46" s="115">
        <v>22646</v>
      </c>
      <c r="F46" s="114">
        <v>23194</v>
      </c>
      <c r="G46" s="114">
        <v>23327</v>
      </c>
      <c r="H46" s="114">
        <v>22921</v>
      </c>
      <c r="I46" s="140">
        <v>22902</v>
      </c>
      <c r="J46" s="115">
        <v>-256</v>
      </c>
      <c r="K46" s="116">
        <v>-1.1178063051261899</v>
      </c>
    </row>
    <row r="47" spans="1:11" ht="14.1" customHeight="1" x14ac:dyDescent="0.2">
      <c r="A47" s="306">
        <v>61</v>
      </c>
      <c r="B47" s="307" t="s">
        <v>269</v>
      </c>
      <c r="C47" s="308"/>
      <c r="D47" s="113">
        <v>4.0560601728650285</v>
      </c>
      <c r="E47" s="115">
        <v>36885</v>
      </c>
      <c r="F47" s="114">
        <v>36669</v>
      </c>
      <c r="G47" s="114">
        <v>36616</v>
      </c>
      <c r="H47" s="114">
        <v>35291</v>
      </c>
      <c r="I47" s="140">
        <v>35040</v>
      </c>
      <c r="J47" s="115">
        <v>1845</v>
      </c>
      <c r="K47" s="116">
        <v>5.2654109589041092</v>
      </c>
    </row>
    <row r="48" spans="1:11" ht="14.1" customHeight="1" x14ac:dyDescent="0.2">
      <c r="A48" s="306">
        <v>62</v>
      </c>
      <c r="B48" s="307" t="s">
        <v>270</v>
      </c>
      <c r="C48" s="308"/>
      <c r="D48" s="113">
        <v>5.1665970221469575</v>
      </c>
      <c r="E48" s="115">
        <v>46984</v>
      </c>
      <c r="F48" s="114">
        <v>47489</v>
      </c>
      <c r="G48" s="114">
        <v>47355</v>
      </c>
      <c r="H48" s="114">
        <v>47010</v>
      </c>
      <c r="I48" s="140">
        <v>47105</v>
      </c>
      <c r="J48" s="115">
        <v>-121</v>
      </c>
      <c r="K48" s="116">
        <v>-0.25687294342426492</v>
      </c>
    </row>
    <row r="49" spans="1:11" ht="14.1" customHeight="1" x14ac:dyDescent="0.2">
      <c r="A49" s="306">
        <v>63</v>
      </c>
      <c r="B49" s="307" t="s">
        <v>271</v>
      </c>
      <c r="C49" s="308"/>
      <c r="D49" s="113">
        <v>3.7315533660296025</v>
      </c>
      <c r="E49" s="115">
        <v>33934</v>
      </c>
      <c r="F49" s="114">
        <v>35225</v>
      </c>
      <c r="G49" s="114">
        <v>35510</v>
      </c>
      <c r="H49" s="114">
        <v>34520</v>
      </c>
      <c r="I49" s="140">
        <v>33635</v>
      </c>
      <c r="J49" s="115">
        <v>299</v>
      </c>
      <c r="K49" s="116">
        <v>0.88895495763341759</v>
      </c>
    </row>
    <row r="50" spans="1:11" ht="14.1" customHeight="1" x14ac:dyDescent="0.2">
      <c r="A50" s="306" t="s">
        <v>272</v>
      </c>
      <c r="B50" s="307" t="s">
        <v>273</v>
      </c>
      <c r="C50" s="308"/>
      <c r="D50" s="113">
        <v>0.95581605049594232</v>
      </c>
      <c r="E50" s="115">
        <v>8692</v>
      </c>
      <c r="F50" s="114">
        <v>9017</v>
      </c>
      <c r="G50" s="114">
        <v>8987</v>
      </c>
      <c r="H50" s="114">
        <v>8802</v>
      </c>
      <c r="I50" s="140">
        <v>8811</v>
      </c>
      <c r="J50" s="115">
        <v>-119</v>
      </c>
      <c r="K50" s="116">
        <v>-1.3505844966519125</v>
      </c>
    </row>
    <row r="51" spans="1:11" ht="14.1" customHeight="1" x14ac:dyDescent="0.2">
      <c r="A51" s="306" t="s">
        <v>274</v>
      </c>
      <c r="B51" s="307" t="s">
        <v>275</v>
      </c>
      <c r="C51" s="308"/>
      <c r="D51" s="113">
        <v>2.1457476522465857</v>
      </c>
      <c r="E51" s="115">
        <v>19513</v>
      </c>
      <c r="F51" s="114">
        <v>20403</v>
      </c>
      <c r="G51" s="114">
        <v>20725</v>
      </c>
      <c r="H51" s="114">
        <v>20302</v>
      </c>
      <c r="I51" s="140">
        <v>19430</v>
      </c>
      <c r="J51" s="115">
        <v>83</v>
      </c>
      <c r="K51" s="116">
        <v>0.42717447246525991</v>
      </c>
    </row>
    <row r="52" spans="1:11" ht="14.1" customHeight="1" x14ac:dyDescent="0.2">
      <c r="A52" s="306">
        <v>71</v>
      </c>
      <c r="B52" s="307" t="s">
        <v>276</v>
      </c>
      <c r="C52" s="308"/>
      <c r="D52" s="113">
        <v>18.882095493633024</v>
      </c>
      <c r="E52" s="115">
        <v>171710</v>
      </c>
      <c r="F52" s="114">
        <v>171452</v>
      </c>
      <c r="G52" s="114">
        <v>170834</v>
      </c>
      <c r="H52" s="114">
        <v>169427</v>
      </c>
      <c r="I52" s="140">
        <v>167824</v>
      </c>
      <c r="J52" s="115">
        <v>3886</v>
      </c>
      <c r="K52" s="116">
        <v>2.3155210220230718</v>
      </c>
    </row>
    <row r="53" spans="1:11" ht="14.1" customHeight="1" x14ac:dyDescent="0.2">
      <c r="A53" s="306" t="s">
        <v>277</v>
      </c>
      <c r="B53" s="307" t="s">
        <v>278</v>
      </c>
      <c r="C53" s="308"/>
      <c r="D53" s="113">
        <v>8.2718995359475684</v>
      </c>
      <c r="E53" s="115">
        <v>75223</v>
      </c>
      <c r="F53" s="114">
        <v>74511</v>
      </c>
      <c r="G53" s="114">
        <v>74355</v>
      </c>
      <c r="H53" s="114">
        <v>72825</v>
      </c>
      <c r="I53" s="140">
        <v>71814</v>
      </c>
      <c r="J53" s="115">
        <v>3409</v>
      </c>
      <c r="K53" s="116">
        <v>4.746985267496588</v>
      </c>
    </row>
    <row r="54" spans="1:11" ht="14.1" customHeight="1" x14ac:dyDescent="0.2">
      <c r="A54" s="306" t="s">
        <v>279</v>
      </c>
      <c r="B54" s="307" t="s">
        <v>280</v>
      </c>
      <c r="C54" s="308"/>
      <c r="D54" s="113">
        <v>8.2490268094745876</v>
      </c>
      <c r="E54" s="115">
        <v>75015</v>
      </c>
      <c r="F54" s="114">
        <v>75515</v>
      </c>
      <c r="G54" s="114">
        <v>75166</v>
      </c>
      <c r="H54" s="114">
        <v>75531</v>
      </c>
      <c r="I54" s="140">
        <v>75109</v>
      </c>
      <c r="J54" s="115">
        <v>-94</v>
      </c>
      <c r="K54" s="116">
        <v>-0.1251514465643265</v>
      </c>
    </row>
    <row r="55" spans="1:11" ht="14.1" customHeight="1" x14ac:dyDescent="0.2">
      <c r="A55" s="306">
        <v>72</v>
      </c>
      <c r="B55" s="307" t="s">
        <v>281</v>
      </c>
      <c r="C55" s="308"/>
      <c r="D55" s="113">
        <v>7.8102663353053732</v>
      </c>
      <c r="E55" s="115">
        <v>71025</v>
      </c>
      <c r="F55" s="114">
        <v>71178</v>
      </c>
      <c r="G55" s="114">
        <v>70430</v>
      </c>
      <c r="H55" s="114">
        <v>69166</v>
      </c>
      <c r="I55" s="140">
        <v>68634</v>
      </c>
      <c r="J55" s="115">
        <v>2391</v>
      </c>
      <c r="K55" s="116">
        <v>3.4836961272838534</v>
      </c>
    </row>
    <row r="56" spans="1:11" ht="14.1" customHeight="1" x14ac:dyDescent="0.2">
      <c r="A56" s="306" t="s">
        <v>282</v>
      </c>
      <c r="B56" s="307" t="s">
        <v>283</v>
      </c>
      <c r="C56" s="308"/>
      <c r="D56" s="113">
        <v>4.5603598055818253</v>
      </c>
      <c r="E56" s="115">
        <v>41471</v>
      </c>
      <c r="F56" s="114">
        <v>41715</v>
      </c>
      <c r="G56" s="114">
        <v>41276</v>
      </c>
      <c r="H56" s="114">
        <v>40265</v>
      </c>
      <c r="I56" s="140">
        <v>39842</v>
      </c>
      <c r="J56" s="115">
        <v>1629</v>
      </c>
      <c r="K56" s="116">
        <v>4.0886501681642491</v>
      </c>
    </row>
    <row r="57" spans="1:11" ht="14.1" customHeight="1" x14ac:dyDescent="0.2">
      <c r="A57" s="306" t="s">
        <v>284</v>
      </c>
      <c r="B57" s="307" t="s">
        <v>285</v>
      </c>
      <c r="C57" s="308"/>
      <c r="D57" s="113">
        <v>2.4049352305966702</v>
      </c>
      <c r="E57" s="115">
        <v>21870</v>
      </c>
      <c r="F57" s="114">
        <v>21806</v>
      </c>
      <c r="G57" s="114">
        <v>21626</v>
      </c>
      <c r="H57" s="114">
        <v>21574</v>
      </c>
      <c r="I57" s="140">
        <v>21480</v>
      </c>
      <c r="J57" s="115">
        <v>390</v>
      </c>
      <c r="K57" s="116">
        <v>1.8156424581005586</v>
      </c>
    </row>
    <row r="58" spans="1:11" ht="14.1" customHeight="1" x14ac:dyDescent="0.2">
      <c r="A58" s="306">
        <v>73</v>
      </c>
      <c r="B58" s="307" t="s">
        <v>286</v>
      </c>
      <c r="C58" s="308"/>
      <c r="D58" s="113">
        <v>4.1770217070971434</v>
      </c>
      <c r="E58" s="115">
        <v>37985</v>
      </c>
      <c r="F58" s="114">
        <v>37807</v>
      </c>
      <c r="G58" s="114">
        <v>37644</v>
      </c>
      <c r="H58" s="114">
        <v>37038</v>
      </c>
      <c r="I58" s="140">
        <v>36879</v>
      </c>
      <c r="J58" s="115">
        <v>1106</v>
      </c>
      <c r="K58" s="116">
        <v>2.9989967189999729</v>
      </c>
    </row>
    <row r="59" spans="1:11" ht="14.1" customHeight="1" x14ac:dyDescent="0.2">
      <c r="A59" s="306" t="s">
        <v>287</v>
      </c>
      <c r="B59" s="307" t="s">
        <v>288</v>
      </c>
      <c r="C59" s="308"/>
      <c r="D59" s="113">
        <v>2.2233829642173788</v>
      </c>
      <c r="E59" s="115">
        <v>20219</v>
      </c>
      <c r="F59" s="114">
        <v>20122</v>
      </c>
      <c r="G59" s="114">
        <v>20046</v>
      </c>
      <c r="H59" s="114">
        <v>19722</v>
      </c>
      <c r="I59" s="140">
        <v>19655</v>
      </c>
      <c r="J59" s="115">
        <v>564</v>
      </c>
      <c r="K59" s="116">
        <v>2.8694988552531164</v>
      </c>
    </row>
    <row r="60" spans="1:11" ht="14.1" customHeight="1" x14ac:dyDescent="0.2">
      <c r="A60" s="306">
        <v>81</v>
      </c>
      <c r="B60" s="307" t="s">
        <v>289</v>
      </c>
      <c r="C60" s="308"/>
      <c r="D60" s="113">
        <v>6.7783544832743186</v>
      </c>
      <c r="E60" s="115">
        <v>61641</v>
      </c>
      <c r="F60" s="114">
        <v>61596</v>
      </c>
      <c r="G60" s="114">
        <v>60904</v>
      </c>
      <c r="H60" s="114">
        <v>60472</v>
      </c>
      <c r="I60" s="140">
        <v>60739</v>
      </c>
      <c r="J60" s="115">
        <v>902</v>
      </c>
      <c r="K60" s="116">
        <v>1.4850425591465122</v>
      </c>
    </row>
    <row r="61" spans="1:11" ht="14.1" customHeight="1" x14ac:dyDescent="0.2">
      <c r="A61" s="306" t="s">
        <v>290</v>
      </c>
      <c r="B61" s="307" t="s">
        <v>291</v>
      </c>
      <c r="C61" s="308"/>
      <c r="D61" s="113">
        <v>1.4888165563350855</v>
      </c>
      <c r="E61" s="115">
        <v>13539</v>
      </c>
      <c r="F61" s="114">
        <v>13621</v>
      </c>
      <c r="G61" s="114">
        <v>13764</v>
      </c>
      <c r="H61" s="114">
        <v>13439</v>
      </c>
      <c r="I61" s="140">
        <v>13525</v>
      </c>
      <c r="J61" s="115">
        <v>14</v>
      </c>
      <c r="K61" s="116">
        <v>0.10351201478743069</v>
      </c>
    </row>
    <row r="62" spans="1:11" ht="14.1" customHeight="1" x14ac:dyDescent="0.2">
      <c r="A62" s="306" t="s">
        <v>292</v>
      </c>
      <c r="B62" s="307" t="s">
        <v>293</v>
      </c>
      <c r="C62" s="308"/>
      <c r="D62" s="113">
        <v>2.6021025313950163</v>
      </c>
      <c r="E62" s="115">
        <v>23663</v>
      </c>
      <c r="F62" s="114">
        <v>23804</v>
      </c>
      <c r="G62" s="114">
        <v>23401</v>
      </c>
      <c r="H62" s="114">
        <v>23220</v>
      </c>
      <c r="I62" s="140">
        <v>23295</v>
      </c>
      <c r="J62" s="115">
        <v>368</v>
      </c>
      <c r="K62" s="116">
        <v>1.5797381412320239</v>
      </c>
    </row>
    <row r="63" spans="1:11" ht="14.1" customHeight="1" x14ac:dyDescent="0.2">
      <c r="A63" s="306"/>
      <c r="B63" s="307" t="s">
        <v>294</v>
      </c>
      <c r="C63" s="308"/>
      <c r="D63" s="113">
        <v>2.2895819129516815</v>
      </c>
      <c r="E63" s="115">
        <v>20821</v>
      </c>
      <c r="F63" s="114">
        <v>20998</v>
      </c>
      <c r="G63" s="114">
        <v>20681</v>
      </c>
      <c r="H63" s="114">
        <v>20618</v>
      </c>
      <c r="I63" s="140">
        <v>20662</v>
      </c>
      <c r="J63" s="115">
        <v>159</v>
      </c>
      <c r="K63" s="116">
        <v>0.76952860323298811</v>
      </c>
    </row>
    <row r="64" spans="1:11" ht="14.1" customHeight="1" x14ac:dyDescent="0.2">
      <c r="A64" s="306" t="s">
        <v>295</v>
      </c>
      <c r="B64" s="307" t="s">
        <v>296</v>
      </c>
      <c r="C64" s="308"/>
      <c r="D64" s="113">
        <v>1.0566539840330775</v>
      </c>
      <c r="E64" s="115">
        <v>9609</v>
      </c>
      <c r="F64" s="114">
        <v>9507</v>
      </c>
      <c r="G64" s="114">
        <v>9465</v>
      </c>
      <c r="H64" s="114">
        <v>9386</v>
      </c>
      <c r="I64" s="140">
        <v>9342</v>
      </c>
      <c r="J64" s="115">
        <v>267</v>
      </c>
      <c r="K64" s="116">
        <v>2.8580603725112397</v>
      </c>
    </row>
    <row r="65" spans="1:11" ht="14.1" customHeight="1" x14ac:dyDescent="0.2">
      <c r="A65" s="306" t="s">
        <v>297</v>
      </c>
      <c r="B65" s="307" t="s">
        <v>298</v>
      </c>
      <c r="C65" s="308"/>
      <c r="D65" s="113">
        <v>0.45646484417955091</v>
      </c>
      <c r="E65" s="115">
        <v>4151</v>
      </c>
      <c r="F65" s="114">
        <v>4152</v>
      </c>
      <c r="G65" s="114">
        <v>4078</v>
      </c>
      <c r="H65" s="114">
        <v>4134</v>
      </c>
      <c r="I65" s="140">
        <v>4142</v>
      </c>
      <c r="J65" s="115">
        <v>9</v>
      </c>
      <c r="K65" s="116">
        <v>0.21728633510381459</v>
      </c>
    </row>
    <row r="66" spans="1:11" ht="14.1" customHeight="1" x14ac:dyDescent="0.2">
      <c r="A66" s="306">
        <v>82</v>
      </c>
      <c r="B66" s="307" t="s">
        <v>299</v>
      </c>
      <c r="C66" s="308"/>
      <c r="D66" s="113">
        <v>1.4075523983373288</v>
      </c>
      <c r="E66" s="115">
        <v>12800</v>
      </c>
      <c r="F66" s="114">
        <v>12740</v>
      </c>
      <c r="G66" s="114">
        <v>12696</v>
      </c>
      <c r="H66" s="114">
        <v>12456</v>
      </c>
      <c r="I66" s="140">
        <v>12501</v>
      </c>
      <c r="J66" s="115">
        <v>299</v>
      </c>
      <c r="K66" s="116">
        <v>2.3918086553075755</v>
      </c>
    </row>
    <row r="67" spans="1:11" ht="14.1" customHeight="1" x14ac:dyDescent="0.2">
      <c r="A67" s="306" t="s">
        <v>300</v>
      </c>
      <c r="B67" s="307" t="s">
        <v>301</v>
      </c>
      <c r="C67" s="308"/>
      <c r="D67" s="113">
        <v>0.63240889397171696</v>
      </c>
      <c r="E67" s="115">
        <v>5751</v>
      </c>
      <c r="F67" s="114">
        <v>5599</v>
      </c>
      <c r="G67" s="114">
        <v>5531</v>
      </c>
      <c r="H67" s="114">
        <v>5500</v>
      </c>
      <c r="I67" s="140">
        <v>5537</v>
      </c>
      <c r="J67" s="115">
        <v>214</v>
      </c>
      <c r="K67" s="116">
        <v>3.8649087953765577</v>
      </c>
    </row>
    <row r="68" spans="1:11" ht="14.1" customHeight="1" x14ac:dyDescent="0.2">
      <c r="A68" s="306" t="s">
        <v>302</v>
      </c>
      <c r="B68" s="307" t="s">
        <v>303</v>
      </c>
      <c r="C68" s="308"/>
      <c r="D68" s="113">
        <v>0.43271239745760848</v>
      </c>
      <c r="E68" s="115">
        <v>3935</v>
      </c>
      <c r="F68" s="114">
        <v>4012</v>
      </c>
      <c r="G68" s="114">
        <v>4047</v>
      </c>
      <c r="H68" s="114">
        <v>3910</v>
      </c>
      <c r="I68" s="140">
        <v>3937</v>
      </c>
      <c r="J68" s="115">
        <v>-2</v>
      </c>
      <c r="K68" s="116">
        <v>-5.08001016002032E-2</v>
      </c>
    </row>
    <row r="69" spans="1:11" ht="14.1" customHeight="1" x14ac:dyDescent="0.2">
      <c r="A69" s="306">
        <v>83</v>
      </c>
      <c r="B69" s="307" t="s">
        <v>304</v>
      </c>
      <c r="C69" s="308"/>
      <c r="D69" s="113">
        <v>4.5991774615672218</v>
      </c>
      <c r="E69" s="115">
        <v>41824</v>
      </c>
      <c r="F69" s="114">
        <v>41760</v>
      </c>
      <c r="G69" s="114">
        <v>41423</v>
      </c>
      <c r="H69" s="114">
        <v>40844</v>
      </c>
      <c r="I69" s="140">
        <v>40906</v>
      </c>
      <c r="J69" s="115">
        <v>918</v>
      </c>
      <c r="K69" s="116">
        <v>2.244169559477827</v>
      </c>
    </row>
    <row r="70" spans="1:11" ht="14.1" customHeight="1" x14ac:dyDescent="0.2">
      <c r="A70" s="306" t="s">
        <v>305</v>
      </c>
      <c r="B70" s="307" t="s">
        <v>306</v>
      </c>
      <c r="C70" s="308"/>
      <c r="D70" s="113">
        <v>3.6852580879280388</v>
      </c>
      <c r="E70" s="115">
        <v>33513</v>
      </c>
      <c r="F70" s="114">
        <v>33481</v>
      </c>
      <c r="G70" s="114">
        <v>33156</v>
      </c>
      <c r="H70" s="114">
        <v>32658</v>
      </c>
      <c r="I70" s="140">
        <v>32689</v>
      </c>
      <c r="J70" s="115">
        <v>824</v>
      </c>
      <c r="K70" s="116">
        <v>2.5207256263574904</v>
      </c>
    </row>
    <row r="71" spans="1:11" ht="14.1" customHeight="1" x14ac:dyDescent="0.2">
      <c r="A71" s="306"/>
      <c r="B71" s="307" t="s">
        <v>307</v>
      </c>
      <c r="C71" s="308"/>
      <c r="D71" s="113">
        <v>2.1569640854208361</v>
      </c>
      <c r="E71" s="115">
        <v>19615</v>
      </c>
      <c r="F71" s="114">
        <v>19604</v>
      </c>
      <c r="G71" s="114">
        <v>19429</v>
      </c>
      <c r="H71" s="114">
        <v>19185</v>
      </c>
      <c r="I71" s="140">
        <v>19269</v>
      </c>
      <c r="J71" s="115">
        <v>346</v>
      </c>
      <c r="K71" s="116">
        <v>1.7956302869894649</v>
      </c>
    </row>
    <row r="72" spans="1:11" ht="14.1" customHeight="1" x14ac:dyDescent="0.2">
      <c r="A72" s="306">
        <v>84</v>
      </c>
      <c r="B72" s="307" t="s">
        <v>308</v>
      </c>
      <c r="C72" s="308"/>
      <c r="D72" s="113">
        <v>2.4676152983351294</v>
      </c>
      <c r="E72" s="115">
        <v>22440</v>
      </c>
      <c r="F72" s="114">
        <v>22427</v>
      </c>
      <c r="G72" s="114">
        <v>21934</v>
      </c>
      <c r="H72" s="114">
        <v>22179</v>
      </c>
      <c r="I72" s="140">
        <v>21910</v>
      </c>
      <c r="J72" s="115">
        <v>530</v>
      </c>
      <c r="K72" s="116">
        <v>2.4189867640346874</v>
      </c>
    </row>
    <row r="73" spans="1:11" ht="14.1" customHeight="1" x14ac:dyDescent="0.2">
      <c r="A73" s="306" t="s">
        <v>309</v>
      </c>
      <c r="B73" s="307" t="s">
        <v>310</v>
      </c>
      <c r="C73" s="308"/>
      <c r="D73" s="113">
        <v>0.44491851591193998</v>
      </c>
      <c r="E73" s="115">
        <v>4046</v>
      </c>
      <c r="F73" s="114">
        <v>4033</v>
      </c>
      <c r="G73" s="114">
        <v>3933</v>
      </c>
      <c r="H73" s="114">
        <v>4095</v>
      </c>
      <c r="I73" s="140">
        <v>4071</v>
      </c>
      <c r="J73" s="115">
        <v>-25</v>
      </c>
      <c r="K73" s="116">
        <v>-0.61409972979611893</v>
      </c>
    </row>
    <row r="74" spans="1:11" ht="14.1" customHeight="1" x14ac:dyDescent="0.2">
      <c r="A74" s="306" t="s">
        <v>311</v>
      </c>
      <c r="B74" s="307" t="s">
        <v>312</v>
      </c>
      <c r="C74" s="308"/>
      <c r="D74" s="113">
        <v>0.29888495458444214</v>
      </c>
      <c r="E74" s="115">
        <v>2718</v>
      </c>
      <c r="F74" s="114">
        <v>2701</v>
      </c>
      <c r="G74" s="114">
        <v>2667</v>
      </c>
      <c r="H74" s="114">
        <v>2763</v>
      </c>
      <c r="I74" s="140">
        <v>2760</v>
      </c>
      <c r="J74" s="115">
        <v>-42</v>
      </c>
      <c r="K74" s="116">
        <v>-1.5217391304347827</v>
      </c>
    </row>
    <row r="75" spans="1:11" ht="14.1" customHeight="1" x14ac:dyDescent="0.2">
      <c r="A75" s="306" t="s">
        <v>313</v>
      </c>
      <c r="B75" s="307" t="s">
        <v>314</v>
      </c>
      <c r="C75" s="308"/>
      <c r="D75" s="113">
        <v>1.0744683190745343</v>
      </c>
      <c r="E75" s="115">
        <v>9771</v>
      </c>
      <c r="F75" s="114">
        <v>9809</v>
      </c>
      <c r="G75" s="114">
        <v>9530</v>
      </c>
      <c r="H75" s="114">
        <v>9545</v>
      </c>
      <c r="I75" s="140">
        <v>9383</v>
      </c>
      <c r="J75" s="115">
        <v>388</v>
      </c>
      <c r="K75" s="116">
        <v>4.135138015560055</v>
      </c>
    </row>
    <row r="76" spans="1:11" ht="14.1" customHeight="1" x14ac:dyDescent="0.2">
      <c r="A76" s="306">
        <v>91</v>
      </c>
      <c r="B76" s="307" t="s">
        <v>315</v>
      </c>
      <c r="C76" s="308"/>
      <c r="D76" s="113">
        <v>0.48769491301766038</v>
      </c>
      <c r="E76" s="115">
        <v>4435</v>
      </c>
      <c r="F76" s="114">
        <v>4396</v>
      </c>
      <c r="G76" s="114">
        <v>4351</v>
      </c>
      <c r="H76" s="114">
        <v>4233</v>
      </c>
      <c r="I76" s="140">
        <v>4232</v>
      </c>
      <c r="J76" s="115">
        <v>203</v>
      </c>
      <c r="K76" s="116">
        <v>4.796786389413989</v>
      </c>
    </row>
    <row r="77" spans="1:11" ht="14.1" customHeight="1" x14ac:dyDescent="0.2">
      <c r="A77" s="306">
        <v>92</v>
      </c>
      <c r="B77" s="307" t="s">
        <v>316</v>
      </c>
      <c r="C77" s="308"/>
      <c r="D77" s="113">
        <v>4.0701356968484026</v>
      </c>
      <c r="E77" s="115">
        <v>37013</v>
      </c>
      <c r="F77" s="114">
        <v>36785</v>
      </c>
      <c r="G77" s="114">
        <v>36391</v>
      </c>
      <c r="H77" s="114">
        <v>35844</v>
      </c>
      <c r="I77" s="140">
        <v>35561</v>
      </c>
      <c r="J77" s="115">
        <v>1452</v>
      </c>
      <c r="K77" s="116">
        <v>4.083124771519361</v>
      </c>
    </row>
    <row r="78" spans="1:11" ht="14.1" customHeight="1" x14ac:dyDescent="0.2">
      <c r="A78" s="306">
        <v>93</v>
      </c>
      <c r="B78" s="307" t="s">
        <v>317</v>
      </c>
      <c r="C78" s="308"/>
      <c r="D78" s="113">
        <v>0.62537113198003036</v>
      </c>
      <c r="E78" s="115">
        <v>5687</v>
      </c>
      <c r="F78" s="114">
        <v>5651</v>
      </c>
      <c r="G78" s="114">
        <v>5682</v>
      </c>
      <c r="H78" s="114">
        <v>5343</v>
      </c>
      <c r="I78" s="140">
        <v>5338</v>
      </c>
      <c r="J78" s="115">
        <v>349</v>
      </c>
      <c r="K78" s="116">
        <v>6.5380292244286249</v>
      </c>
    </row>
    <row r="79" spans="1:11" ht="14.1" customHeight="1" x14ac:dyDescent="0.2">
      <c r="A79" s="306">
        <v>94</v>
      </c>
      <c r="B79" s="307" t="s">
        <v>318</v>
      </c>
      <c r="C79" s="308"/>
      <c r="D79" s="113">
        <v>0.73687567353581562</v>
      </c>
      <c r="E79" s="115">
        <v>6701</v>
      </c>
      <c r="F79" s="114">
        <v>6656</v>
      </c>
      <c r="G79" s="114">
        <v>7517</v>
      </c>
      <c r="H79" s="114">
        <v>7122</v>
      </c>
      <c r="I79" s="140">
        <v>6931</v>
      </c>
      <c r="J79" s="115">
        <v>-230</v>
      </c>
      <c r="K79" s="116">
        <v>-3.3184244697734813</v>
      </c>
    </row>
    <row r="80" spans="1:11" ht="14.1" customHeight="1" x14ac:dyDescent="0.2">
      <c r="A80" s="306" t="s">
        <v>319</v>
      </c>
      <c r="B80" s="307" t="s">
        <v>320</v>
      </c>
      <c r="C80" s="308"/>
      <c r="D80" s="113">
        <v>3.4089159647232182E-3</v>
      </c>
      <c r="E80" s="115">
        <v>31</v>
      </c>
      <c r="F80" s="114">
        <v>28</v>
      </c>
      <c r="G80" s="114">
        <v>23</v>
      </c>
      <c r="H80" s="114">
        <v>26</v>
      </c>
      <c r="I80" s="140">
        <v>25</v>
      </c>
      <c r="J80" s="115">
        <v>6</v>
      </c>
      <c r="K80" s="116">
        <v>24</v>
      </c>
    </row>
    <row r="81" spans="1:11" ht="14.1" customHeight="1" x14ac:dyDescent="0.2">
      <c r="A81" s="310" t="s">
        <v>321</v>
      </c>
      <c r="B81" s="311" t="s">
        <v>224</v>
      </c>
      <c r="C81" s="312"/>
      <c r="D81" s="125">
        <v>0.2078339088169962</v>
      </c>
      <c r="E81" s="143">
        <v>1890</v>
      </c>
      <c r="F81" s="144">
        <v>1919</v>
      </c>
      <c r="G81" s="144">
        <v>1929</v>
      </c>
      <c r="H81" s="144">
        <v>1845</v>
      </c>
      <c r="I81" s="145">
        <v>1892</v>
      </c>
      <c r="J81" s="143">
        <v>-2</v>
      </c>
      <c r="K81" s="146">
        <v>-0.10570824524312897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150491</v>
      </c>
      <c r="E12" s="114">
        <v>156556</v>
      </c>
      <c r="F12" s="114">
        <v>154420</v>
      </c>
      <c r="G12" s="114">
        <v>155923</v>
      </c>
      <c r="H12" s="140">
        <v>154437</v>
      </c>
      <c r="I12" s="115">
        <v>-3946</v>
      </c>
      <c r="J12" s="116">
        <v>-2.5550871876558077</v>
      </c>
      <c r="K12"/>
      <c r="L12"/>
      <c r="M12"/>
      <c r="N12"/>
      <c r="O12"/>
      <c r="P12"/>
    </row>
    <row r="13" spans="1:16" s="110" customFormat="1" ht="14.45" customHeight="1" x14ac:dyDescent="0.2">
      <c r="A13" s="120" t="s">
        <v>105</v>
      </c>
      <c r="B13" s="119" t="s">
        <v>106</v>
      </c>
      <c r="C13" s="113">
        <v>41.466267085739346</v>
      </c>
      <c r="D13" s="115">
        <v>62403</v>
      </c>
      <c r="E13" s="114">
        <v>64891</v>
      </c>
      <c r="F13" s="114">
        <v>63971</v>
      </c>
      <c r="G13" s="114">
        <v>64189</v>
      </c>
      <c r="H13" s="140">
        <v>63532</v>
      </c>
      <c r="I13" s="115">
        <v>-1129</v>
      </c>
      <c r="J13" s="116">
        <v>-1.7770572310016999</v>
      </c>
      <c r="K13"/>
      <c r="L13"/>
      <c r="M13"/>
      <c r="N13"/>
      <c r="O13"/>
      <c r="P13"/>
    </row>
    <row r="14" spans="1:16" s="110" customFormat="1" ht="14.45" customHeight="1" x14ac:dyDescent="0.2">
      <c r="A14" s="120"/>
      <c r="B14" s="119" t="s">
        <v>107</v>
      </c>
      <c r="C14" s="113">
        <v>58.533732914260654</v>
      </c>
      <c r="D14" s="115">
        <v>88088</v>
      </c>
      <c r="E14" s="114">
        <v>91665</v>
      </c>
      <c r="F14" s="114">
        <v>90449</v>
      </c>
      <c r="G14" s="114">
        <v>91734</v>
      </c>
      <c r="H14" s="140">
        <v>90905</v>
      </c>
      <c r="I14" s="115">
        <v>-2817</v>
      </c>
      <c r="J14" s="116">
        <v>-3.0988394477751497</v>
      </c>
      <c r="K14"/>
      <c r="L14"/>
      <c r="M14"/>
      <c r="N14"/>
      <c r="O14"/>
      <c r="P14"/>
    </row>
    <row r="15" spans="1:16" s="110" customFormat="1" ht="14.45" customHeight="1" x14ac:dyDescent="0.2">
      <c r="A15" s="118" t="s">
        <v>105</v>
      </c>
      <c r="B15" s="121" t="s">
        <v>108</v>
      </c>
      <c r="C15" s="113">
        <v>19.581237416191001</v>
      </c>
      <c r="D15" s="115">
        <v>29468</v>
      </c>
      <c r="E15" s="114">
        <v>31657</v>
      </c>
      <c r="F15" s="114">
        <v>30405</v>
      </c>
      <c r="G15" s="114">
        <v>31700</v>
      </c>
      <c r="H15" s="140">
        <v>30572</v>
      </c>
      <c r="I15" s="115">
        <v>-1104</v>
      </c>
      <c r="J15" s="116">
        <v>-3.6111474551877536</v>
      </c>
      <c r="K15"/>
      <c r="L15"/>
      <c r="M15"/>
      <c r="N15"/>
      <c r="O15"/>
      <c r="P15"/>
    </row>
    <row r="16" spans="1:16" s="110" customFormat="1" ht="14.45" customHeight="1" x14ac:dyDescent="0.2">
      <c r="A16" s="118"/>
      <c r="B16" s="121" t="s">
        <v>109</v>
      </c>
      <c r="C16" s="113">
        <v>55.182037464034394</v>
      </c>
      <c r="D16" s="115">
        <v>83044</v>
      </c>
      <c r="E16" s="114">
        <v>86273</v>
      </c>
      <c r="F16" s="114">
        <v>85656</v>
      </c>
      <c r="G16" s="114">
        <v>86115</v>
      </c>
      <c r="H16" s="140">
        <v>85948</v>
      </c>
      <c r="I16" s="115">
        <v>-2904</v>
      </c>
      <c r="J16" s="116">
        <v>-3.3787871736398754</v>
      </c>
      <c r="K16"/>
      <c r="L16"/>
      <c r="M16"/>
      <c r="N16"/>
      <c r="O16"/>
      <c r="P16"/>
    </row>
    <row r="17" spans="1:16" s="110" customFormat="1" ht="14.45" customHeight="1" x14ac:dyDescent="0.2">
      <c r="A17" s="118"/>
      <c r="B17" s="121" t="s">
        <v>110</v>
      </c>
      <c r="C17" s="113">
        <v>13.3037856084417</v>
      </c>
      <c r="D17" s="115">
        <v>20021</v>
      </c>
      <c r="E17" s="114">
        <v>20232</v>
      </c>
      <c r="F17" s="114">
        <v>20112</v>
      </c>
      <c r="G17" s="114">
        <v>19978</v>
      </c>
      <c r="H17" s="140">
        <v>19809</v>
      </c>
      <c r="I17" s="115">
        <v>212</v>
      </c>
      <c r="J17" s="116">
        <v>1.0702206067948912</v>
      </c>
      <c r="K17"/>
      <c r="L17"/>
      <c r="M17"/>
      <c r="N17"/>
      <c r="O17"/>
      <c r="P17"/>
    </row>
    <row r="18" spans="1:16" s="110" customFormat="1" ht="14.45" customHeight="1" x14ac:dyDescent="0.2">
      <c r="A18" s="120"/>
      <c r="B18" s="121" t="s">
        <v>111</v>
      </c>
      <c r="C18" s="113">
        <v>11.932275019768625</v>
      </c>
      <c r="D18" s="115">
        <v>17957</v>
      </c>
      <c r="E18" s="114">
        <v>18394</v>
      </c>
      <c r="F18" s="114">
        <v>18247</v>
      </c>
      <c r="G18" s="114">
        <v>18130</v>
      </c>
      <c r="H18" s="140">
        <v>18107</v>
      </c>
      <c r="I18" s="115">
        <v>-150</v>
      </c>
      <c r="J18" s="116">
        <v>-0.82840890263434031</v>
      </c>
      <c r="K18"/>
      <c r="L18"/>
      <c r="M18"/>
      <c r="N18"/>
      <c r="O18"/>
      <c r="P18"/>
    </row>
    <row r="19" spans="1:16" s="110" customFormat="1" ht="14.45" customHeight="1" x14ac:dyDescent="0.2">
      <c r="A19" s="120"/>
      <c r="B19" s="121" t="s">
        <v>112</v>
      </c>
      <c r="C19" s="113">
        <v>0.87513539015622199</v>
      </c>
      <c r="D19" s="115">
        <v>1317</v>
      </c>
      <c r="E19" s="114">
        <v>1350</v>
      </c>
      <c r="F19" s="114">
        <v>1394</v>
      </c>
      <c r="G19" s="114">
        <v>1222</v>
      </c>
      <c r="H19" s="140">
        <v>1172</v>
      </c>
      <c r="I19" s="115">
        <v>145</v>
      </c>
      <c r="J19" s="116">
        <v>12.372013651877133</v>
      </c>
      <c r="K19"/>
      <c r="L19"/>
      <c r="M19"/>
      <c r="N19"/>
      <c r="O19"/>
      <c r="P19"/>
    </row>
    <row r="20" spans="1:16" s="110" customFormat="1" ht="14.45" customHeight="1" x14ac:dyDescent="0.2">
      <c r="A20" s="120" t="s">
        <v>113</v>
      </c>
      <c r="B20" s="119" t="s">
        <v>116</v>
      </c>
      <c r="C20" s="113">
        <v>68.449940528005001</v>
      </c>
      <c r="D20" s="115">
        <v>103011</v>
      </c>
      <c r="E20" s="114">
        <v>107330</v>
      </c>
      <c r="F20" s="114">
        <v>106272</v>
      </c>
      <c r="G20" s="114">
        <v>107287</v>
      </c>
      <c r="H20" s="140">
        <v>106209</v>
      </c>
      <c r="I20" s="115">
        <v>-3198</v>
      </c>
      <c r="J20" s="116">
        <v>-3.0110442617857243</v>
      </c>
      <c r="K20"/>
      <c r="L20"/>
      <c r="M20"/>
      <c r="N20"/>
      <c r="O20"/>
      <c r="P20"/>
    </row>
    <row r="21" spans="1:16" s="110" customFormat="1" ht="14.45" customHeight="1" x14ac:dyDescent="0.2">
      <c r="A21" s="123"/>
      <c r="B21" s="124" t="s">
        <v>117</v>
      </c>
      <c r="C21" s="125">
        <v>31.233761487397917</v>
      </c>
      <c r="D21" s="143">
        <v>47004</v>
      </c>
      <c r="E21" s="144">
        <v>48758</v>
      </c>
      <c r="F21" s="144">
        <v>47714</v>
      </c>
      <c r="G21" s="144">
        <v>48191</v>
      </c>
      <c r="H21" s="145">
        <v>47809</v>
      </c>
      <c r="I21" s="143">
        <v>-805</v>
      </c>
      <c r="J21" s="146">
        <v>-1.6837833880650086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135203</v>
      </c>
      <c r="E56" s="114">
        <v>141781</v>
      </c>
      <c r="F56" s="114">
        <v>141045</v>
      </c>
      <c r="G56" s="114">
        <v>142209</v>
      </c>
      <c r="H56" s="140">
        <v>140465</v>
      </c>
      <c r="I56" s="115">
        <v>-5262</v>
      </c>
      <c r="J56" s="116">
        <v>-3.7461289289146764</v>
      </c>
      <c r="K56"/>
      <c r="L56"/>
      <c r="M56"/>
      <c r="N56"/>
      <c r="O56"/>
      <c r="P56"/>
    </row>
    <row r="57" spans="1:16" s="110" customFormat="1" ht="14.45" customHeight="1" x14ac:dyDescent="0.2">
      <c r="A57" s="120" t="s">
        <v>105</v>
      </c>
      <c r="B57" s="119" t="s">
        <v>106</v>
      </c>
      <c r="C57" s="113">
        <v>43.291199159781961</v>
      </c>
      <c r="D57" s="115">
        <v>58531</v>
      </c>
      <c r="E57" s="114">
        <v>61209</v>
      </c>
      <c r="F57" s="114">
        <v>61049</v>
      </c>
      <c r="G57" s="114">
        <v>61166</v>
      </c>
      <c r="H57" s="140">
        <v>60463</v>
      </c>
      <c r="I57" s="115">
        <v>-1932</v>
      </c>
      <c r="J57" s="116">
        <v>-3.195342606221987</v>
      </c>
    </row>
    <row r="58" spans="1:16" s="110" customFormat="1" ht="14.45" customHeight="1" x14ac:dyDescent="0.2">
      <c r="A58" s="120"/>
      <c r="B58" s="119" t="s">
        <v>107</v>
      </c>
      <c r="C58" s="113">
        <v>56.708800840218039</v>
      </c>
      <c r="D58" s="115">
        <v>76672</v>
      </c>
      <c r="E58" s="114">
        <v>80572</v>
      </c>
      <c r="F58" s="114">
        <v>79996</v>
      </c>
      <c r="G58" s="114">
        <v>81043</v>
      </c>
      <c r="H58" s="140">
        <v>80002</v>
      </c>
      <c r="I58" s="115">
        <v>-3330</v>
      </c>
      <c r="J58" s="116">
        <v>-4.1623959401014972</v>
      </c>
    </row>
    <row r="59" spans="1:16" s="110" customFormat="1" ht="14.45" customHeight="1" x14ac:dyDescent="0.2">
      <c r="A59" s="118" t="s">
        <v>105</v>
      </c>
      <c r="B59" s="121" t="s">
        <v>108</v>
      </c>
      <c r="C59" s="113">
        <v>18.492193220564634</v>
      </c>
      <c r="D59" s="115">
        <v>25002</v>
      </c>
      <c r="E59" s="114">
        <v>27017</v>
      </c>
      <c r="F59" s="114">
        <v>26519</v>
      </c>
      <c r="G59" s="114">
        <v>27683</v>
      </c>
      <c r="H59" s="140">
        <v>26717</v>
      </c>
      <c r="I59" s="115">
        <v>-1715</v>
      </c>
      <c r="J59" s="116">
        <v>-6.4191338847924539</v>
      </c>
    </row>
    <row r="60" spans="1:16" s="110" customFormat="1" ht="14.45" customHeight="1" x14ac:dyDescent="0.2">
      <c r="A60" s="118"/>
      <c r="B60" s="121" t="s">
        <v>109</v>
      </c>
      <c r="C60" s="113">
        <v>57.049769605704014</v>
      </c>
      <c r="D60" s="115">
        <v>77133</v>
      </c>
      <c r="E60" s="114">
        <v>81043</v>
      </c>
      <c r="F60" s="114">
        <v>80988</v>
      </c>
      <c r="G60" s="114">
        <v>81250</v>
      </c>
      <c r="H60" s="140">
        <v>80806</v>
      </c>
      <c r="I60" s="115">
        <v>-3673</v>
      </c>
      <c r="J60" s="116">
        <v>-4.5454545454545459</v>
      </c>
    </row>
    <row r="61" spans="1:16" s="110" customFormat="1" ht="14.45" customHeight="1" x14ac:dyDescent="0.2">
      <c r="A61" s="118"/>
      <c r="B61" s="121" t="s">
        <v>110</v>
      </c>
      <c r="C61" s="113">
        <v>12.910216489279083</v>
      </c>
      <c r="D61" s="115">
        <v>17455</v>
      </c>
      <c r="E61" s="114">
        <v>17729</v>
      </c>
      <c r="F61" s="114">
        <v>17653</v>
      </c>
      <c r="G61" s="114">
        <v>17504</v>
      </c>
      <c r="H61" s="140">
        <v>17249</v>
      </c>
      <c r="I61" s="115">
        <v>206</v>
      </c>
      <c r="J61" s="116">
        <v>1.1942721317177807</v>
      </c>
    </row>
    <row r="62" spans="1:16" s="110" customFormat="1" ht="14.45" customHeight="1" x14ac:dyDescent="0.2">
      <c r="A62" s="120"/>
      <c r="B62" s="121" t="s">
        <v>111</v>
      </c>
      <c r="C62" s="113">
        <v>11.547081055893731</v>
      </c>
      <c r="D62" s="115">
        <v>15612</v>
      </c>
      <c r="E62" s="114">
        <v>15992</v>
      </c>
      <c r="F62" s="114">
        <v>15885</v>
      </c>
      <c r="G62" s="114">
        <v>15772</v>
      </c>
      <c r="H62" s="140">
        <v>15692</v>
      </c>
      <c r="I62" s="115">
        <v>-80</v>
      </c>
      <c r="J62" s="116">
        <v>-0.50981391791995923</v>
      </c>
    </row>
    <row r="63" spans="1:16" s="110" customFormat="1" ht="14.45" customHeight="1" x14ac:dyDescent="0.2">
      <c r="A63" s="120"/>
      <c r="B63" s="121" t="s">
        <v>112</v>
      </c>
      <c r="C63" s="113">
        <v>0.84687469952589811</v>
      </c>
      <c r="D63" s="115">
        <v>1145</v>
      </c>
      <c r="E63" s="114">
        <v>1152</v>
      </c>
      <c r="F63" s="114">
        <v>1181</v>
      </c>
      <c r="G63" s="114">
        <v>992</v>
      </c>
      <c r="H63" s="140">
        <v>974</v>
      </c>
      <c r="I63" s="115">
        <v>171</v>
      </c>
      <c r="J63" s="116">
        <v>17.5564681724846</v>
      </c>
    </row>
    <row r="64" spans="1:16" s="110" customFormat="1" ht="14.45" customHeight="1" x14ac:dyDescent="0.2">
      <c r="A64" s="120" t="s">
        <v>113</v>
      </c>
      <c r="B64" s="119" t="s">
        <v>116</v>
      </c>
      <c r="C64" s="113">
        <v>63.337351981834722</v>
      </c>
      <c r="D64" s="115">
        <v>85634</v>
      </c>
      <c r="E64" s="114">
        <v>90357</v>
      </c>
      <c r="F64" s="114">
        <v>90291</v>
      </c>
      <c r="G64" s="114">
        <v>91021</v>
      </c>
      <c r="H64" s="140">
        <v>90098</v>
      </c>
      <c r="I64" s="115">
        <v>-4464</v>
      </c>
      <c r="J64" s="116">
        <v>-4.9546049856822574</v>
      </c>
    </row>
    <row r="65" spans="1:10" s="110" customFormat="1" ht="14.45" customHeight="1" x14ac:dyDescent="0.2">
      <c r="A65" s="123"/>
      <c r="B65" s="124" t="s">
        <v>117</v>
      </c>
      <c r="C65" s="125">
        <v>36.33351330961591</v>
      </c>
      <c r="D65" s="143">
        <v>49124</v>
      </c>
      <c r="E65" s="144">
        <v>50993</v>
      </c>
      <c r="F65" s="144">
        <v>50349</v>
      </c>
      <c r="G65" s="144">
        <v>50778</v>
      </c>
      <c r="H65" s="145">
        <v>49983</v>
      </c>
      <c r="I65" s="143">
        <v>-859</v>
      </c>
      <c r="J65" s="146">
        <v>-1.7185843186683472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150491</v>
      </c>
      <c r="G11" s="114">
        <v>156556</v>
      </c>
      <c r="H11" s="114">
        <v>154420</v>
      </c>
      <c r="I11" s="114">
        <v>155923</v>
      </c>
      <c r="J11" s="140">
        <v>154437</v>
      </c>
      <c r="K11" s="114">
        <v>-3946</v>
      </c>
      <c r="L11" s="116">
        <v>-2.5550871876558077</v>
      </c>
    </row>
    <row r="12" spans="1:17" s="110" customFormat="1" ht="24" customHeight="1" x14ac:dyDescent="0.2">
      <c r="A12" s="606" t="s">
        <v>185</v>
      </c>
      <c r="B12" s="607"/>
      <c r="C12" s="607"/>
      <c r="D12" s="608"/>
      <c r="E12" s="113">
        <v>41.466267085739346</v>
      </c>
      <c r="F12" s="115">
        <v>62403</v>
      </c>
      <c r="G12" s="114">
        <v>64891</v>
      </c>
      <c r="H12" s="114">
        <v>63971</v>
      </c>
      <c r="I12" s="114">
        <v>64189</v>
      </c>
      <c r="J12" s="140">
        <v>63532</v>
      </c>
      <c r="K12" s="114">
        <v>-1129</v>
      </c>
      <c r="L12" s="116">
        <v>-1.7770572310016999</v>
      </c>
    </row>
    <row r="13" spans="1:17" s="110" customFormat="1" ht="15" customHeight="1" x14ac:dyDescent="0.2">
      <c r="A13" s="120"/>
      <c r="B13" s="609" t="s">
        <v>107</v>
      </c>
      <c r="C13" s="609"/>
      <c r="E13" s="113">
        <v>58.533732914260654</v>
      </c>
      <c r="F13" s="115">
        <v>88088</v>
      </c>
      <c r="G13" s="114">
        <v>91665</v>
      </c>
      <c r="H13" s="114">
        <v>90449</v>
      </c>
      <c r="I13" s="114">
        <v>91734</v>
      </c>
      <c r="J13" s="140">
        <v>90905</v>
      </c>
      <c r="K13" s="114">
        <v>-2817</v>
      </c>
      <c r="L13" s="116">
        <v>-3.0988394477751497</v>
      </c>
    </row>
    <row r="14" spans="1:17" s="110" customFormat="1" ht="22.5" customHeight="1" x14ac:dyDescent="0.2">
      <c r="A14" s="606" t="s">
        <v>186</v>
      </c>
      <c r="B14" s="607"/>
      <c r="C14" s="607"/>
      <c r="D14" s="608"/>
      <c r="E14" s="113">
        <v>19.581237416191001</v>
      </c>
      <c r="F14" s="115">
        <v>29468</v>
      </c>
      <c r="G14" s="114">
        <v>31657</v>
      </c>
      <c r="H14" s="114">
        <v>30405</v>
      </c>
      <c r="I14" s="114">
        <v>31700</v>
      </c>
      <c r="J14" s="140">
        <v>30572</v>
      </c>
      <c r="K14" s="114">
        <v>-1104</v>
      </c>
      <c r="L14" s="116">
        <v>-3.6111474551877536</v>
      </c>
    </row>
    <row r="15" spans="1:17" s="110" customFormat="1" ht="15" customHeight="1" x14ac:dyDescent="0.2">
      <c r="A15" s="120"/>
      <c r="B15" s="119"/>
      <c r="C15" s="258" t="s">
        <v>106</v>
      </c>
      <c r="E15" s="113">
        <v>45.822587213248269</v>
      </c>
      <c r="F15" s="115">
        <v>13503</v>
      </c>
      <c r="G15" s="114">
        <v>14414</v>
      </c>
      <c r="H15" s="114">
        <v>13811</v>
      </c>
      <c r="I15" s="114">
        <v>14438</v>
      </c>
      <c r="J15" s="140">
        <v>13911</v>
      </c>
      <c r="K15" s="114">
        <v>-408</v>
      </c>
      <c r="L15" s="116">
        <v>-2.9329307742074615</v>
      </c>
    </row>
    <row r="16" spans="1:17" s="110" customFormat="1" ht="15" customHeight="1" x14ac:dyDescent="0.2">
      <c r="A16" s="120"/>
      <c r="B16" s="119"/>
      <c r="C16" s="258" t="s">
        <v>107</v>
      </c>
      <c r="E16" s="113">
        <v>54.177412786751731</v>
      </c>
      <c r="F16" s="115">
        <v>15965</v>
      </c>
      <c r="G16" s="114">
        <v>17243</v>
      </c>
      <c r="H16" s="114">
        <v>16594</v>
      </c>
      <c r="I16" s="114">
        <v>17262</v>
      </c>
      <c r="J16" s="140">
        <v>16661</v>
      </c>
      <c r="K16" s="114">
        <v>-696</v>
      </c>
      <c r="L16" s="116">
        <v>-4.1774203229097893</v>
      </c>
    </row>
    <row r="17" spans="1:12" s="110" customFormat="1" ht="15" customHeight="1" x14ac:dyDescent="0.2">
      <c r="A17" s="120"/>
      <c r="B17" s="121" t="s">
        <v>109</v>
      </c>
      <c r="C17" s="258"/>
      <c r="E17" s="113">
        <v>55.182037464034394</v>
      </c>
      <c r="F17" s="115">
        <v>83044</v>
      </c>
      <c r="G17" s="114">
        <v>86273</v>
      </c>
      <c r="H17" s="114">
        <v>85656</v>
      </c>
      <c r="I17" s="114">
        <v>86115</v>
      </c>
      <c r="J17" s="140">
        <v>85948</v>
      </c>
      <c r="K17" s="114">
        <v>-2904</v>
      </c>
      <c r="L17" s="116">
        <v>-3.3787871736398754</v>
      </c>
    </row>
    <row r="18" spans="1:12" s="110" customFormat="1" ht="15" customHeight="1" x14ac:dyDescent="0.2">
      <c r="A18" s="120"/>
      <c r="B18" s="119"/>
      <c r="C18" s="258" t="s">
        <v>106</v>
      </c>
      <c r="E18" s="113">
        <v>41.161312075526226</v>
      </c>
      <c r="F18" s="115">
        <v>34182</v>
      </c>
      <c r="G18" s="114">
        <v>35573</v>
      </c>
      <c r="H18" s="114">
        <v>35313</v>
      </c>
      <c r="I18" s="114">
        <v>35092</v>
      </c>
      <c r="J18" s="140">
        <v>35035</v>
      </c>
      <c r="K18" s="114">
        <v>-853</v>
      </c>
      <c r="L18" s="116">
        <v>-2.4347081489938631</v>
      </c>
    </row>
    <row r="19" spans="1:12" s="110" customFormat="1" ht="15" customHeight="1" x14ac:dyDescent="0.2">
      <c r="A19" s="120"/>
      <c r="B19" s="119"/>
      <c r="C19" s="258" t="s">
        <v>107</v>
      </c>
      <c r="E19" s="113">
        <v>58.838687924473774</v>
      </c>
      <c r="F19" s="115">
        <v>48862</v>
      </c>
      <c r="G19" s="114">
        <v>50700</v>
      </c>
      <c r="H19" s="114">
        <v>50343</v>
      </c>
      <c r="I19" s="114">
        <v>51023</v>
      </c>
      <c r="J19" s="140">
        <v>50913</v>
      </c>
      <c r="K19" s="114">
        <v>-2051</v>
      </c>
      <c r="L19" s="116">
        <v>-4.0284406733054423</v>
      </c>
    </row>
    <row r="20" spans="1:12" s="110" customFormat="1" ht="15" customHeight="1" x14ac:dyDescent="0.2">
      <c r="A20" s="120"/>
      <c r="B20" s="121" t="s">
        <v>110</v>
      </c>
      <c r="C20" s="258"/>
      <c r="E20" s="113">
        <v>13.3037856084417</v>
      </c>
      <c r="F20" s="115">
        <v>20021</v>
      </c>
      <c r="G20" s="114">
        <v>20232</v>
      </c>
      <c r="H20" s="114">
        <v>20112</v>
      </c>
      <c r="I20" s="114">
        <v>19978</v>
      </c>
      <c r="J20" s="140">
        <v>19809</v>
      </c>
      <c r="K20" s="114">
        <v>212</v>
      </c>
      <c r="L20" s="116">
        <v>1.0702206067948912</v>
      </c>
    </row>
    <row r="21" spans="1:12" s="110" customFormat="1" ht="15" customHeight="1" x14ac:dyDescent="0.2">
      <c r="A21" s="120"/>
      <c r="B21" s="119"/>
      <c r="C21" s="258" t="s">
        <v>106</v>
      </c>
      <c r="E21" s="113">
        <v>36.35183057789321</v>
      </c>
      <c r="F21" s="115">
        <v>7278</v>
      </c>
      <c r="G21" s="114">
        <v>7311</v>
      </c>
      <c r="H21" s="114">
        <v>7248</v>
      </c>
      <c r="I21" s="114">
        <v>7113</v>
      </c>
      <c r="J21" s="140">
        <v>7024</v>
      </c>
      <c r="K21" s="114">
        <v>254</v>
      </c>
      <c r="L21" s="116">
        <v>3.6161731207289294</v>
      </c>
    </row>
    <row r="22" spans="1:12" s="110" customFormat="1" ht="15" customHeight="1" x14ac:dyDescent="0.2">
      <c r="A22" s="120"/>
      <c r="B22" s="119"/>
      <c r="C22" s="258" t="s">
        <v>107</v>
      </c>
      <c r="E22" s="113">
        <v>63.64816942210679</v>
      </c>
      <c r="F22" s="115">
        <v>12743</v>
      </c>
      <c r="G22" s="114">
        <v>12921</v>
      </c>
      <c r="H22" s="114">
        <v>12864</v>
      </c>
      <c r="I22" s="114">
        <v>12865</v>
      </c>
      <c r="J22" s="140">
        <v>12785</v>
      </c>
      <c r="K22" s="114">
        <v>-42</v>
      </c>
      <c r="L22" s="116">
        <v>-0.32850997262416892</v>
      </c>
    </row>
    <row r="23" spans="1:12" s="110" customFormat="1" ht="15" customHeight="1" x14ac:dyDescent="0.2">
      <c r="A23" s="120"/>
      <c r="B23" s="121" t="s">
        <v>111</v>
      </c>
      <c r="C23" s="258"/>
      <c r="E23" s="113">
        <v>11.932275019768625</v>
      </c>
      <c r="F23" s="115">
        <v>17957</v>
      </c>
      <c r="G23" s="114">
        <v>18394</v>
      </c>
      <c r="H23" s="114">
        <v>18247</v>
      </c>
      <c r="I23" s="114">
        <v>18130</v>
      </c>
      <c r="J23" s="140">
        <v>18107</v>
      </c>
      <c r="K23" s="114">
        <v>-150</v>
      </c>
      <c r="L23" s="116">
        <v>-0.82840890263434031</v>
      </c>
    </row>
    <row r="24" spans="1:12" s="110" customFormat="1" ht="15" customHeight="1" x14ac:dyDescent="0.2">
      <c r="A24" s="120"/>
      <c r="B24" s="119"/>
      <c r="C24" s="258" t="s">
        <v>106</v>
      </c>
      <c r="E24" s="113">
        <v>41.426741660633738</v>
      </c>
      <c r="F24" s="115">
        <v>7439</v>
      </c>
      <c r="G24" s="114">
        <v>7593</v>
      </c>
      <c r="H24" s="114">
        <v>7599</v>
      </c>
      <c r="I24" s="114">
        <v>7546</v>
      </c>
      <c r="J24" s="140">
        <v>7561</v>
      </c>
      <c r="K24" s="114">
        <v>-122</v>
      </c>
      <c r="L24" s="116">
        <v>-1.6135431821187673</v>
      </c>
    </row>
    <row r="25" spans="1:12" s="110" customFormat="1" ht="15" customHeight="1" x14ac:dyDescent="0.2">
      <c r="A25" s="120"/>
      <c r="B25" s="119"/>
      <c r="C25" s="258" t="s">
        <v>107</v>
      </c>
      <c r="E25" s="113">
        <v>58.573258339366262</v>
      </c>
      <c r="F25" s="115">
        <v>10518</v>
      </c>
      <c r="G25" s="114">
        <v>10801</v>
      </c>
      <c r="H25" s="114">
        <v>10648</v>
      </c>
      <c r="I25" s="114">
        <v>10584</v>
      </c>
      <c r="J25" s="140">
        <v>10546</v>
      </c>
      <c r="K25" s="114">
        <v>-28</v>
      </c>
      <c r="L25" s="116">
        <v>-0.26550350843921866</v>
      </c>
    </row>
    <row r="26" spans="1:12" s="110" customFormat="1" ht="15" customHeight="1" x14ac:dyDescent="0.2">
      <c r="A26" s="120"/>
      <c r="C26" s="121" t="s">
        <v>187</v>
      </c>
      <c r="D26" s="110" t="s">
        <v>188</v>
      </c>
      <c r="E26" s="113">
        <v>0.87513539015622199</v>
      </c>
      <c r="F26" s="115">
        <v>1317</v>
      </c>
      <c r="G26" s="114">
        <v>1350</v>
      </c>
      <c r="H26" s="114">
        <v>1394</v>
      </c>
      <c r="I26" s="114">
        <v>1222</v>
      </c>
      <c r="J26" s="140">
        <v>1172</v>
      </c>
      <c r="K26" s="114">
        <v>145</v>
      </c>
      <c r="L26" s="116">
        <v>12.372013651877133</v>
      </c>
    </row>
    <row r="27" spans="1:12" s="110" customFormat="1" ht="15" customHeight="1" x14ac:dyDescent="0.2">
      <c r="A27" s="120"/>
      <c r="B27" s="119"/>
      <c r="D27" s="259" t="s">
        <v>106</v>
      </c>
      <c r="E27" s="113">
        <v>34.016704631738797</v>
      </c>
      <c r="F27" s="115">
        <v>448</v>
      </c>
      <c r="G27" s="114">
        <v>484</v>
      </c>
      <c r="H27" s="114">
        <v>538</v>
      </c>
      <c r="I27" s="114">
        <v>482</v>
      </c>
      <c r="J27" s="140">
        <v>435</v>
      </c>
      <c r="K27" s="114">
        <v>13</v>
      </c>
      <c r="L27" s="116">
        <v>2.9885057471264367</v>
      </c>
    </row>
    <row r="28" spans="1:12" s="110" customFormat="1" ht="15" customHeight="1" x14ac:dyDescent="0.2">
      <c r="A28" s="120"/>
      <c r="B28" s="119"/>
      <c r="D28" s="259" t="s">
        <v>107</v>
      </c>
      <c r="E28" s="113">
        <v>65.983295368261196</v>
      </c>
      <c r="F28" s="115">
        <v>869</v>
      </c>
      <c r="G28" s="114">
        <v>866</v>
      </c>
      <c r="H28" s="114">
        <v>856</v>
      </c>
      <c r="I28" s="114">
        <v>740</v>
      </c>
      <c r="J28" s="140">
        <v>737</v>
      </c>
      <c r="K28" s="114">
        <v>132</v>
      </c>
      <c r="L28" s="116">
        <v>17.910447761194028</v>
      </c>
    </row>
    <row r="29" spans="1:12" s="110" customFormat="1" ht="24" customHeight="1" x14ac:dyDescent="0.2">
      <c r="A29" s="606" t="s">
        <v>189</v>
      </c>
      <c r="B29" s="607"/>
      <c r="C29" s="607"/>
      <c r="D29" s="608"/>
      <c r="E29" s="113">
        <v>68.449940528005001</v>
      </c>
      <c r="F29" s="115">
        <v>103011</v>
      </c>
      <c r="G29" s="114">
        <v>107330</v>
      </c>
      <c r="H29" s="114">
        <v>106272</v>
      </c>
      <c r="I29" s="114">
        <v>107287</v>
      </c>
      <c r="J29" s="140">
        <v>106209</v>
      </c>
      <c r="K29" s="114">
        <v>-3198</v>
      </c>
      <c r="L29" s="116">
        <v>-3.0110442617857243</v>
      </c>
    </row>
    <row r="30" spans="1:12" s="110" customFormat="1" ht="15" customHeight="1" x14ac:dyDescent="0.2">
      <c r="A30" s="120"/>
      <c r="B30" s="119"/>
      <c r="C30" s="258" t="s">
        <v>106</v>
      </c>
      <c r="E30" s="113">
        <v>40.275310403743291</v>
      </c>
      <c r="F30" s="115">
        <v>41488</v>
      </c>
      <c r="G30" s="114">
        <v>43178</v>
      </c>
      <c r="H30" s="114">
        <v>42679</v>
      </c>
      <c r="I30" s="114">
        <v>42887</v>
      </c>
      <c r="J30" s="140">
        <v>42445</v>
      </c>
      <c r="K30" s="114">
        <v>-957</v>
      </c>
      <c r="L30" s="116">
        <v>-2.2546825303333726</v>
      </c>
    </row>
    <row r="31" spans="1:12" s="110" customFormat="1" ht="15" customHeight="1" x14ac:dyDescent="0.2">
      <c r="A31" s="120"/>
      <c r="B31" s="119"/>
      <c r="C31" s="258" t="s">
        <v>107</v>
      </c>
      <c r="E31" s="113">
        <v>59.724689596256709</v>
      </c>
      <c r="F31" s="115">
        <v>61523</v>
      </c>
      <c r="G31" s="114">
        <v>64152</v>
      </c>
      <c r="H31" s="114">
        <v>63593</v>
      </c>
      <c r="I31" s="114">
        <v>64400</v>
      </c>
      <c r="J31" s="140">
        <v>63764</v>
      </c>
      <c r="K31" s="114">
        <v>-2241</v>
      </c>
      <c r="L31" s="116">
        <v>-3.5145223009848818</v>
      </c>
    </row>
    <row r="32" spans="1:12" s="110" customFormat="1" ht="15" customHeight="1" x14ac:dyDescent="0.2">
      <c r="A32" s="120"/>
      <c r="B32" s="119" t="s">
        <v>117</v>
      </c>
      <c r="C32" s="258"/>
      <c r="E32" s="113">
        <v>31.233761487397917</v>
      </c>
      <c r="F32" s="114">
        <v>47004</v>
      </c>
      <c r="G32" s="114">
        <v>48758</v>
      </c>
      <c r="H32" s="114">
        <v>47714</v>
      </c>
      <c r="I32" s="114">
        <v>48191</v>
      </c>
      <c r="J32" s="140">
        <v>47809</v>
      </c>
      <c r="K32" s="114">
        <v>-805</v>
      </c>
      <c r="L32" s="116">
        <v>-1.6837833880650086</v>
      </c>
    </row>
    <row r="33" spans="1:12" s="110" customFormat="1" ht="15" customHeight="1" x14ac:dyDescent="0.2">
      <c r="A33" s="120"/>
      <c r="B33" s="119"/>
      <c r="C33" s="258" t="s">
        <v>106</v>
      </c>
      <c r="E33" s="113">
        <v>44.223895838652027</v>
      </c>
      <c r="F33" s="114">
        <v>20787</v>
      </c>
      <c r="G33" s="114">
        <v>21591</v>
      </c>
      <c r="H33" s="114">
        <v>21176</v>
      </c>
      <c r="I33" s="114">
        <v>21185</v>
      </c>
      <c r="J33" s="140">
        <v>20982</v>
      </c>
      <c r="K33" s="114">
        <v>-195</v>
      </c>
      <c r="L33" s="116">
        <v>-0.92936802973977695</v>
      </c>
    </row>
    <row r="34" spans="1:12" s="110" customFormat="1" ht="15" customHeight="1" x14ac:dyDescent="0.2">
      <c r="A34" s="120"/>
      <c r="B34" s="119"/>
      <c r="C34" s="258" t="s">
        <v>107</v>
      </c>
      <c r="E34" s="113">
        <v>55.776104161347973</v>
      </c>
      <c r="F34" s="114">
        <v>26217</v>
      </c>
      <c r="G34" s="114">
        <v>27167</v>
      </c>
      <c r="H34" s="114">
        <v>26538</v>
      </c>
      <c r="I34" s="114">
        <v>27006</v>
      </c>
      <c r="J34" s="140">
        <v>26827</v>
      </c>
      <c r="K34" s="114">
        <v>-610</v>
      </c>
      <c r="L34" s="116">
        <v>-2.273828605509375</v>
      </c>
    </row>
    <row r="35" spans="1:12" s="110" customFormat="1" ht="24" customHeight="1" x14ac:dyDescent="0.2">
      <c r="A35" s="606" t="s">
        <v>192</v>
      </c>
      <c r="B35" s="607"/>
      <c r="C35" s="607"/>
      <c r="D35" s="608"/>
      <c r="E35" s="113">
        <v>21.712926354399929</v>
      </c>
      <c r="F35" s="114">
        <v>32676</v>
      </c>
      <c r="G35" s="114">
        <v>34531</v>
      </c>
      <c r="H35" s="114">
        <v>33825</v>
      </c>
      <c r="I35" s="114">
        <v>34838</v>
      </c>
      <c r="J35" s="114">
        <v>34043</v>
      </c>
      <c r="K35" s="318">
        <v>-1367</v>
      </c>
      <c r="L35" s="319">
        <v>-4.0155097964339221</v>
      </c>
    </row>
    <row r="36" spans="1:12" s="110" customFormat="1" ht="15" customHeight="1" x14ac:dyDescent="0.2">
      <c r="A36" s="120"/>
      <c r="B36" s="119"/>
      <c r="C36" s="258" t="s">
        <v>106</v>
      </c>
      <c r="E36" s="113">
        <v>44.635206267597013</v>
      </c>
      <c r="F36" s="114">
        <v>14585</v>
      </c>
      <c r="G36" s="114">
        <v>15478</v>
      </c>
      <c r="H36" s="114">
        <v>15130</v>
      </c>
      <c r="I36" s="114">
        <v>15550</v>
      </c>
      <c r="J36" s="114">
        <v>15055</v>
      </c>
      <c r="K36" s="318">
        <v>-470</v>
      </c>
      <c r="L36" s="116">
        <v>-3.1218864164729325</v>
      </c>
    </row>
    <row r="37" spans="1:12" s="110" customFormat="1" ht="15" customHeight="1" x14ac:dyDescent="0.2">
      <c r="A37" s="120"/>
      <c r="B37" s="119"/>
      <c r="C37" s="258" t="s">
        <v>107</v>
      </c>
      <c r="E37" s="113">
        <v>55.364793732402987</v>
      </c>
      <c r="F37" s="114">
        <v>18091</v>
      </c>
      <c r="G37" s="114">
        <v>19053</v>
      </c>
      <c r="H37" s="114">
        <v>18695</v>
      </c>
      <c r="I37" s="114">
        <v>19288</v>
      </c>
      <c r="J37" s="140">
        <v>18988</v>
      </c>
      <c r="K37" s="114">
        <v>-897</v>
      </c>
      <c r="L37" s="116">
        <v>-4.7240362334105752</v>
      </c>
    </row>
    <row r="38" spans="1:12" s="110" customFormat="1" ht="15" customHeight="1" x14ac:dyDescent="0.2">
      <c r="A38" s="120"/>
      <c r="B38" s="119" t="s">
        <v>328</v>
      </c>
      <c r="C38" s="258"/>
      <c r="E38" s="113">
        <v>42.887614541733392</v>
      </c>
      <c r="F38" s="114">
        <v>64542</v>
      </c>
      <c r="G38" s="114">
        <v>66523</v>
      </c>
      <c r="H38" s="114">
        <v>66140</v>
      </c>
      <c r="I38" s="114">
        <v>66050</v>
      </c>
      <c r="J38" s="140">
        <v>65754</v>
      </c>
      <c r="K38" s="114">
        <v>-1212</v>
      </c>
      <c r="L38" s="116">
        <v>-1.8432338717036225</v>
      </c>
    </row>
    <row r="39" spans="1:12" s="110" customFormat="1" ht="15" customHeight="1" x14ac:dyDescent="0.2">
      <c r="A39" s="120"/>
      <c r="B39" s="119"/>
      <c r="C39" s="258" t="s">
        <v>106</v>
      </c>
      <c r="E39" s="113">
        <v>40.632456384989617</v>
      </c>
      <c r="F39" s="115">
        <v>26225</v>
      </c>
      <c r="G39" s="114">
        <v>26988</v>
      </c>
      <c r="H39" s="114">
        <v>26859</v>
      </c>
      <c r="I39" s="114">
        <v>26527</v>
      </c>
      <c r="J39" s="140">
        <v>26555</v>
      </c>
      <c r="K39" s="114">
        <v>-330</v>
      </c>
      <c r="L39" s="116">
        <v>-1.2427038222556956</v>
      </c>
    </row>
    <row r="40" spans="1:12" s="110" customFormat="1" ht="15" customHeight="1" x14ac:dyDescent="0.2">
      <c r="A40" s="120"/>
      <c r="B40" s="119"/>
      <c r="C40" s="258" t="s">
        <v>107</v>
      </c>
      <c r="E40" s="113">
        <v>59.367543615010383</v>
      </c>
      <c r="F40" s="115">
        <v>38317</v>
      </c>
      <c r="G40" s="114">
        <v>39535</v>
      </c>
      <c r="H40" s="114">
        <v>39281</v>
      </c>
      <c r="I40" s="114">
        <v>39523</v>
      </c>
      <c r="J40" s="140">
        <v>39199</v>
      </c>
      <c r="K40" s="114">
        <v>-882</v>
      </c>
      <c r="L40" s="116">
        <v>-2.2500573994234547</v>
      </c>
    </row>
    <row r="41" spans="1:12" s="110" customFormat="1" ht="15" customHeight="1" x14ac:dyDescent="0.2">
      <c r="A41" s="120"/>
      <c r="B41" s="320" t="s">
        <v>515</v>
      </c>
      <c r="C41" s="258"/>
      <c r="E41" s="113">
        <v>15.532490315035451</v>
      </c>
      <c r="F41" s="115">
        <v>23375</v>
      </c>
      <c r="G41" s="114">
        <v>24148</v>
      </c>
      <c r="H41" s="114">
        <v>23262</v>
      </c>
      <c r="I41" s="114">
        <v>23657</v>
      </c>
      <c r="J41" s="140">
        <v>22682</v>
      </c>
      <c r="K41" s="114">
        <v>693</v>
      </c>
      <c r="L41" s="116">
        <v>3.0552861299709022</v>
      </c>
    </row>
    <row r="42" spans="1:12" s="110" customFormat="1" ht="15" customHeight="1" x14ac:dyDescent="0.2">
      <c r="A42" s="120"/>
      <c r="B42" s="119"/>
      <c r="C42" s="268" t="s">
        <v>106</v>
      </c>
      <c r="D42" s="182"/>
      <c r="E42" s="113">
        <v>39.161497326203211</v>
      </c>
      <c r="F42" s="115">
        <v>9154</v>
      </c>
      <c r="G42" s="114">
        <v>9470</v>
      </c>
      <c r="H42" s="114">
        <v>9103</v>
      </c>
      <c r="I42" s="114">
        <v>9237</v>
      </c>
      <c r="J42" s="140">
        <v>8827</v>
      </c>
      <c r="K42" s="114">
        <v>327</v>
      </c>
      <c r="L42" s="116">
        <v>3.7045428798006119</v>
      </c>
    </row>
    <row r="43" spans="1:12" s="110" customFormat="1" ht="15" customHeight="1" x14ac:dyDescent="0.2">
      <c r="A43" s="120"/>
      <c r="B43" s="119"/>
      <c r="C43" s="268" t="s">
        <v>107</v>
      </c>
      <c r="D43" s="182"/>
      <c r="E43" s="113">
        <v>60.838502673796789</v>
      </c>
      <c r="F43" s="115">
        <v>14221</v>
      </c>
      <c r="G43" s="114">
        <v>14678</v>
      </c>
      <c r="H43" s="114">
        <v>14159</v>
      </c>
      <c r="I43" s="114">
        <v>14420</v>
      </c>
      <c r="J43" s="140">
        <v>13855</v>
      </c>
      <c r="K43" s="114">
        <v>366</v>
      </c>
      <c r="L43" s="116">
        <v>2.6416456153013352</v>
      </c>
    </row>
    <row r="44" spans="1:12" s="110" customFormat="1" ht="15" customHeight="1" x14ac:dyDescent="0.2">
      <c r="A44" s="120"/>
      <c r="B44" s="119" t="s">
        <v>205</v>
      </c>
      <c r="C44" s="268"/>
      <c r="D44" s="182"/>
      <c r="E44" s="113">
        <v>19.866968788831226</v>
      </c>
      <c r="F44" s="115">
        <v>29898</v>
      </c>
      <c r="G44" s="114">
        <v>31354</v>
      </c>
      <c r="H44" s="114">
        <v>31193</v>
      </c>
      <c r="I44" s="114">
        <v>31378</v>
      </c>
      <c r="J44" s="140">
        <v>31958</v>
      </c>
      <c r="K44" s="114">
        <v>-2060</v>
      </c>
      <c r="L44" s="116">
        <v>-6.4459603229238374</v>
      </c>
    </row>
    <row r="45" spans="1:12" s="110" customFormat="1" ht="15" customHeight="1" x14ac:dyDescent="0.2">
      <c r="A45" s="120"/>
      <c r="B45" s="119"/>
      <c r="C45" s="268" t="s">
        <v>106</v>
      </c>
      <c r="D45" s="182"/>
      <c r="E45" s="113">
        <v>41.604789618034651</v>
      </c>
      <c r="F45" s="115">
        <v>12439</v>
      </c>
      <c r="G45" s="114">
        <v>12955</v>
      </c>
      <c r="H45" s="114">
        <v>12879</v>
      </c>
      <c r="I45" s="114">
        <v>12875</v>
      </c>
      <c r="J45" s="140">
        <v>13095</v>
      </c>
      <c r="K45" s="114">
        <v>-656</v>
      </c>
      <c r="L45" s="116">
        <v>-5.0095456281023294</v>
      </c>
    </row>
    <row r="46" spans="1:12" s="110" customFormat="1" ht="15" customHeight="1" x14ac:dyDescent="0.2">
      <c r="A46" s="123"/>
      <c r="B46" s="124"/>
      <c r="C46" s="260" t="s">
        <v>107</v>
      </c>
      <c r="D46" s="261"/>
      <c r="E46" s="125">
        <v>58.395210381965349</v>
      </c>
      <c r="F46" s="143">
        <v>17459</v>
      </c>
      <c r="G46" s="144">
        <v>18399</v>
      </c>
      <c r="H46" s="144">
        <v>18314</v>
      </c>
      <c r="I46" s="144">
        <v>18503</v>
      </c>
      <c r="J46" s="145">
        <v>18863</v>
      </c>
      <c r="K46" s="144">
        <v>-1404</v>
      </c>
      <c r="L46" s="146">
        <v>-7.4431426602343214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150491</v>
      </c>
      <c r="E11" s="114">
        <v>156556</v>
      </c>
      <c r="F11" s="114">
        <v>154420</v>
      </c>
      <c r="G11" s="114">
        <v>155923</v>
      </c>
      <c r="H11" s="140">
        <v>154437</v>
      </c>
      <c r="I11" s="115">
        <v>-3946</v>
      </c>
      <c r="J11" s="116">
        <v>-2.5550871876558077</v>
      </c>
    </row>
    <row r="12" spans="1:15" s="110" customFormat="1" ht="24.95" customHeight="1" x14ac:dyDescent="0.2">
      <c r="A12" s="193" t="s">
        <v>132</v>
      </c>
      <c r="B12" s="194" t="s">
        <v>133</v>
      </c>
      <c r="C12" s="113">
        <v>8.7712886484906077E-2</v>
      </c>
      <c r="D12" s="115">
        <v>132</v>
      </c>
      <c r="E12" s="114">
        <v>129</v>
      </c>
      <c r="F12" s="114">
        <v>154</v>
      </c>
      <c r="G12" s="114">
        <v>148</v>
      </c>
      <c r="H12" s="140">
        <v>133</v>
      </c>
      <c r="I12" s="115">
        <v>-1</v>
      </c>
      <c r="J12" s="116">
        <v>-0.75187969924812026</v>
      </c>
    </row>
    <row r="13" spans="1:15" s="110" customFormat="1" ht="24.95" customHeight="1" x14ac:dyDescent="0.2">
      <c r="A13" s="193" t="s">
        <v>134</v>
      </c>
      <c r="B13" s="199" t="s">
        <v>214</v>
      </c>
      <c r="C13" s="113">
        <v>0.20067645241243662</v>
      </c>
      <c r="D13" s="115">
        <v>302</v>
      </c>
      <c r="E13" s="114">
        <v>311</v>
      </c>
      <c r="F13" s="114">
        <v>283</v>
      </c>
      <c r="G13" s="114">
        <v>285</v>
      </c>
      <c r="H13" s="140">
        <v>305</v>
      </c>
      <c r="I13" s="115">
        <v>-3</v>
      </c>
      <c r="J13" s="116">
        <v>-0.98360655737704916</v>
      </c>
    </row>
    <row r="14" spans="1:15" s="287" customFormat="1" ht="24.95" customHeight="1" x14ac:dyDescent="0.2">
      <c r="A14" s="193" t="s">
        <v>215</v>
      </c>
      <c r="B14" s="199" t="s">
        <v>137</v>
      </c>
      <c r="C14" s="113">
        <v>2.3968210723564862</v>
      </c>
      <c r="D14" s="115">
        <v>3607</v>
      </c>
      <c r="E14" s="114">
        <v>3661</v>
      </c>
      <c r="F14" s="114">
        <v>3634</v>
      </c>
      <c r="G14" s="114">
        <v>3648</v>
      </c>
      <c r="H14" s="140">
        <v>3659</v>
      </c>
      <c r="I14" s="115">
        <v>-52</v>
      </c>
      <c r="J14" s="116">
        <v>-1.4211533205793934</v>
      </c>
      <c r="K14" s="110"/>
      <c r="L14" s="110"/>
      <c r="M14" s="110"/>
      <c r="N14" s="110"/>
      <c r="O14" s="110"/>
    </row>
    <row r="15" spans="1:15" s="110" customFormat="1" ht="24.95" customHeight="1" x14ac:dyDescent="0.2">
      <c r="A15" s="193" t="s">
        <v>216</v>
      </c>
      <c r="B15" s="199" t="s">
        <v>217</v>
      </c>
      <c r="C15" s="113">
        <v>1.4180249981726483</v>
      </c>
      <c r="D15" s="115">
        <v>2134</v>
      </c>
      <c r="E15" s="114">
        <v>2132</v>
      </c>
      <c r="F15" s="114">
        <v>2088</v>
      </c>
      <c r="G15" s="114">
        <v>2128</v>
      </c>
      <c r="H15" s="140">
        <v>2123</v>
      </c>
      <c r="I15" s="115">
        <v>11</v>
      </c>
      <c r="J15" s="116">
        <v>0.51813471502590669</v>
      </c>
    </row>
    <row r="16" spans="1:15" s="287" customFormat="1" ht="24.95" customHeight="1" x14ac:dyDescent="0.2">
      <c r="A16" s="193" t="s">
        <v>218</v>
      </c>
      <c r="B16" s="199" t="s">
        <v>141</v>
      </c>
      <c r="C16" s="113">
        <v>0.84191081194224238</v>
      </c>
      <c r="D16" s="115">
        <v>1267</v>
      </c>
      <c r="E16" s="114">
        <v>1318</v>
      </c>
      <c r="F16" s="114">
        <v>1337</v>
      </c>
      <c r="G16" s="114">
        <v>1316</v>
      </c>
      <c r="H16" s="140">
        <v>1328</v>
      </c>
      <c r="I16" s="115">
        <v>-61</v>
      </c>
      <c r="J16" s="116">
        <v>-4.5933734939759034</v>
      </c>
      <c r="K16" s="110"/>
      <c r="L16" s="110"/>
      <c r="M16" s="110"/>
      <c r="N16" s="110"/>
      <c r="O16" s="110"/>
    </row>
    <row r="17" spans="1:15" s="110" customFormat="1" ht="24.95" customHeight="1" x14ac:dyDescent="0.2">
      <c r="A17" s="193" t="s">
        <v>142</v>
      </c>
      <c r="B17" s="199" t="s">
        <v>220</v>
      </c>
      <c r="C17" s="113">
        <v>0.13688526224159583</v>
      </c>
      <c r="D17" s="115">
        <v>206</v>
      </c>
      <c r="E17" s="114">
        <v>211</v>
      </c>
      <c r="F17" s="114">
        <v>209</v>
      </c>
      <c r="G17" s="114">
        <v>204</v>
      </c>
      <c r="H17" s="140">
        <v>208</v>
      </c>
      <c r="I17" s="115">
        <v>-2</v>
      </c>
      <c r="J17" s="116">
        <v>-0.96153846153846156</v>
      </c>
    </row>
    <row r="18" spans="1:15" s="287" customFormat="1" ht="24.95" customHeight="1" x14ac:dyDescent="0.2">
      <c r="A18" s="201" t="s">
        <v>144</v>
      </c>
      <c r="B18" s="202" t="s">
        <v>145</v>
      </c>
      <c r="C18" s="113">
        <v>2.2054475018439641</v>
      </c>
      <c r="D18" s="115">
        <v>3319</v>
      </c>
      <c r="E18" s="114">
        <v>3244</v>
      </c>
      <c r="F18" s="114">
        <v>3239</v>
      </c>
      <c r="G18" s="114">
        <v>3181</v>
      </c>
      <c r="H18" s="140">
        <v>3278</v>
      </c>
      <c r="I18" s="115">
        <v>41</v>
      </c>
      <c r="J18" s="116">
        <v>1.2507626601586332</v>
      </c>
      <c r="K18" s="110"/>
      <c r="L18" s="110"/>
      <c r="M18" s="110"/>
      <c r="N18" s="110"/>
      <c r="O18" s="110"/>
    </row>
    <row r="19" spans="1:15" s="110" customFormat="1" ht="24.95" customHeight="1" x14ac:dyDescent="0.2">
      <c r="A19" s="193" t="s">
        <v>146</v>
      </c>
      <c r="B19" s="199" t="s">
        <v>147</v>
      </c>
      <c r="C19" s="113">
        <v>14.499205932580686</v>
      </c>
      <c r="D19" s="115">
        <v>21820</v>
      </c>
      <c r="E19" s="114">
        <v>22575</v>
      </c>
      <c r="F19" s="114">
        <v>21937</v>
      </c>
      <c r="G19" s="114">
        <v>21979</v>
      </c>
      <c r="H19" s="140">
        <v>21758</v>
      </c>
      <c r="I19" s="115">
        <v>62</v>
      </c>
      <c r="J19" s="116">
        <v>0.28495266109017375</v>
      </c>
    </row>
    <row r="20" spans="1:15" s="287" customFormat="1" ht="24.95" customHeight="1" x14ac:dyDescent="0.2">
      <c r="A20" s="193" t="s">
        <v>148</v>
      </c>
      <c r="B20" s="199" t="s">
        <v>149</v>
      </c>
      <c r="C20" s="113">
        <v>2.9596454273013002</v>
      </c>
      <c r="D20" s="115">
        <v>4454</v>
      </c>
      <c r="E20" s="114">
        <v>4427</v>
      </c>
      <c r="F20" s="114">
        <v>4380</v>
      </c>
      <c r="G20" s="114">
        <v>4358</v>
      </c>
      <c r="H20" s="140">
        <v>4242</v>
      </c>
      <c r="I20" s="115">
        <v>212</v>
      </c>
      <c r="J20" s="116">
        <v>4.9976426214049976</v>
      </c>
      <c r="K20" s="110"/>
      <c r="L20" s="110"/>
      <c r="M20" s="110"/>
      <c r="N20" s="110"/>
      <c r="O20" s="110"/>
    </row>
    <row r="21" spans="1:15" s="110" customFormat="1" ht="24.95" customHeight="1" x14ac:dyDescent="0.2">
      <c r="A21" s="201" t="s">
        <v>150</v>
      </c>
      <c r="B21" s="202" t="s">
        <v>151</v>
      </c>
      <c r="C21" s="113">
        <v>12.757573542603877</v>
      </c>
      <c r="D21" s="115">
        <v>19199</v>
      </c>
      <c r="E21" s="114">
        <v>21806</v>
      </c>
      <c r="F21" s="114">
        <v>22196</v>
      </c>
      <c r="G21" s="114">
        <v>22204</v>
      </c>
      <c r="H21" s="140">
        <v>21628</v>
      </c>
      <c r="I21" s="115">
        <v>-2429</v>
      </c>
      <c r="J21" s="116">
        <v>-11.230811910486407</v>
      </c>
    </row>
    <row r="22" spans="1:15" s="110" customFormat="1" ht="24.95" customHeight="1" x14ac:dyDescent="0.2">
      <c r="A22" s="201" t="s">
        <v>152</v>
      </c>
      <c r="B22" s="199" t="s">
        <v>153</v>
      </c>
      <c r="C22" s="113">
        <v>3.0779249257430679</v>
      </c>
      <c r="D22" s="115">
        <v>4632</v>
      </c>
      <c r="E22" s="114">
        <v>4612</v>
      </c>
      <c r="F22" s="114">
        <v>4605</v>
      </c>
      <c r="G22" s="114">
        <v>4614</v>
      </c>
      <c r="H22" s="140">
        <v>4649</v>
      </c>
      <c r="I22" s="115">
        <v>-17</v>
      </c>
      <c r="J22" s="116">
        <v>-0.36567003656700364</v>
      </c>
    </row>
    <row r="23" spans="1:15" s="110" customFormat="1" ht="24.95" customHeight="1" x14ac:dyDescent="0.2">
      <c r="A23" s="193" t="s">
        <v>154</v>
      </c>
      <c r="B23" s="199" t="s">
        <v>155</v>
      </c>
      <c r="C23" s="113">
        <v>1.0346133655833238</v>
      </c>
      <c r="D23" s="115">
        <v>1557</v>
      </c>
      <c r="E23" s="114">
        <v>1603</v>
      </c>
      <c r="F23" s="114">
        <v>1587</v>
      </c>
      <c r="G23" s="114">
        <v>1572</v>
      </c>
      <c r="H23" s="140">
        <v>1566</v>
      </c>
      <c r="I23" s="115">
        <v>-9</v>
      </c>
      <c r="J23" s="116">
        <v>-0.57471264367816088</v>
      </c>
    </row>
    <row r="24" spans="1:15" s="110" customFormat="1" ht="24.95" customHeight="1" x14ac:dyDescent="0.2">
      <c r="A24" s="193" t="s">
        <v>156</v>
      </c>
      <c r="B24" s="199" t="s">
        <v>221</v>
      </c>
      <c r="C24" s="113">
        <v>14.390229316038832</v>
      </c>
      <c r="D24" s="115">
        <v>21656</v>
      </c>
      <c r="E24" s="114">
        <v>21972</v>
      </c>
      <c r="F24" s="114">
        <v>21969</v>
      </c>
      <c r="G24" s="114">
        <v>22334</v>
      </c>
      <c r="H24" s="140">
        <v>22327</v>
      </c>
      <c r="I24" s="115">
        <v>-671</v>
      </c>
      <c r="J24" s="116">
        <v>-3.0053298696645316</v>
      </c>
    </row>
    <row r="25" spans="1:15" s="110" customFormat="1" ht="24.95" customHeight="1" x14ac:dyDescent="0.2">
      <c r="A25" s="193" t="s">
        <v>222</v>
      </c>
      <c r="B25" s="204" t="s">
        <v>159</v>
      </c>
      <c r="C25" s="113">
        <v>16.70398894286037</v>
      </c>
      <c r="D25" s="115">
        <v>25138</v>
      </c>
      <c r="E25" s="114">
        <v>25776</v>
      </c>
      <c r="F25" s="114">
        <v>25610</v>
      </c>
      <c r="G25" s="114">
        <v>25573</v>
      </c>
      <c r="H25" s="140">
        <v>26184</v>
      </c>
      <c r="I25" s="115">
        <v>-1046</v>
      </c>
      <c r="J25" s="116">
        <v>-3.9948059883898566</v>
      </c>
    </row>
    <row r="26" spans="1:15" s="110" customFormat="1" ht="24.95" customHeight="1" x14ac:dyDescent="0.2">
      <c r="A26" s="201">
        <v>782.78300000000002</v>
      </c>
      <c r="B26" s="203" t="s">
        <v>160</v>
      </c>
      <c r="C26" s="113">
        <v>1.8698792618827704</v>
      </c>
      <c r="D26" s="115">
        <v>2814</v>
      </c>
      <c r="E26" s="114">
        <v>3077</v>
      </c>
      <c r="F26" s="114">
        <v>2973</v>
      </c>
      <c r="G26" s="114">
        <v>2836</v>
      </c>
      <c r="H26" s="140">
        <v>2829</v>
      </c>
      <c r="I26" s="115">
        <v>-15</v>
      </c>
      <c r="J26" s="116">
        <v>-0.53022269353128315</v>
      </c>
    </row>
    <row r="27" spans="1:15" s="110" customFormat="1" ht="24.95" customHeight="1" x14ac:dyDescent="0.2">
      <c r="A27" s="193" t="s">
        <v>161</v>
      </c>
      <c r="B27" s="199" t="s">
        <v>162</v>
      </c>
      <c r="C27" s="113">
        <v>0.56814028745905065</v>
      </c>
      <c r="D27" s="115">
        <v>855</v>
      </c>
      <c r="E27" s="114">
        <v>834</v>
      </c>
      <c r="F27" s="114">
        <v>818</v>
      </c>
      <c r="G27" s="114">
        <v>846</v>
      </c>
      <c r="H27" s="140">
        <v>806</v>
      </c>
      <c r="I27" s="115">
        <v>49</v>
      </c>
      <c r="J27" s="116">
        <v>6.0794044665012406</v>
      </c>
    </row>
    <row r="28" spans="1:15" s="110" customFormat="1" ht="24.95" customHeight="1" x14ac:dyDescent="0.2">
      <c r="A28" s="193" t="s">
        <v>163</v>
      </c>
      <c r="B28" s="199" t="s">
        <v>164</v>
      </c>
      <c r="C28" s="113">
        <v>4.360393644802679</v>
      </c>
      <c r="D28" s="115">
        <v>6562</v>
      </c>
      <c r="E28" s="114">
        <v>7371</v>
      </c>
      <c r="F28" s="114">
        <v>6283</v>
      </c>
      <c r="G28" s="114">
        <v>7212</v>
      </c>
      <c r="H28" s="140">
        <v>6457</v>
      </c>
      <c r="I28" s="115">
        <v>105</v>
      </c>
      <c r="J28" s="116">
        <v>1.6261421712869755</v>
      </c>
    </row>
    <row r="29" spans="1:15" s="110" customFormat="1" ht="24.95" customHeight="1" x14ac:dyDescent="0.2">
      <c r="A29" s="193">
        <v>86</v>
      </c>
      <c r="B29" s="199" t="s">
        <v>165</v>
      </c>
      <c r="C29" s="113">
        <v>7.5931451050228915</v>
      </c>
      <c r="D29" s="115">
        <v>11427</v>
      </c>
      <c r="E29" s="114">
        <v>11572</v>
      </c>
      <c r="F29" s="114">
        <v>11530</v>
      </c>
      <c r="G29" s="114">
        <v>11580</v>
      </c>
      <c r="H29" s="140">
        <v>11444</v>
      </c>
      <c r="I29" s="115">
        <v>-17</v>
      </c>
      <c r="J29" s="116">
        <v>-0.14854945823138763</v>
      </c>
    </row>
    <row r="30" spans="1:15" s="110" customFormat="1" ht="24.95" customHeight="1" x14ac:dyDescent="0.2">
      <c r="A30" s="193">
        <v>87.88</v>
      </c>
      <c r="B30" s="204" t="s">
        <v>166</v>
      </c>
      <c r="C30" s="113">
        <v>4.6820075619140011</v>
      </c>
      <c r="D30" s="115">
        <v>7046</v>
      </c>
      <c r="E30" s="114">
        <v>6867</v>
      </c>
      <c r="F30" s="114">
        <v>6746</v>
      </c>
      <c r="G30" s="114">
        <v>6852</v>
      </c>
      <c r="H30" s="140">
        <v>6791</v>
      </c>
      <c r="I30" s="115">
        <v>255</v>
      </c>
      <c r="J30" s="116">
        <v>3.754969812987778</v>
      </c>
    </row>
    <row r="31" spans="1:15" s="110" customFormat="1" ht="24.95" customHeight="1" x14ac:dyDescent="0.2">
      <c r="A31" s="193" t="s">
        <v>167</v>
      </c>
      <c r="B31" s="199" t="s">
        <v>168</v>
      </c>
      <c r="C31" s="113">
        <v>10.605285365902279</v>
      </c>
      <c r="D31" s="115">
        <v>15960</v>
      </c>
      <c r="E31" s="114">
        <v>16701</v>
      </c>
      <c r="F31" s="114">
        <v>16467</v>
      </c>
      <c r="G31" s="114">
        <v>16693</v>
      </c>
      <c r="H31" s="140">
        <v>16374</v>
      </c>
      <c r="I31" s="115">
        <v>-414</v>
      </c>
      <c r="J31" s="116">
        <v>-2.5283986808354708</v>
      </c>
    </row>
    <row r="32" spans="1:15" s="110" customFormat="1" ht="24.95" customHeight="1" x14ac:dyDescent="0.2">
      <c r="A32" s="193"/>
      <c r="B32" s="204" t="s">
        <v>169</v>
      </c>
      <c r="C32" s="113">
        <v>7.3094072070755065E-3</v>
      </c>
      <c r="D32" s="115">
        <v>11</v>
      </c>
      <c r="E32" s="114">
        <v>18</v>
      </c>
      <c r="F32" s="114">
        <v>9</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8.7712886484906077E-2</v>
      </c>
      <c r="D34" s="115">
        <v>132</v>
      </c>
      <c r="E34" s="114">
        <v>129</v>
      </c>
      <c r="F34" s="114">
        <v>154</v>
      </c>
      <c r="G34" s="114">
        <v>148</v>
      </c>
      <c r="H34" s="140">
        <v>133</v>
      </c>
      <c r="I34" s="115">
        <v>-1</v>
      </c>
      <c r="J34" s="116">
        <v>-0.75187969924812026</v>
      </c>
    </row>
    <row r="35" spans="1:10" s="110" customFormat="1" ht="24.95" customHeight="1" x14ac:dyDescent="0.2">
      <c r="A35" s="292" t="s">
        <v>171</v>
      </c>
      <c r="B35" s="293" t="s">
        <v>172</v>
      </c>
      <c r="C35" s="113">
        <v>4.8029450266128872</v>
      </c>
      <c r="D35" s="115">
        <v>7228</v>
      </c>
      <c r="E35" s="114">
        <v>7216</v>
      </c>
      <c r="F35" s="114">
        <v>7156</v>
      </c>
      <c r="G35" s="114">
        <v>7114</v>
      </c>
      <c r="H35" s="140">
        <v>7242</v>
      </c>
      <c r="I35" s="115">
        <v>-14</v>
      </c>
      <c r="J35" s="116">
        <v>-0.19331676332504832</v>
      </c>
    </row>
    <row r="36" spans="1:10" s="110" customFormat="1" ht="24.95" customHeight="1" x14ac:dyDescent="0.2">
      <c r="A36" s="294" t="s">
        <v>173</v>
      </c>
      <c r="B36" s="295" t="s">
        <v>174</v>
      </c>
      <c r="C36" s="125">
        <v>95.102032679695128</v>
      </c>
      <c r="D36" s="143">
        <v>143120</v>
      </c>
      <c r="E36" s="144">
        <v>149193</v>
      </c>
      <c r="F36" s="144">
        <v>147101</v>
      </c>
      <c r="G36" s="144">
        <v>148653</v>
      </c>
      <c r="H36" s="145">
        <v>147055</v>
      </c>
      <c r="I36" s="143">
        <v>-3935</v>
      </c>
      <c r="J36" s="146">
        <v>-2.6758695726088879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150491</v>
      </c>
      <c r="F11" s="264">
        <v>156556</v>
      </c>
      <c r="G11" s="264">
        <v>154420</v>
      </c>
      <c r="H11" s="264">
        <v>155923</v>
      </c>
      <c r="I11" s="265">
        <v>154437</v>
      </c>
      <c r="J11" s="263">
        <v>-3946</v>
      </c>
      <c r="K11" s="266">
        <v>-2.5550871876558077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41.401146912439948</v>
      </c>
      <c r="E13" s="115">
        <v>62305</v>
      </c>
      <c r="F13" s="114">
        <v>64443</v>
      </c>
      <c r="G13" s="114">
        <v>63571</v>
      </c>
      <c r="H13" s="114">
        <v>64036</v>
      </c>
      <c r="I13" s="140">
        <v>63429</v>
      </c>
      <c r="J13" s="115">
        <v>-1124</v>
      </c>
      <c r="K13" s="116">
        <v>-1.7720600986930268</v>
      </c>
    </row>
    <row r="14" spans="1:15" ht="15.95" customHeight="1" x14ac:dyDescent="0.2">
      <c r="A14" s="306" t="s">
        <v>230</v>
      </c>
      <c r="B14" s="307"/>
      <c r="C14" s="308"/>
      <c r="D14" s="113">
        <v>43.938840196423705</v>
      </c>
      <c r="E14" s="115">
        <v>66124</v>
      </c>
      <c r="F14" s="114">
        <v>69595</v>
      </c>
      <c r="G14" s="114">
        <v>68996</v>
      </c>
      <c r="H14" s="114">
        <v>69424</v>
      </c>
      <c r="I14" s="140">
        <v>69033</v>
      </c>
      <c r="J14" s="115">
        <v>-2909</v>
      </c>
      <c r="K14" s="116">
        <v>-4.2139266727507136</v>
      </c>
    </row>
    <row r="15" spans="1:15" ht="15.95" customHeight="1" x14ac:dyDescent="0.2">
      <c r="A15" s="306" t="s">
        <v>231</v>
      </c>
      <c r="B15" s="307"/>
      <c r="C15" s="308"/>
      <c r="D15" s="113">
        <v>6.2282794319926111</v>
      </c>
      <c r="E15" s="115">
        <v>9373</v>
      </c>
      <c r="F15" s="114">
        <v>9648</v>
      </c>
      <c r="G15" s="114">
        <v>9477</v>
      </c>
      <c r="H15" s="114">
        <v>9471</v>
      </c>
      <c r="I15" s="140">
        <v>9362</v>
      </c>
      <c r="J15" s="115">
        <v>11</v>
      </c>
      <c r="K15" s="116">
        <v>0.1174962614825892</v>
      </c>
    </row>
    <row r="16" spans="1:15" ht="15.95" customHeight="1" x14ac:dyDescent="0.2">
      <c r="A16" s="306" t="s">
        <v>232</v>
      </c>
      <c r="B16" s="307"/>
      <c r="C16" s="308"/>
      <c r="D16" s="113">
        <v>4.7471277352134011</v>
      </c>
      <c r="E16" s="115">
        <v>7144</v>
      </c>
      <c r="F16" s="114">
        <v>7082</v>
      </c>
      <c r="G16" s="114">
        <v>6753</v>
      </c>
      <c r="H16" s="114">
        <v>7091</v>
      </c>
      <c r="I16" s="140">
        <v>6893</v>
      </c>
      <c r="J16" s="115">
        <v>251</v>
      </c>
      <c r="K16" s="116">
        <v>3.6413753082837661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0.16944534889129584</v>
      </c>
      <c r="E18" s="115">
        <v>255</v>
      </c>
      <c r="F18" s="114">
        <v>279</v>
      </c>
      <c r="G18" s="114">
        <v>300</v>
      </c>
      <c r="H18" s="114">
        <v>283</v>
      </c>
      <c r="I18" s="140">
        <v>275</v>
      </c>
      <c r="J18" s="115">
        <v>-20</v>
      </c>
      <c r="K18" s="116">
        <v>-7.2727272727272725</v>
      </c>
    </row>
    <row r="19" spans="1:11" ht="14.1" customHeight="1" x14ac:dyDescent="0.2">
      <c r="A19" s="306" t="s">
        <v>235</v>
      </c>
      <c r="B19" s="307" t="s">
        <v>236</v>
      </c>
      <c r="C19" s="308"/>
      <c r="D19" s="113">
        <v>4.9172375756689771E-2</v>
      </c>
      <c r="E19" s="115">
        <v>74</v>
      </c>
      <c r="F19" s="114">
        <v>74</v>
      </c>
      <c r="G19" s="114">
        <v>95</v>
      </c>
      <c r="H19" s="114">
        <v>81</v>
      </c>
      <c r="I19" s="140">
        <v>78</v>
      </c>
      <c r="J19" s="115">
        <v>-4</v>
      </c>
      <c r="K19" s="116">
        <v>-5.1282051282051286</v>
      </c>
    </row>
    <row r="20" spans="1:11" ht="14.1" customHeight="1" x14ac:dyDescent="0.2">
      <c r="A20" s="306">
        <v>12</v>
      </c>
      <c r="B20" s="307" t="s">
        <v>237</v>
      </c>
      <c r="C20" s="308"/>
      <c r="D20" s="113">
        <v>0.33822620621831206</v>
      </c>
      <c r="E20" s="115">
        <v>509</v>
      </c>
      <c r="F20" s="114">
        <v>495</v>
      </c>
      <c r="G20" s="114">
        <v>522</v>
      </c>
      <c r="H20" s="114">
        <v>513</v>
      </c>
      <c r="I20" s="140">
        <v>482</v>
      </c>
      <c r="J20" s="115">
        <v>27</v>
      </c>
      <c r="K20" s="116">
        <v>5.601659751037344</v>
      </c>
    </row>
    <row r="21" spans="1:11" ht="14.1" customHeight="1" x14ac:dyDescent="0.2">
      <c r="A21" s="306">
        <v>21</v>
      </c>
      <c r="B21" s="307" t="s">
        <v>238</v>
      </c>
      <c r="C21" s="308"/>
      <c r="D21" s="113">
        <v>4.3856443242453039E-2</v>
      </c>
      <c r="E21" s="115">
        <v>66</v>
      </c>
      <c r="F21" s="114">
        <v>75</v>
      </c>
      <c r="G21" s="114">
        <v>79</v>
      </c>
      <c r="H21" s="114">
        <v>78</v>
      </c>
      <c r="I21" s="140">
        <v>73</v>
      </c>
      <c r="J21" s="115">
        <v>-7</v>
      </c>
      <c r="K21" s="116">
        <v>-9.5890410958904102</v>
      </c>
    </row>
    <row r="22" spans="1:11" ht="14.1" customHeight="1" x14ac:dyDescent="0.2">
      <c r="A22" s="306">
        <v>22</v>
      </c>
      <c r="B22" s="307" t="s">
        <v>239</v>
      </c>
      <c r="C22" s="308"/>
      <c r="D22" s="113">
        <v>7.9074496149271381E-2</v>
      </c>
      <c r="E22" s="115">
        <v>119</v>
      </c>
      <c r="F22" s="114">
        <v>135</v>
      </c>
      <c r="G22" s="114">
        <v>133</v>
      </c>
      <c r="H22" s="114">
        <v>130</v>
      </c>
      <c r="I22" s="140">
        <v>132</v>
      </c>
      <c r="J22" s="115">
        <v>-13</v>
      </c>
      <c r="K22" s="116">
        <v>-9.8484848484848477</v>
      </c>
    </row>
    <row r="23" spans="1:11" ht="14.1" customHeight="1" x14ac:dyDescent="0.2">
      <c r="A23" s="306">
        <v>23</v>
      </c>
      <c r="B23" s="307" t="s">
        <v>240</v>
      </c>
      <c r="C23" s="308"/>
      <c r="D23" s="113">
        <v>0.42062316018898138</v>
      </c>
      <c r="E23" s="115">
        <v>633</v>
      </c>
      <c r="F23" s="114">
        <v>669</v>
      </c>
      <c r="G23" s="114">
        <v>673</v>
      </c>
      <c r="H23" s="114">
        <v>653</v>
      </c>
      <c r="I23" s="140">
        <v>653</v>
      </c>
      <c r="J23" s="115">
        <v>-20</v>
      </c>
      <c r="K23" s="116">
        <v>-3.0627871362940278</v>
      </c>
    </row>
    <row r="24" spans="1:11" ht="14.1" customHeight="1" x14ac:dyDescent="0.2">
      <c r="A24" s="306">
        <v>24</v>
      </c>
      <c r="B24" s="307" t="s">
        <v>241</v>
      </c>
      <c r="C24" s="308"/>
      <c r="D24" s="113">
        <v>0.14153670319155298</v>
      </c>
      <c r="E24" s="115">
        <v>213</v>
      </c>
      <c r="F24" s="114">
        <v>206</v>
      </c>
      <c r="G24" s="114">
        <v>215</v>
      </c>
      <c r="H24" s="114">
        <v>224</v>
      </c>
      <c r="I24" s="140">
        <v>235</v>
      </c>
      <c r="J24" s="115">
        <v>-22</v>
      </c>
      <c r="K24" s="116">
        <v>-9.3617021276595747</v>
      </c>
    </row>
    <row r="25" spans="1:11" ht="14.1" customHeight="1" x14ac:dyDescent="0.2">
      <c r="A25" s="306">
        <v>25</v>
      </c>
      <c r="B25" s="307" t="s">
        <v>242</v>
      </c>
      <c r="C25" s="308"/>
      <c r="D25" s="113">
        <v>0.45783468778863851</v>
      </c>
      <c r="E25" s="115">
        <v>689</v>
      </c>
      <c r="F25" s="114">
        <v>710</v>
      </c>
      <c r="G25" s="114">
        <v>691</v>
      </c>
      <c r="H25" s="114">
        <v>678</v>
      </c>
      <c r="I25" s="140">
        <v>680</v>
      </c>
      <c r="J25" s="115">
        <v>9</v>
      </c>
      <c r="K25" s="116">
        <v>1.3235294117647058</v>
      </c>
    </row>
    <row r="26" spans="1:11" ht="14.1" customHeight="1" x14ac:dyDescent="0.2">
      <c r="A26" s="306">
        <v>26</v>
      </c>
      <c r="B26" s="307" t="s">
        <v>243</v>
      </c>
      <c r="C26" s="308"/>
      <c r="D26" s="113">
        <v>0.40999129516050792</v>
      </c>
      <c r="E26" s="115">
        <v>617</v>
      </c>
      <c r="F26" s="114">
        <v>646</v>
      </c>
      <c r="G26" s="114">
        <v>633</v>
      </c>
      <c r="H26" s="114">
        <v>647</v>
      </c>
      <c r="I26" s="140">
        <v>641</v>
      </c>
      <c r="J26" s="115">
        <v>-24</v>
      </c>
      <c r="K26" s="116">
        <v>-3.7441497659906395</v>
      </c>
    </row>
    <row r="27" spans="1:11" ht="14.1" customHeight="1" x14ac:dyDescent="0.2">
      <c r="A27" s="306">
        <v>27</v>
      </c>
      <c r="B27" s="307" t="s">
        <v>244</v>
      </c>
      <c r="C27" s="308"/>
      <c r="D27" s="113">
        <v>0.35417400376102226</v>
      </c>
      <c r="E27" s="115">
        <v>533</v>
      </c>
      <c r="F27" s="114">
        <v>527</v>
      </c>
      <c r="G27" s="114">
        <v>520</v>
      </c>
      <c r="H27" s="114">
        <v>537</v>
      </c>
      <c r="I27" s="140">
        <v>555</v>
      </c>
      <c r="J27" s="115">
        <v>-22</v>
      </c>
      <c r="K27" s="116">
        <v>-3.9639639639639639</v>
      </c>
    </row>
    <row r="28" spans="1:11" ht="14.1" customHeight="1" x14ac:dyDescent="0.2">
      <c r="A28" s="306">
        <v>28</v>
      </c>
      <c r="B28" s="307" t="s">
        <v>245</v>
      </c>
      <c r="C28" s="308"/>
      <c r="D28" s="113">
        <v>0.21330179213374886</v>
      </c>
      <c r="E28" s="115">
        <v>321</v>
      </c>
      <c r="F28" s="114">
        <v>323</v>
      </c>
      <c r="G28" s="114">
        <v>316</v>
      </c>
      <c r="H28" s="114">
        <v>309</v>
      </c>
      <c r="I28" s="140">
        <v>292</v>
      </c>
      <c r="J28" s="115">
        <v>29</v>
      </c>
      <c r="K28" s="116">
        <v>9.9315068493150687</v>
      </c>
    </row>
    <row r="29" spans="1:11" ht="14.1" customHeight="1" x14ac:dyDescent="0.2">
      <c r="A29" s="306">
        <v>29</v>
      </c>
      <c r="B29" s="307" t="s">
        <v>246</v>
      </c>
      <c r="C29" s="308"/>
      <c r="D29" s="113">
        <v>2.6061359151045576</v>
      </c>
      <c r="E29" s="115">
        <v>3922</v>
      </c>
      <c r="F29" s="114">
        <v>4439</v>
      </c>
      <c r="G29" s="114">
        <v>4386</v>
      </c>
      <c r="H29" s="114">
        <v>4355</v>
      </c>
      <c r="I29" s="140">
        <v>4244</v>
      </c>
      <c r="J29" s="115">
        <v>-322</v>
      </c>
      <c r="K29" s="116">
        <v>-7.5871819038642787</v>
      </c>
    </row>
    <row r="30" spans="1:11" ht="14.1" customHeight="1" x14ac:dyDescent="0.2">
      <c r="A30" s="306" t="s">
        <v>247</v>
      </c>
      <c r="B30" s="307" t="s">
        <v>248</v>
      </c>
      <c r="C30" s="308"/>
      <c r="D30" s="113">
        <v>0.24121043783349169</v>
      </c>
      <c r="E30" s="115">
        <v>363</v>
      </c>
      <c r="F30" s="114">
        <v>414</v>
      </c>
      <c r="G30" s="114">
        <v>410</v>
      </c>
      <c r="H30" s="114">
        <v>428</v>
      </c>
      <c r="I30" s="140">
        <v>412</v>
      </c>
      <c r="J30" s="115">
        <v>-49</v>
      </c>
      <c r="K30" s="116">
        <v>-11.893203883495145</v>
      </c>
    </row>
    <row r="31" spans="1:11" ht="14.1" customHeight="1" x14ac:dyDescent="0.2">
      <c r="A31" s="306" t="s">
        <v>249</v>
      </c>
      <c r="B31" s="307" t="s">
        <v>250</v>
      </c>
      <c r="C31" s="308"/>
      <c r="D31" s="113">
        <v>2.3576160700639903</v>
      </c>
      <c r="E31" s="115">
        <v>3548</v>
      </c>
      <c r="F31" s="114">
        <v>4014</v>
      </c>
      <c r="G31" s="114">
        <v>3969</v>
      </c>
      <c r="H31" s="114">
        <v>3916</v>
      </c>
      <c r="I31" s="140">
        <v>3825</v>
      </c>
      <c r="J31" s="115">
        <v>-277</v>
      </c>
      <c r="K31" s="116">
        <v>-7.2418300653594772</v>
      </c>
    </row>
    <row r="32" spans="1:11" ht="14.1" customHeight="1" x14ac:dyDescent="0.2">
      <c r="A32" s="306">
        <v>31</v>
      </c>
      <c r="B32" s="307" t="s">
        <v>251</v>
      </c>
      <c r="C32" s="308"/>
      <c r="D32" s="113">
        <v>0.1867221295625652</v>
      </c>
      <c r="E32" s="115">
        <v>281</v>
      </c>
      <c r="F32" s="114">
        <v>287</v>
      </c>
      <c r="G32" s="114">
        <v>295</v>
      </c>
      <c r="H32" s="114">
        <v>310</v>
      </c>
      <c r="I32" s="140">
        <v>306</v>
      </c>
      <c r="J32" s="115">
        <v>-25</v>
      </c>
      <c r="K32" s="116">
        <v>-8.1699346405228752</v>
      </c>
    </row>
    <row r="33" spans="1:11" ht="14.1" customHeight="1" x14ac:dyDescent="0.2">
      <c r="A33" s="306">
        <v>32</v>
      </c>
      <c r="B33" s="307" t="s">
        <v>252</v>
      </c>
      <c r="C33" s="308"/>
      <c r="D33" s="113">
        <v>0.28573137264022436</v>
      </c>
      <c r="E33" s="115">
        <v>430</v>
      </c>
      <c r="F33" s="114">
        <v>380</v>
      </c>
      <c r="G33" s="114">
        <v>387</v>
      </c>
      <c r="H33" s="114">
        <v>387</v>
      </c>
      <c r="I33" s="140">
        <v>413</v>
      </c>
      <c r="J33" s="115">
        <v>17</v>
      </c>
      <c r="K33" s="116">
        <v>4.1162227602905572</v>
      </c>
    </row>
    <row r="34" spans="1:11" ht="14.1" customHeight="1" x14ac:dyDescent="0.2">
      <c r="A34" s="306">
        <v>33</v>
      </c>
      <c r="B34" s="307" t="s">
        <v>253</v>
      </c>
      <c r="C34" s="308"/>
      <c r="D34" s="113">
        <v>0.28107993169026718</v>
      </c>
      <c r="E34" s="115">
        <v>423</v>
      </c>
      <c r="F34" s="114">
        <v>408</v>
      </c>
      <c r="G34" s="114">
        <v>437</v>
      </c>
      <c r="H34" s="114">
        <v>430</v>
      </c>
      <c r="I34" s="140">
        <v>424</v>
      </c>
      <c r="J34" s="115">
        <v>-1</v>
      </c>
      <c r="K34" s="116">
        <v>-0.23584905660377359</v>
      </c>
    </row>
    <row r="35" spans="1:11" ht="14.1" customHeight="1" x14ac:dyDescent="0.2">
      <c r="A35" s="306">
        <v>34</v>
      </c>
      <c r="B35" s="307" t="s">
        <v>254</v>
      </c>
      <c r="C35" s="308"/>
      <c r="D35" s="113">
        <v>4.1231701563548651</v>
      </c>
      <c r="E35" s="115">
        <v>6205</v>
      </c>
      <c r="F35" s="114">
        <v>6330</v>
      </c>
      <c r="G35" s="114">
        <v>6319</v>
      </c>
      <c r="H35" s="114">
        <v>6293</v>
      </c>
      <c r="I35" s="140">
        <v>6348</v>
      </c>
      <c r="J35" s="115">
        <v>-143</v>
      </c>
      <c r="K35" s="116">
        <v>-2.2526780088216762</v>
      </c>
    </row>
    <row r="36" spans="1:11" ht="14.1" customHeight="1" x14ac:dyDescent="0.2">
      <c r="A36" s="306">
        <v>41</v>
      </c>
      <c r="B36" s="307" t="s">
        <v>255</v>
      </c>
      <c r="C36" s="308"/>
      <c r="D36" s="113">
        <v>0.16545839950561828</v>
      </c>
      <c r="E36" s="115">
        <v>249</v>
      </c>
      <c r="F36" s="114">
        <v>265</v>
      </c>
      <c r="G36" s="114">
        <v>268</v>
      </c>
      <c r="H36" s="114">
        <v>314</v>
      </c>
      <c r="I36" s="140">
        <v>297</v>
      </c>
      <c r="J36" s="115">
        <v>-48</v>
      </c>
      <c r="K36" s="116">
        <v>-16.161616161616163</v>
      </c>
    </row>
    <row r="37" spans="1:11" ht="14.1" customHeight="1" x14ac:dyDescent="0.2">
      <c r="A37" s="306">
        <v>42</v>
      </c>
      <c r="B37" s="307" t="s">
        <v>256</v>
      </c>
      <c r="C37" s="308"/>
      <c r="D37" s="113">
        <v>4.2527460113893856E-2</v>
      </c>
      <c r="E37" s="115">
        <v>64</v>
      </c>
      <c r="F37" s="114">
        <v>57</v>
      </c>
      <c r="G37" s="114">
        <v>65</v>
      </c>
      <c r="H37" s="114">
        <v>62</v>
      </c>
      <c r="I37" s="140">
        <v>64</v>
      </c>
      <c r="J37" s="115">
        <v>0</v>
      </c>
      <c r="K37" s="116">
        <v>0</v>
      </c>
    </row>
    <row r="38" spans="1:11" ht="14.1" customHeight="1" x14ac:dyDescent="0.2">
      <c r="A38" s="306">
        <v>43</v>
      </c>
      <c r="B38" s="307" t="s">
        <v>257</v>
      </c>
      <c r="C38" s="308"/>
      <c r="D38" s="113">
        <v>0.64123435952980579</v>
      </c>
      <c r="E38" s="115">
        <v>965</v>
      </c>
      <c r="F38" s="114">
        <v>955</v>
      </c>
      <c r="G38" s="114">
        <v>949</v>
      </c>
      <c r="H38" s="114">
        <v>927</v>
      </c>
      <c r="I38" s="140">
        <v>919</v>
      </c>
      <c r="J38" s="115">
        <v>46</v>
      </c>
      <c r="K38" s="116">
        <v>5.0054406964091402</v>
      </c>
    </row>
    <row r="39" spans="1:11" ht="14.1" customHeight="1" x14ac:dyDescent="0.2">
      <c r="A39" s="306">
        <v>51</v>
      </c>
      <c r="B39" s="307" t="s">
        <v>258</v>
      </c>
      <c r="C39" s="308"/>
      <c r="D39" s="113">
        <v>4.6501119668285815</v>
      </c>
      <c r="E39" s="115">
        <v>6998</v>
      </c>
      <c r="F39" s="114">
        <v>6914</v>
      </c>
      <c r="G39" s="114">
        <v>6821</v>
      </c>
      <c r="H39" s="114">
        <v>6833</v>
      </c>
      <c r="I39" s="140">
        <v>6828</v>
      </c>
      <c r="J39" s="115">
        <v>170</v>
      </c>
      <c r="K39" s="116">
        <v>2.4897480960749854</v>
      </c>
    </row>
    <row r="40" spans="1:11" ht="14.1" customHeight="1" x14ac:dyDescent="0.2">
      <c r="A40" s="306" t="s">
        <v>259</v>
      </c>
      <c r="B40" s="307" t="s">
        <v>260</v>
      </c>
      <c r="C40" s="308"/>
      <c r="D40" s="113">
        <v>4.455415938494661</v>
      </c>
      <c r="E40" s="115">
        <v>6705</v>
      </c>
      <c r="F40" s="114">
        <v>6632</v>
      </c>
      <c r="G40" s="114">
        <v>6529</v>
      </c>
      <c r="H40" s="114">
        <v>6558</v>
      </c>
      <c r="I40" s="140">
        <v>6556</v>
      </c>
      <c r="J40" s="115">
        <v>149</v>
      </c>
      <c r="K40" s="116">
        <v>2.2727272727272729</v>
      </c>
    </row>
    <row r="41" spans="1:11" ht="14.1" customHeight="1" x14ac:dyDescent="0.2">
      <c r="A41" s="306"/>
      <c r="B41" s="307" t="s">
        <v>261</v>
      </c>
      <c r="C41" s="308"/>
      <c r="D41" s="113">
        <v>1.5462718700786093</v>
      </c>
      <c r="E41" s="115">
        <v>2327</v>
      </c>
      <c r="F41" s="114">
        <v>2418</v>
      </c>
      <c r="G41" s="114">
        <v>2304</v>
      </c>
      <c r="H41" s="114">
        <v>2296</v>
      </c>
      <c r="I41" s="140">
        <v>2332</v>
      </c>
      <c r="J41" s="115">
        <v>-5</v>
      </c>
      <c r="K41" s="116">
        <v>-0.21440823327615779</v>
      </c>
    </row>
    <row r="42" spans="1:11" ht="14.1" customHeight="1" x14ac:dyDescent="0.2">
      <c r="A42" s="306">
        <v>52</v>
      </c>
      <c r="B42" s="307" t="s">
        <v>262</v>
      </c>
      <c r="C42" s="308"/>
      <c r="D42" s="113">
        <v>3.1297552677568756</v>
      </c>
      <c r="E42" s="115">
        <v>4710</v>
      </c>
      <c r="F42" s="114">
        <v>4798</v>
      </c>
      <c r="G42" s="114">
        <v>4734</v>
      </c>
      <c r="H42" s="114">
        <v>4691</v>
      </c>
      <c r="I42" s="140">
        <v>4689</v>
      </c>
      <c r="J42" s="115">
        <v>21</v>
      </c>
      <c r="K42" s="116">
        <v>0.44785668586052463</v>
      </c>
    </row>
    <row r="43" spans="1:11" ht="14.1" customHeight="1" x14ac:dyDescent="0.2">
      <c r="A43" s="306" t="s">
        <v>263</v>
      </c>
      <c r="B43" s="307" t="s">
        <v>264</v>
      </c>
      <c r="C43" s="308"/>
      <c r="D43" s="113">
        <v>3.0912147570286597</v>
      </c>
      <c r="E43" s="115">
        <v>4652</v>
      </c>
      <c r="F43" s="114">
        <v>4741</v>
      </c>
      <c r="G43" s="114">
        <v>4669</v>
      </c>
      <c r="H43" s="114">
        <v>4615</v>
      </c>
      <c r="I43" s="140">
        <v>4564</v>
      </c>
      <c r="J43" s="115">
        <v>88</v>
      </c>
      <c r="K43" s="116">
        <v>1.9281332164767748</v>
      </c>
    </row>
    <row r="44" spans="1:11" ht="14.1" customHeight="1" x14ac:dyDescent="0.2">
      <c r="A44" s="306">
        <v>53</v>
      </c>
      <c r="B44" s="307" t="s">
        <v>265</v>
      </c>
      <c r="C44" s="308"/>
      <c r="D44" s="113">
        <v>1.3522403333089685</v>
      </c>
      <c r="E44" s="115">
        <v>2035</v>
      </c>
      <c r="F44" s="114">
        <v>2176</v>
      </c>
      <c r="G44" s="114">
        <v>2212</v>
      </c>
      <c r="H44" s="114">
        <v>2886</v>
      </c>
      <c r="I44" s="140">
        <v>2938</v>
      </c>
      <c r="J44" s="115">
        <v>-903</v>
      </c>
      <c r="K44" s="116">
        <v>-30.735194009530293</v>
      </c>
    </row>
    <row r="45" spans="1:11" ht="14.1" customHeight="1" x14ac:dyDescent="0.2">
      <c r="A45" s="306" t="s">
        <v>266</v>
      </c>
      <c r="B45" s="307" t="s">
        <v>267</v>
      </c>
      <c r="C45" s="308"/>
      <c r="D45" s="113">
        <v>1.319015755094989</v>
      </c>
      <c r="E45" s="115">
        <v>1985</v>
      </c>
      <c r="F45" s="114">
        <v>2127</v>
      </c>
      <c r="G45" s="114">
        <v>2158</v>
      </c>
      <c r="H45" s="114">
        <v>2832</v>
      </c>
      <c r="I45" s="140">
        <v>2883</v>
      </c>
      <c r="J45" s="115">
        <v>-898</v>
      </c>
      <c r="K45" s="116">
        <v>-31.148109608047172</v>
      </c>
    </row>
    <row r="46" spans="1:11" ht="14.1" customHeight="1" x14ac:dyDescent="0.2">
      <c r="A46" s="306">
        <v>54</v>
      </c>
      <c r="B46" s="307" t="s">
        <v>268</v>
      </c>
      <c r="C46" s="308"/>
      <c r="D46" s="113">
        <v>17.383763813118392</v>
      </c>
      <c r="E46" s="115">
        <v>26161</v>
      </c>
      <c r="F46" s="114">
        <v>26771</v>
      </c>
      <c r="G46" s="114">
        <v>26703</v>
      </c>
      <c r="H46" s="114">
        <v>26592</v>
      </c>
      <c r="I46" s="140">
        <v>27285</v>
      </c>
      <c r="J46" s="115">
        <v>-1124</v>
      </c>
      <c r="K46" s="116">
        <v>-4.1194795675279456</v>
      </c>
    </row>
    <row r="47" spans="1:11" ht="14.1" customHeight="1" x14ac:dyDescent="0.2">
      <c r="A47" s="306">
        <v>61</v>
      </c>
      <c r="B47" s="307" t="s">
        <v>269</v>
      </c>
      <c r="C47" s="308"/>
      <c r="D47" s="113">
        <v>0.98278302356951575</v>
      </c>
      <c r="E47" s="115">
        <v>1479</v>
      </c>
      <c r="F47" s="114">
        <v>1579</v>
      </c>
      <c r="G47" s="114">
        <v>1509</v>
      </c>
      <c r="H47" s="114">
        <v>1506</v>
      </c>
      <c r="I47" s="140">
        <v>1397</v>
      </c>
      <c r="J47" s="115">
        <v>82</v>
      </c>
      <c r="K47" s="116">
        <v>5.8697208303507518</v>
      </c>
    </row>
    <row r="48" spans="1:11" ht="14.1" customHeight="1" x14ac:dyDescent="0.2">
      <c r="A48" s="306">
        <v>62</v>
      </c>
      <c r="B48" s="307" t="s">
        <v>270</v>
      </c>
      <c r="C48" s="308"/>
      <c r="D48" s="113">
        <v>11.623286442378614</v>
      </c>
      <c r="E48" s="115">
        <v>17492</v>
      </c>
      <c r="F48" s="114">
        <v>18108</v>
      </c>
      <c r="G48" s="114">
        <v>17969</v>
      </c>
      <c r="H48" s="114">
        <v>18115</v>
      </c>
      <c r="I48" s="140">
        <v>17754</v>
      </c>
      <c r="J48" s="115">
        <v>-262</v>
      </c>
      <c r="K48" s="116">
        <v>-1.4757237805564942</v>
      </c>
    </row>
    <row r="49" spans="1:11" ht="14.1" customHeight="1" x14ac:dyDescent="0.2">
      <c r="A49" s="306">
        <v>63</v>
      </c>
      <c r="B49" s="307" t="s">
        <v>271</v>
      </c>
      <c r="C49" s="308"/>
      <c r="D49" s="113">
        <v>12.618694805669442</v>
      </c>
      <c r="E49" s="115">
        <v>18990</v>
      </c>
      <c r="F49" s="114">
        <v>21288</v>
      </c>
      <c r="G49" s="114">
        <v>21012</v>
      </c>
      <c r="H49" s="114">
        <v>20485</v>
      </c>
      <c r="I49" s="140">
        <v>19909</v>
      </c>
      <c r="J49" s="115">
        <v>-919</v>
      </c>
      <c r="K49" s="116">
        <v>-4.6160028127982322</v>
      </c>
    </row>
    <row r="50" spans="1:11" ht="14.1" customHeight="1" x14ac:dyDescent="0.2">
      <c r="A50" s="306" t="s">
        <v>272</v>
      </c>
      <c r="B50" s="307" t="s">
        <v>273</v>
      </c>
      <c r="C50" s="308"/>
      <c r="D50" s="113">
        <v>1.0279684499405279</v>
      </c>
      <c r="E50" s="115">
        <v>1547</v>
      </c>
      <c r="F50" s="114">
        <v>1663</v>
      </c>
      <c r="G50" s="114">
        <v>1689</v>
      </c>
      <c r="H50" s="114">
        <v>1658</v>
      </c>
      <c r="I50" s="140">
        <v>1659</v>
      </c>
      <c r="J50" s="115">
        <v>-112</v>
      </c>
      <c r="K50" s="116">
        <v>-6.7510548523206753</v>
      </c>
    </row>
    <row r="51" spans="1:11" ht="14.1" customHeight="1" x14ac:dyDescent="0.2">
      <c r="A51" s="306" t="s">
        <v>274</v>
      </c>
      <c r="B51" s="307" t="s">
        <v>275</v>
      </c>
      <c r="C51" s="308"/>
      <c r="D51" s="113">
        <v>10.076350080735725</v>
      </c>
      <c r="E51" s="115">
        <v>15164</v>
      </c>
      <c r="F51" s="114">
        <v>17273</v>
      </c>
      <c r="G51" s="114">
        <v>17101</v>
      </c>
      <c r="H51" s="114">
        <v>17219</v>
      </c>
      <c r="I51" s="140">
        <v>16682</v>
      </c>
      <c r="J51" s="115">
        <v>-1518</v>
      </c>
      <c r="K51" s="116">
        <v>-9.0996283419254294</v>
      </c>
    </row>
    <row r="52" spans="1:11" ht="14.1" customHeight="1" x14ac:dyDescent="0.2">
      <c r="A52" s="306">
        <v>71</v>
      </c>
      <c r="B52" s="307" t="s">
        <v>276</v>
      </c>
      <c r="C52" s="308"/>
      <c r="D52" s="113">
        <v>15.658743712248572</v>
      </c>
      <c r="E52" s="115">
        <v>23565</v>
      </c>
      <c r="F52" s="114">
        <v>24550</v>
      </c>
      <c r="G52" s="114">
        <v>23810</v>
      </c>
      <c r="H52" s="114">
        <v>24520</v>
      </c>
      <c r="I52" s="140">
        <v>24083</v>
      </c>
      <c r="J52" s="115">
        <v>-518</v>
      </c>
      <c r="K52" s="116">
        <v>-2.1508948220736621</v>
      </c>
    </row>
    <row r="53" spans="1:11" ht="14.1" customHeight="1" x14ac:dyDescent="0.2">
      <c r="A53" s="306" t="s">
        <v>277</v>
      </c>
      <c r="B53" s="307" t="s">
        <v>278</v>
      </c>
      <c r="C53" s="308"/>
      <c r="D53" s="113">
        <v>1.0126851439620974</v>
      </c>
      <c r="E53" s="115">
        <v>1524</v>
      </c>
      <c r="F53" s="114">
        <v>1583</v>
      </c>
      <c r="G53" s="114">
        <v>1600</v>
      </c>
      <c r="H53" s="114">
        <v>1565</v>
      </c>
      <c r="I53" s="140">
        <v>1559</v>
      </c>
      <c r="J53" s="115">
        <v>-35</v>
      </c>
      <c r="K53" s="116">
        <v>-2.2450288646568315</v>
      </c>
    </row>
    <row r="54" spans="1:11" ht="14.1" customHeight="1" x14ac:dyDescent="0.2">
      <c r="A54" s="306" t="s">
        <v>279</v>
      </c>
      <c r="B54" s="307" t="s">
        <v>280</v>
      </c>
      <c r="C54" s="308"/>
      <c r="D54" s="113">
        <v>13.911130898193248</v>
      </c>
      <c r="E54" s="115">
        <v>20935</v>
      </c>
      <c r="F54" s="114">
        <v>21877</v>
      </c>
      <c r="G54" s="114">
        <v>21131</v>
      </c>
      <c r="H54" s="114">
        <v>21833</v>
      </c>
      <c r="I54" s="140">
        <v>21387</v>
      </c>
      <c r="J54" s="115">
        <v>-452</v>
      </c>
      <c r="K54" s="116">
        <v>-2.113433394117922</v>
      </c>
    </row>
    <row r="55" spans="1:11" ht="14.1" customHeight="1" x14ac:dyDescent="0.2">
      <c r="A55" s="306">
        <v>72</v>
      </c>
      <c r="B55" s="307" t="s">
        <v>281</v>
      </c>
      <c r="C55" s="308"/>
      <c r="D55" s="113">
        <v>1.7183751852270235</v>
      </c>
      <c r="E55" s="115">
        <v>2586</v>
      </c>
      <c r="F55" s="114">
        <v>2596</v>
      </c>
      <c r="G55" s="114">
        <v>2600</v>
      </c>
      <c r="H55" s="114">
        <v>2590</v>
      </c>
      <c r="I55" s="140">
        <v>2556</v>
      </c>
      <c r="J55" s="115">
        <v>30</v>
      </c>
      <c r="K55" s="116">
        <v>1.1737089201877935</v>
      </c>
    </row>
    <row r="56" spans="1:11" ht="14.1" customHeight="1" x14ac:dyDescent="0.2">
      <c r="A56" s="306" t="s">
        <v>282</v>
      </c>
      <c r="B56" s="307" t="s">
        <v>283</v>
      </c>
      <c r="C56" s="308"/>
      <c r="D56" s="113">
        <v>0.25782272694048147</v>
      </c>
      <c r="E56" s="115">
        <v>388</v>
      </c>
      <c r="F56" s="114">
        <v>391</v>
      </c>
      <c r="G56" s="114">
        <v>378</v>
      </c>
      <c r="H56" s="114">
        <v>371</v>
      </c>
      <c r="I56" s="140">
        <v>349</v>
      </c>
      <c r="J56" s="115">
        <v>39</v>
      </c>
      <c r="K56" s="116">
        <v>11.174785100286533</v>
      </c>
    </row>
    <row r="57" spans="1:11" ht="14.1" customHeight="1" x14ac:dyDescent="0.2">
      <c r="A57" s="306" t="s">
        <v>284</v>
      </c>
      <c r="B57" s="307" t="s">
        <v>285</v>
      </c>
      <c r="C57" s="308"/>
      <c r="D57" s="113">
        <v>1.0658444691044646</v>
      </c>
      <c r="E57" s="115">
        <v>1604</v>
      </c>
      <c r="F57" s="114">
        <v>1618</v>
      </c>
      <c r="G57" s="114">
        <v>1630</v>
      </c>
      <c r="H57" s="114">
        <v>1636</v>
      </c>
      <c r="I57" s="140">
        <v>1620</v>
      </c>
      <c r="J57" s="115">
        <v>-16</v>
      </c>
      <c r="K57" s="116">
        <v>-0.98765432098765427</v>
      </c>
    </row>
    <row r="58" spans="1:11" ht="14.1" customHeight="1" x14ac:dyDescent="0.2">
      <c r="A58" s="306">
        <v>73</v>
      </c>
      <c r="B58" s="307" t="s">
        <v>286</v>
      </c>
      <c r="C58" s="308"/>
      <c r="D58" s="113">
        <v>1.3655301645945606</v>
      </c>
      <c r="E58" s="115">
        <v>2055</v>
      </c>
      <c r="F58" s="114">
        <v>2048</v>
      </c>
      <c r="G58" s="114">
        <v>2040</v>
      </c>
      <c r="H58" s="114">
        <v>2065</v>
      </c>
      <c r="I58" s="140">
        <v>2042</v>
      </c>
      <c r="J58" s="115">
        <v>13</v>
      </c>
      <c r="K58" s="116">
        <v>0.63663075416258574</v>
      </c>
    </row>
    <row r="59" spans="1:11" ht="14.1" customHeight="1" x14ac:dyDescent="0.2">
      <c r="A59" s="306" t="s">
        <v>287</v>
      </c>
      <c r="B59" s="307" t="s">
        <v>288</v>
      </c>
      <c r="C59" s="308"/>
      <c r="D59" s="113">
        <v>0.83327242160660775</v>
      </c>
      <c r="E59" s="115">
        <v>1254</v>
      </c>
      <c r="F59" s="114">
        <v>1246</v>
      </c>
      <c r="G59" s="114">
        <v>1221</v>
      </c>
      <c r="H59" s="114">
        <v>1227</v>
      </c>
      <c r="I59" s="140">
        <v>1216</v>
      </c>
      <c r="J59" s="115">
        <v>38</v>
      </c>
      <c r="K59" s="116">
        <v>3.125</v>
      </c>
    </row>
    <row r="60" spans="1:11" ht="14.1" customHeight="1" x14ac:dyDescent="0.2">
      <c r="A60" s="306">
        <v>81</v>
      </c>
      <c r="B60" s="307" t="s">
        <v>289</v>
      </c>
      <c r="C60" s="308"/>
      <c r="D60" s="113">
        <v>6.0282674711444537</v>
      </c>
      <c r="E60" s="115">
        <v>9072</v>
      </c>
      <c r="F60" s="114">
        <v>9252</v>
      </c>
      <c r="G60" s="114">
        <v>9151</v>
      </c>
      <c r="H60" s="114">
        <v>9178</v>
      </c>
      <c r="I60" s="140">
        <v>9038</v>
      </c>
      <c r="J60" s="115">
        <v>34</v>
      </c>
      <c r="K60" s="116">
        <v>0.3761894224385926</v>
      </c>
    </row>
    <row r="61" spans="1:11" ht="14.1" customHeight="1" x14ac:dyDescent="0.2">
      <c r="A61" s="306" t="s">
        <v>290</v>
      </c>
      <c r="B61" s="307" t="s">
        <v>291</v>
      </c>
      <c r="C61" s="308"/>
      <c r="D61" s="113">
        <v>1.6585709444418604</v>
      </c>
      <c r="E61" s="115">
        <v>2496</v>
      </c>
      <c r="F61" s="114">
        <v>2570</v>
      </c>
      <c r="G61" s="114">
        <v>2578</v>
      </c>
      <c r="H61" s="114">
        <v>2611</v>
      </c>
      <c r="I61" s="140">
        <v>2566</v>
      </c>
      <c r="J61" s="115">
        <v>-70</v>
      </c>
      <c r="K61" s="116">
        <v>-2.7279812938425567</v>
      </c>
    </row>
    <row r="62" spans="1:11" ht="14.1" customHeight="1" x14ac:dyDescent="0.2">
      <c r="A62" s="306" t="s">
        <v>292</v>
      </c>
      <c r="B62" s="307" t="s">
        <v>293</v>
      </c>
      <c r="C62" s="308"/>
      <c r="D62" s="113">
        <v>2.8333920300881781</v>
      </c>
      <c r="E62" s="115">
        <v>4264</v>
      </c>
      <c r="F62" s="114">
        <v>4333</v>
      </c>
      <c r="G62" s="114">
        <v>4260</v>
      </c>
      <c r="H62" s="114">
        <v>4261</v>
      </c>
      <c r="I62" s="140">
        <v>4215</v>
      </c>
      <c r="J62" s="115">
        <v>49</v>
      </c>
      <c r="K62" s="116">
        <v>1.1625148279952551</v>
      </c>
    </row>
    <row r="63" spans="1:11" ht="14.1" customHeight="1" x14ac:dyDescent="0.2">
      <c r="A63" s="306"/>
      <c r="B63" s="307" t="s">
        <v>294</v>
      </c>
      <c r="C63" s="308"/>
      <c r="D63" s="113">
        <v>2.2851864895575149</v>
      </c>
      <c r="E63" s="115">
        <v>3439</v>
      </c>
      <c r="F63" s="114">
        <v>3467</v>
      </c>
      <c r="G63" s="114">
        <v>3452</v>
      </c>
      <c r="H63" s="114">
        <v>3439</v>
      </c>
      <c r="I63" s="140">
        <v>3409</v>
      </c>
      <c r="J63" s="115">
        <v>30</v>
      </c>
      <c r="K63" s="116">
        <v>0.88002346729246117</v>
      </c>
    </row>
    <row r="64" spans="1:11" ht="14.1" customHeight="1" x14ac:dyDescent="0.2">
      <c r="A64" s="306" t="s">
        <v>295</v>
      </c>
      <c r="B64" s="307" t="s">
        <v>296</v>
      </c>
      <c r="C64" s="308"/>
      <c r="D64" s="113">
        <v>0.29304077984729981</v>
      </c>
      <c r="E64" s="115">
        <v>441</v>
      </c>
      <c r="F64" s="114">
        <v>432</v>
      </c>
      <c r="G64" s="114">
        <v>423</v>
      </c>
      <c r="H64" s="114">
        <v>414</v>
      </c>
      <c r="I64" s="140">
        <v>415</v>
      </c>
      <c r="J64" s="115">
        <v>26</v>
      </c>
      <c r="K64" s="116">
        <v>6.2650602409638552</v>
      </c>
    </row>
    <row r="65" spans="1:11" ht="14.1" customHeight="1" x14ac:dyDescent="0.2">
      <c r="A65" s="306" t="s">
        <v>297</v>
      </c>
      <c r="B65" s="307" t="s">
        <v>298</v>
      </c>
      <c r="C65" s="308"/>
      <c r="D65" s="113">
        <v>0.54754104896638334</v>
      </c>
      <c r="E65" s="115">
        <v>824</v>
      </c>
      <c r="F65" s="114">
        <v>838</v>
      </c>
      <c r="G65" s="114">
        <v>809</v>
      </c>
      <c r="H65" s="114">
        <v>799</v>
      </c>
      <c r="I65" s="140">
        <v>789</v>
      </c>
      <c r="J65" s="115">
        <v>35</v>
      </c>
      <c r="K65" s="116">
        <v>4.4359949302915078</v>
      </c>
    </row>
    <row r="66" spans="1:11" ht="14.1" customHeight="1" x14ac:dyDescent="0.2">
      <c r="A66" s="306">
        <v>82</v>
      </c>
      <c r="B66" s="307" t="s">
        <v>299</v>
      </c>
      <c r="C66" s="308"/>
      <c r="D66" s="113">
        <v>1.8692147703184907</v>
      </c>
      <c r="E66" s="115">
        <v>2813</v>
      </c>
      <c r="F66" s="114">
        <v>2850</v>
      </c>
      <c r="G66" s="114">
        <v>2822</v>
      </c>
      <c r="H66" s="114">
        <v>2838</v>
      </c>
      <c r="I66" s="140">
        <v>2843</v>
      </c>
      <c r="J66" s="115">
        <v>-30</v>
      </c>
      <c r="K66" s="116">
        <v>-1.0552233556102708</v>
      </c>
    </row>
    <row r="67" spans="1:11" ht="14.1" customHeight="1" x14ac:dyDescent="0.2">
      <c r="A67" s="306" t="s">
        <v>300</v>
      </c>
      <c r="B67" s="307" t="s">
        <v>301</v>
      </c>
      <c r="C67" s="308"/>
      <c r="D67" s="113">
        <v>0.92032081652723419</v>
      </c>
      <c r="E67" s="115">
        <v>1385</v>
      </c>
      <c r="F67" s="114">
        <v>1313</v>
      </c>
      <c r="G67" s="114">
        <v>1305</v>
      </c>
      <c r="H67" s="114">
        <v>1317</v>
      </c>
      <c r="I67" s="140">
        <v>1315</v>
      </c>
      <c r="J67" s="115">
        <v>70</v>
      </c>
      <c r="K67" s="116">
        <v>5.3231939163498101</v>
      </c>
    </row>
    <row r="68" spans="1:11" ht="14.1" customHeight="1" x14ac:dyDescent="0.2">
      <c r="A68" s="306" t="s">
        <v>302</v>
      </c>
      <c r="B68" s="307" t="s">
        <v>303</v>
      </c>
      <c r="C68" s="308"/>
      <c r="D68" s="113">
        <v>0.60535181505870783</v>
      </c>
      <c r="E68" s="115">
        <v>911</v>
      </c>
      <c r="F68" s="114">
        <v>1001</v>
      </c>
      <c r="G68" s="114">
        <v>992</v>
      </c>
      <c r="H68" s="114">
        <v>996</v>
      </c>
      <c r="I68" s="140">
        <v>1004</v>
      </c>
      <c r="J68" s="115">
        <v>-93</v>
      </c>
      <c r="K68" s="116">
        <v>-9.2629482071713145</v>
      </c>
    </row>
    <row r="69" spans="1:11" ht="14.1" customHeight="1" x14ac:dyDescent="0.2">
      <c r="A69" s="306">
        <v>83</v>
      </c>
      <c r="B69" s="307" t="s">
        <v>304</v>
      </c>
      <c r="C69" s="308"/>
      <c r="D69" s="113">
        <v>3.006159836800872</v>
      </c>
      <c r="E69" s="115">
        <v>4524</v>
      </c>
      <c r="F69" s="114">
        <v>4327</v>
      </c>
      <c r="G69" s="114">
        <v>4190</v>
      </c>
      <c r="H69" s="114">
        <v>4383</v>
      </c>
      <c r="I69" s="140">
        <v>4266</v>
      </c>
      <c r="J69" s="115">
        <v>258</v>
      </c>
      <c r="K69" s="116">
        <v>6.0478199718706049</v>
      </c>
    </row>
    <row r="70" spans="1:11" ht="14.1" customHeight="1" x14ac:dyDescent="0.2">
      <c r="A70" s="306" t="s">
        <v>305</v>
      </c>
      <c r="B70" s="307" t="s">
        <v>306</v>
      </c>
      <c r="C70" s="308"/>
      <c r="D70" s="113">
        <v>2.4353615830847026</v>
      </c>
      <c r="E70" s="115">
        <v>3665</v>
      </c>
      <c r="F70" s="114">
        <v>3468</v>
      </c>
      <c r="G70" s="114">
        <v>3336</v>
      </c>
      <c r="H70" s="114">
        <v>3524</v>
      </c>
      <c r="I70" s="140">
        <v>3430</v>
      </c>
      <c r="J70" s="115">
        <v>235</v>
      </c>
      <c r="K70" s="116">
        <v>6.85131195335277</v>
      </c>
    </row>
    <row r="71" spans="1:11" ht="14.1" customHeight="1" x14ac:dyDescent="0.2">
      <c r="A71" s="306"/>
      <c r="B71" s="307" t="s">
        <v>307</v>
      </c>
      <c r="C71" s="308"/>
      <c r="D71" s="113">
        <v>1.4439401691795524</v>
      </c>
      <c r="E71" s="115">
        <v>2173</v>
      </c>
      <c r="F71" s="114">
        <v>2203</v>
      </c>
      <c r="G71" s="114">
        <v>2145</v>
      </c>
      <c r="H71" s="114">
        <v>2301</v>
      </c>
      <c r="I71" s="140">
        <v>2240</v>
      </c>
      <c r="J71" s="115">
        <v>-67</v>
      </c>
      <c r="K71" s="116">
        <v>-2.9910714285714284</v>
      </c>
    </row>
    <row r="72" spans="1:11" ht="14.1" customHeight="1" x14ac:dyDescent="0.2">
      <c r="A72" s="306">
        <v>84</v>
      </c>
      <c r="B72" s="307" t="s">
        <v>308</v>
      </c>
      <c r="C72" s="308"/>
      <c r="D72" s="113">
        <v>2.34233276408556</v>
      </c>
      <c r="E72" s="115">
        <v>3525</v>
      </c>
      <c r="F72" s="114">
        <v>3812</v>
      </c>
      <c r="G72" s="114">
        <v>3478</v>
      </c>
      <c r="H72" s="114">
        <v>3721</v>
      </c>
      <c r="I72" s="140">
        <v>3501</v>
      </c>
      <c r="J72" s="115">
        <v>24</v>
      </c>
      <c r="K72" s="116">
        <v>0.68551842330762636</v>
      </c>
    </row>
    <row r="73" spans="1:11" ht="14.1" customHeight="1" x14ac:dyDescent="0.2">
      <c r="A73" s="306" t="s">
        <v>309</v>
      </c>
      <c r="B73" s="307" t="s">
        <v>310</v>
      </c>
      <c r="C73" s="308"/>
      <c r="D73" s="113">
        <v>0.26247416789043865</v>
      </c>
      <c r="E73" s="115">
        <v>395</v>
      </c>
      <c r="F73" s="114">
        <v>417</v>
      </c>
      <c r="G73" s="114">
        <v>379</v>
      </c>
      <c r="H73" s="114">
        <v>420</v>
      </c>
      <c r="I73" s="140">
        <v>411</v>
      </c>
      <c r="J73" s="115">
        <v>-16</v>
      </c>
      <c r="K73" s="116">
        <v>-3.8929440389294405</v>
      </c>
    </row>
    <row r="74" spans="1:11" ht="14.1" customHeight="1" x14ac:dyDescent="0.2">
      <c r="A74" s="306" t="s">
        <v>311</v>
      </c>
      <c r="B74" s="307" t="s">
        <v>312</v>
      </c>
      <c r="C74" s="308"/>
      <c r="D74" s="113">
        <v>0.15947797542710196</v>
      </c>
      <c r="E74" s="115">
        <v>240</v>
      </c>
      <c r="F74" s="114">
        <v>240</v>
      </c>
      <c r="G74" s="114">
        <v>230</v>
      </c>
      <c r="H74" s="114">
        <v>233</v>
      </c>
      <c r="I74" s="140">
        <v>228</v>
      </c>
      <c r="J74" s="115">
        <v>12</v>
      </c>
      <c r="K74" s="116">
        <v>5.2631578947368425</v>
      </c>
    </row>
    <row r="75" spans="1:11" ht="14.1" customHeight="1" x14ac:dyDescent="0.2">
      <c r="A75" s="306" t="s">
        <v>313</v>
      </c>
      <c r="B75" s="307" t="s">
        <v>314</v>
      </c>
      <c r="C75" s="308"/>
      <c r="D75" s="113">
        <v>0.62728003667993437</v>
      </c>
      <c r="E75" s="115">
        <v>944</v>
      </c>
      <c r="F75" s="114">
        <v>1119</v>
      </c>
      <c r="G75" s="114">
        <v>958</v>
      </c>
      <c r="H75" s="114">
        <v>1140</v>
      </c>
      <c r="I75" s="140">
        <v>990</v>
      </c>
      <c r="J75" s="115">
        <v>-46</v>
      </c>
      <c r="K75" s="116">
        <v>-4.6464646464646462</v>
      </c>
    </row>
    <row r="76" spans="1:11" ht="14.1" customHeight="1" x14ac:dyDescent="0.2">
      <c r="A76" s="306">
        <v>91</v>
      </c>
      <c r="B76" s="307" t="s">
        <v>315</v>
      </c>
      <c r="C76" s="308"/>
      <c r="D76" s="113">
        <v>0.2498488281691264</v>
      </c>
      <c r="E76" s="115">
        <v>376</v>
      </c>
      <c r="F76" s="114">
        <v>355</v>
      </c>
      <c r="G76" s="114">
        <v>325</v>
      </c>
      <c r="H76" s="114">
        <v>331</v>
      </c>
      <c r="I76" s="140">
        <v>322</v>
      </c>
      <c r="J76" s="115">
        <v>54</v>
      </c>
      <c r="K76" s="116">
        <v>16.770186335403725</v>
      </c>
    </row>
    <row r="77" spans="1:11" ht="14.1" customHeight="1" x14ac:dyDescent="0.2">
      <c r="A77" s="306">
        <v>92</v>
      </c>
      <c r="B77" s="307" t="s">
        <v>316</v>
      </c>
      <c r="C77" s="308"/>
      <c r="D77" s="113">
        <v>0.85320716853499545</v>
      </c>
      <c r="E77" s="115">
        <v>1284</v>
      </c>
      <c r="F77" s="114">
        <v>1241</v>
      </c>
      <c r="G77" s="114">
        <v>1240</v>
      </c>
      <c r="H77" s="114">
        <v>1269</v>
      </c>
      <c r="I77" s="140">
        <v>1307</v>
      </c>
      <c r="J77" s="115">
        <v>-23</v>
      </c>
      <c r="K77" s="116">
        <v>-1.7597551644988523</v>
      </c>
    </row>
    <row r="78" spans="1:11" ht="14.1" customHeight="1" x14ac:dyDescent="0.2">
      <c r="A78" s="306">
        <v>93</v>
      </c>
      <c r="B78" s="307" t="s">
        <v>317</v>
      </c>
      <c r="C78" s="308"/>
      <c r="D78" s="113">
        <v>0.10897661654185301</v>
      </c>
      <c r="E78" s="115">
        <v>164</v>
      </c>
      <c r="F78" s="114">
        <v>173</v>
      </c>
      <c r="G78" s="114">
        <v>168</v>
      </c>
      <c r="H78" s="114">
        <v>180</v>
      </c>
      <c r="I78" s="140">
        <v>178</v>
      </c>
      <c r="J78" s="115">
        <v>-14</v>
      </c>
      <c r="K78" s="116">
        <v>-7.8651685393258424</v>
      </c>
    </row>
    <row r="79" spans="1:11" ht="14.1" customHeight="1" x14ac:dyDescent="0.2">
      <c r="A79" s="306">
        <v>94</v>
      </c>
      <c r="B79" s="307" t="s">
        <v>318</v>
      </c>
      <c r="C79" s="308"/>
      <c r="D79" s="113">
        <v>0.40401087108199163</v>
      </c>
      <c r="E79" s="115">
        <v>608</v>
      </c>
      <c r="F79" s="114">
        <v>722</v>
      </c>
      <c r="G79" s="114">
        <v>807</v>
      </c>
      <c r="H79" s="114">
        <v>690</v>
      </c>
      <c r="I79" s="140">
        <v>729</v>
      </c>
      <c r="J79" s="115">
        <v>-121</v>
      </c>
      <c r="K79" s="116">
        <v>-16.598079561042525</v>
      </c>
    </row>
    <row r="80" spans="1:11" ht="14.1" customHeight="1" x14ac:dyDescent="0.2">
      <c r="A80" s="306" t="s">
        <v>319</v>
      </c>
      <c r="B80" s="307" t="s">
        <v>320</v>
      </c>
      <c r="C80" s="308"/>
      <c r="D80" s="113">
        <v>9.9673734641938724E-3</v>
      </c>
      <c r="E80" s="115">
        <v>15</v>
      </c>
      <c r="F80" s="114">
        <v>22</v>
      </c>
      <c r="G80" s="114">
        <v>18</v>
      </c>
      <c r="H80" s="114">
        <v>19</v>
      </c>
      <c r="I80" s="140">
        <v>19</v>
      </c>
      <c r="J80" s="115">
        <v>-4</v>
      </c>
      <c r="K80" s="116">
        <v>-21.05263157894737</v>
      </c>
    </row>
    <row r="81" spans="1:11" ht="14.1" customHeight="1" x14ac:dyDescent="0.2">
      <c r="A81" s="310" t="s">
        <v>321</v>
      </c>
      <c r="B81" s="311" t="s">
        <v>333</v>
      </c>
      <c r="C81" s="312"/>
      <c r="D81" s="125">
        <v>3.6846057239303347</v>
      </c>
      <c r="E81" s="143">
        <v>5545</v>
      </c>
      <c r="F81" s="144">
        <v>5788</v>
      </c>
      <c r="G81" s="144">
        <v>5623</v>
      </c>
      <c r="H81" s="144">
        <v>5901</v>
      </c>
      <c r="I81" s="145">
        <v>5720</v>
      </c>
      <c r="J81" s="143">
        <v>-175</v>
      </c>
      <c r="K81" s="146">
        <v>-3.0594405594405596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84263</v>
      </c>
      <c r="G12" s="535">
        <v>83258</v>
      </c>
      <c r="H12" s="535">
        <v>102233</v>
      </c>
      <c r="I12" s="535">
        <v>83240</v>
      </c>
      <c r="J12" s="536">
        <v>92171</v>
      </c>
      <c r="K12" s="537">
        <v>-7908</v>
      </c>
      <c r="L12" s="348">
        <v>-8.5797051133219782</v>
      </c>
    </row>
    <row r="13" spans="1:17" s="110" customFormat="1" ht="15" customHeight="1" x14ac:dyDescent="0.2">
      <c r="A13" s="349" t="s">
        <v>344</v>
      </c>
      <c r="B13" s="350" t="s">
        <v>345</v>
      </c>
      <c r="C13" s="346"/>
      <c r="D13" s="346"/>
      <c r="E13" s="347"/>
      <c r="F13" s="535">
        <v>45266</v>
      </c>
      <c r="G13" s="535">
        <v>44190</v>
      </c>
      <c r="H13" s="535">
        <v>55318</v>
      </c>
      <c r="I13" s="535">
        <v>46530</v>
      </c>
      <c r="J13" s="536">
        <v>51065</v>
      </c>
      <c r="K13" s="537">
        <v>-5799</v>
      </c>
      <c r="L13" s="348">
        <v>-11.356114755703516</v>
      </c>
    </row>
    <row r="14" spans="1:17" s="110" customFormat="1" ht="22.5" customHeight="1" x14ac:dyDescent="0.2">
      <c r="A14" s="349"/>
      <c r="B14" s="350" t="s">
        <v>346</v>
      </c>
      <c r="C14" s="346"/>
      <c r="D14" s="346"/>
      <c r="E14" s="347"/>
      <c r="F14" s="535">
        <v>38997</v>
      </c>
      <c r="G14" s="535">
        <v>39068</v>
      </c>
      <c r="H14" s="535">
        <v>46915</v>
      </c>
      <c r="I14" s="535">
        <v>36710</v>
      </c>
      <c r="J14" s="536">
        <v>41106</v>
      </c>
      <c r="K14" s="537">
        <v>-2109</v>
      </c>
      <c r="L14" s="348">
        <v>-5.1306378630856813</v>
      </c>
    </row>
    <row r="15" spans="1:17" s="110" customFormat="1" ht="15" customHeight="1" x14ac:dyDescent="0.2">
      <c r="A15" s="349" t="s">
        <v>347</v>
      </c>
      <c r="B15" s="350" t="s">
        <v>108</v>
      </c>
      <c r="C15" s="346"/>
      <c r="D15" s="346"/>
      <c r="E15" s="347"/>
      <c r="F15" s="535">
        <v>17859</v>
      </c>
      <c r="G15" s="535">
        <v>19216</v>
      </c>
      <c r="H15" s="535">
        <v>31776</v>
      </c>
      <c r="I15" s="535">
        <v>17192</v>
      </c>
      <c r="J15" s="536">
        <v>19244</v>
      </c>
      <c r="K15" s="537">
        <v>-1385</v>
      </c>
      <c r="L15" s="348">
        <v>-7.1970484306796925</v>
      </c>
    </row>
    <row r="16" spans="1:17" s="110" customFormat="1" ht="15" customHeight="1" x14ac:dyDescent="0.2">
      <c r="A16" s="349"/>
      <c r="B16" s="350" t="s">
        <v>109</v>
      </c>
      <c r="C16" s="346"/>
      <c r="D16" s="346"/>
      <c r="E16" s="347"/>
      <c r="F16" s="535">
        <v>59213</v>
      </c>
      <c r="G16" s="535">
        <v>57277</v>
      </c>
      <c r="H16" s="535">
        <v>63130</v>
      </c>
      <c r="I16" s="535">
        <v>58905</v>
      </c>
      <c r="J16" s="536">
        <v>65115</v>
      </c>
      <c r="K16" s="537">
        <v>-5902</v>
      </c>
      <c r="L16" s="348">
        <v>-9.0639637564309297</v>
      </c>
    </row>
    <row r="17" spans="1:12" s="110" customFormat="1" ht="15" customHeight="1" x14ac:dyDescent="0.2">
      <c r="A17" s="349"/>
      <c r="B17" s="350" t="s">
        <v>110</v>
      </c>
      <c r="C17" s="346"/>
      <c r="D17" s="346"/>
      <c r="E17" s="347"/>
      <c r="F17" s="535">
        <v>5992</v>
      </c>
      <c r="G17" s="535">
        <v>5600</v>
      </c>
      <c r="H17" s="535">
        <v>5887</v>
      </c>
      <c r="I17" s="535">
        <v>5916</v>
      </c>
      <c r="J17" s="536">
        <v>6502</v>
      </c>
      <c r="K17" s="537">
        <v>-510</v>
      </c>
      <c r="L17" s="348">
        <v>-7.843740387573054</v>
      </c>
    </row>
    <row r="18" spans="1:12" s="110" customFormat="1" ht="15" customHeight="1" x14ac:dyDescent="0.2">
      <c r="A18" s="349"/>
      <c r="B18" s="350" t="s">
        <v>111</v>
      </c>
      <c r="C18" s="346"/>
      <c r="D18" s="346"/>
      <c r="E18" s="347"/>
      <c r="F18" s="535">
        <v>1199</v>
      </c>
      <c r="G18" s="535">
        <v>1165</v>
      </c>
      <c r="H18" s="535">
        <v>1440</v>
      </c>
      <c r="I18" s="535">
        <v>1227</v>
      </c>
      <c r="J18" s="536">
        <v>1310</v>
      </c>
      <c r="K18" s="537">
        <v>-111</v>
      </c>
      <c r="L18" s="348">
        <v>-8.4732824427480917</v>
      </c>
    </row>
    <row r="19" spans="1:12" s="110" customFormat="1" ht="15" customHeight="1" x14ac:dyDescent="0.2">
      <c r="A19" s="118" t="s">
        <v>113</v>
      </c>
      <c r="B19" s="119" t="s">
        <v>181</v>
      </c>
      <c r="C19" s="346"/>
      <c r="D19" s="346"/>
      <c r="E19" s="347"/>
      <c r="F19" s="535">
        <v>54179</v>
      </c>
      <c r="G19" s="535">
        <v>50426</v>
      </c>
      <c r="H19" s="535">
        <v>68874</v>
      </c>
      <c r="I19" s="535">
        <v>51648</v>
      </c>
      <c r="J19" s="536">
        <v>59707</v>
      </c>
      <c r="K19" s="537">
        <v>-5528</v>
      </c>
      <c r="L19" s="348">
        <v>-9.2585458991408043</v>
      </c>
    </row>
    <row r="20" spans="1:12" s="110" customFormat="1" ht="15" customHeight="1" x14ac:dyDescent="0.2">
      <c r="A20" s="118"/>
      <c r="B20" s="119" t="s">
        <v>182</v>
      </c>
      <c r="C20" s="346"/>
      <c r="D20" s="346"/>
      <c r="E20" s="347"/>
      <c r="F20" s="535">
        <v>30084</v>
      </c>
      <c r="G20" s="535">
        <v>32832</v>
      </c>
      <c r="H20" s="535">
        <v>33359</v>
      </c>
      <c r="I20" s="535">
        <v>31592</v>
      </c>
      <c r="J20" s="536">
        <v>32464</v>
      </c>
      <c r="K20" s="537">
        <v>-2380</v>
      </c>
      <c r="L20" s="348">
        <v>-7.3311976343026117</v>
      </c>
    </row>
    <row r="21" spans="1:12" s="110" customFormat="1" ht="15" customHeight="1" x14ac:dyDescent="0.2">
      <c r="A21" s="118" t="s">
        <v>113</v>
      </c>
      <c r="B21" s="119" t="s">
        <v>116</v>
      </c>
      <c r="C21" s="346"/>
      <c r="D21" s="346"/>
      <c r="E21" s="347"/>
      <c r="F21" s="535">
        <v>55275</v>
      </c>
      <c r="G21" s="535">
        <v>55282</v>
      </c>
      <c r="H21" s="535">
        <v>68538</v>
      </c>
      <c r="I21" s="535">
        <v>54277</v>
      </c>
      <c r="J21" s="536">
        <v>60710</v>
      </c>
      <c r="K21" s="537">
        <v>-5435</v>
      </c>
      <c r="L21" s="348">
        <v>-8.9523966397628065</v>
      </c>
    </row>
    <row r="22" spans="1:12" s="110" customFormat="1" ht="15" customHeight="1" x14ac:dyDescent="0.2">
      <c r="A22" s="118"/>
      <c r="B22" s="119" t="s">
        <v>117</v>
      </c>
      <c r="C22" s="346"/>
      <c r="D22" s="346"/>
      <c r="E22" s="347"/>
      <c r="F22" s="535">
        <v>28917</v>
      </c>
      <c r="G22" s="535">
        <v>27924</v>
      </c>
      <c r="H22" s="535">
        <v>33598</v>
      </c>
      <c r="I22" s="535">
        <v>28887</v>
      </c>
      <c r="J22" s="536">
        <v>31380</v>
      </c>
      <c r="K22" s="537">
        <v>-2463</v>
      </c>
      <c r="L22" s="348">
        <v>-7.8489483747609938</v>
      </c>
    </row>
    <row r="23" spans="1:12" s="110" customFormat="1" ht="15" customHeight="1" x14ac:dyDescent="0.2">
      <c r="A23" s="351" t="s">
        <v>347</v>
      </c>
      <c r="B23" s="352" t="s">
        <v>193</v>
      </c>
      <c r="C23" s="353"/>
      <c r="D23" s="353"/>
      <c r="E23" s="354"/>
      <c r="F23" s="538">
        <v>1121</v>
      </c>
      <c r="G23" s="538">
        <v>2347</v>
      </c>
      <c r="H23" s="538">
        <v>10243</v>
      </c>
      <c r="I23" s="538">
        <v>850</v>
      </c>
      <c r="J23" s="539">
        <v>1369</v>
      </c>
      <c r="K23" s="540">
        <v>-248</v>
      </c>
      <c r="L23" s="355">
        <v>-18.115412710007305</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41.2</v>
      </c>
      <c r="G25" s="541">
        <v>46.6</v>
      </c>
      <c r="H25" s="541">
        <v>47.2</v>
      </c>
      <c r="I25" s="541">
        <v>47.6</v>
      </c>
      <c r="J25" s="541">
        <v>42.8</v>
      </c>
      <c r="K25" s="542" t="s">
        <v>349</v>
      </c>
      <c r="L25" s="363">
        <v>-1.5999999999999943</v>
      </c>
    </row>
    <row r="26" spans="1:12" s="110" customFormat="1" ht="15" customHeight="1" x14ac:dyDescent="0.2">
      <c r="A26" s="364" t="s">
        <v>105</v>
      </c>
      <c r="B26" s="365" t="s">
        <v>345</v>
      </c>
      <c r="C26" s="361"/>
      <c r="D26" s="361"/>
      <c r="E26" s="362"/>
      <c r="F26" s="541">
        <v>40.1</v>
      </c>
      <c r="G26" s="541">
        <v>46.1</v>
      </c>
      <c r="H26" s="541">
        <v>46.5</v>
      </c>
      <c r="I26" s="541">
        <v>46.2</v>
      </c>
      <c r="J26" s="543">
        <v>41.5</v>
      </c>
      <c r="K26" s="542" t="s">
        <v>349</v>
      </c>
      <c r="L26" s="363">
        <v>-1.3999999999999986</v>
      </c>
    </row>
    <row r="27" spans="1:12" s="110" customFormat="1" ht="15" customHeight="1" x14ac:dyDescent="0.2">
      <c r="A27" s="364"/>
      <c r="B27" s="365" t="s">
        <v>346</v>
      </c>
      <c r="C27" s="361"/>
      <c r="D27" s="361"/>
      <c r="E27" s="362"/>
      <c r="F27" s="541">
        <v>42.6</v>
      </c>
      <c r="G27" s="541">
        <v>47.2</v>
      </c>
      <c r="H27" s="541">
        <v>48.1</v>
      </c>
      <c r="I27" s="541">
        <v>49.3</v>
      </c>
      <c r="J27" s="541">
        <v>44.4</v>
      </c>
      <c r="K27" s="542" t="s">
        <v>349</v>
      </c>
      <c r="L27" s="363">
        <v>-1.7999999999999972</v>
      </c>
    </row>
    <row r="28" spans="1:12" s="110" customFormat="1" ht="15" customHeight="1" x14ac:dyDescent="0.2">
      <c r="A28" s="364" t="s">
        <v>113</v>
      </c>
      <c r="B28" s="365" t="s">
        <v>108</v>
      </c>
      <c r="C28" s="361"/>
      <c r="D28" s="361"/>
      <c r="E28" s="362"/>
      <c r="F28" s="541">
        <v>54.2</v>
      </c>
      <c r="G28" s="541">
        <v>57.5</v>
      </c>
      <c r="H28" s="541">
        <v>56.8</v>
      </c>
      <c r="I28" s="541">
        <v>59.3</v>
      </c>
      <c r="J28" s="541">
        <v>56.7</v>
      </c>
      <c r="K28" s="542" t="s">
        <v>349</v>
      </c>
      <c r="L28" s="363">
        <v>-2.5</v>
      </c>
    </row>
    <row r="29" spans="1:12" s="110" customFormat="1" ht="11.25" x14ac:dyDescent="0.2">
      <c r="A29" s="364"/>
      <c r="B29" s="365" t="s">
        <v>109</v>
      </c>
      <c r="C29" s="361"/>
      <c r="D29" s="361"/>
      <c r="E29" s="362"/>
      <c r="F29" s="541">
        <v>37.1</v>
      </c>
      <c r="G29" s="541">
        <v>42.7</v>
      </c>
      <c r="H29" s="541">
        <v>43.1</v>
      </c>
      <c r="I29" s="541">
        <v>43.5</v>
      </c>
      <c r="J29" s="543">
        <v>38.6</v>
      </c>
      <c r="K29" s="542" t="s">
        <v>349</v>
      </c>
      <c r="L29" s="363">
        <v>-1.5</v>
      </c>
    </row>
    <row r="30" spans="1:12" s="110" customFormat="1" ht="15" customHeight="1" x14ac:dyDescent="0.2">
      <c r="A30" s="364"/>
      <c r="B30" s="365" t="s">
        <v>110</v>
      </c>
      <c r="C30" s="361"/>
      <c r="D30" s="361"/>
      <c r="E30" s="362"/>
      <c r="F30" s="541">
        <v>41.1</v>
      </c>
      <c r="G30" s="541">
        <v>47.4</v>
      </c>
      <c r="H30" s="541">
        <v>50.6</v>
      </c>
      <c r="I30" s="541">
        <v>51.3</v>
      </c>
      <c r="J30" s="541">
        <v>42.4</v>
      </c>
      <c r="K30" s="542" t="s">
        <v>349</v>
      </c>
      <c r="L30" s="363">
        <v>-1.2999999999999972</v>
      </c>
    </row>
    <row r="31" spans="1:12" s="110" customFormat="1" ht="15" customHeight="1" x14ac:dyDescent="0.2">
      <c r="A31" s="364"/>
      <c r="B31" s="365" t="s">
        <v>111</v>
      </c>
      <c r="C31" s="361"/>
      <c r="D31" s="361"/>
      <c r="E31" s="362"/>
      <c r="F31" s="541">
        <v>62.2</v>
      </c>
      <c r="G31" s="541">
        <v>73.7</v>
      </c>
      <c r="H31" s="541">
        <v>73.400000000000006</v>
      </c>
      <c r="I31" s="541">
        <v>69.7</v>
      </c>
      <c r="J31" s="541">
        <v>65.599999999999994</v>
      </c>
      <c r="K31" s="542" t="s">
        <v>349</v>
      </c>
      <c r="L31" s="363">
        <v>-3.3999999999999915</v>
      </c>
    </row>
    <row r="32" spans="1:12" s="110" customFormat="1" ht="15" customHeight="1" x14ac:dyDescent="0.2">
      <c r="A32" s="366" t="s">
        <v>113</v>
      </c>
      <c r="B32" s="367" t="s">
        <v>181</v>
      </c>
      <c r="C32" s="361"/>
      <c r="D32" s="361"/>
      <c r="E32" s="362"/>
      <c r="F32" s="541">
        <v>32.700000000000003</v>
      </c>
      <c r="G32" s="541">
        <v>36.9</v>
      </c>
      <c r="H32" s="541">
        <v>38.6</v>
      </c>
      <c r="I32" s="541">
        <v>38.700000000000003</v>
      </c>
      <c r="J32" s="543">
        <v>34.6</v>
      </c>
      <c r="K32" s="542" t="s">
        <v>349</v>
      </c>
      <c r="L32" s="363">
        <v>-1.8999999999999986</v>
      </c>
    </row>
    <row r="33" spans="1:12" s="110" customFormat="1" ht="15" customHeight="1" x14ac:dyDescent="0.2">
      <c r="A33" s="366"/>
      <c r="B33" s="367" t="s">
        <v>182</v>
      </c>
      <c r="C33" s="361"/>
      <c r="D33" s="361"/>
      <c r="E33" s="362"/>
      <c r="F33" s="541">
        <v>56</v>
      </c>
      <c r="G33" s="541">
        <v>60.8</v>
      </c>
      <c r="H33" s="541">
        <v>61.9</v>
      </c>
      <c r="I33" s="541">
        <v>61.8</v>
      </c>
      <c r="J33" s="541">
        <v>57.4</v>
      </c>
      <c r="K33" s="542" t="s">
        <v>349</v>
      </c>
      <c r="L33" s="363">
        <v>-1.3999999999999986</v>
      </c>
    </row>
    <row r="34" spans="1:12" s="368" customFormat="1" ht="15" customHeight="1" x14ac:dyDescent="0.2">
      <c r="A34" s="366" t="s">
        <v>113</v>
      </c>
      <c r="B34" s="367" t="s">
        <v>116</v>
      </c>
      <c r="C34" s="361"/>
      <c r="D34" s="361"/>
      <c r="E34" s="362"/>
      <c r="F34" s="541">
        <v>42.1</v>
      </c>
      <c r="G34" s="541">
        <v>47.9</v>
      </c>
      <c r="H34" s="541">
        <v>49.2</v>
      </c>
      <c r="I34" s="541">
        <v>49.9</v>
      </c>
      <c r="J34" s="541">
        <v>43.8</v>
      </c>
      <c r="K34" s="542" t="s">
        <v>349</v>
      </c>
      <c r="L34" s="363">
        <v>-1.6999999999999957</v>
      </c>
    </row>
    <row r="35" spans="1:12" s="368" customFormat="1" ht="11.25" x14ac:dyDescent="0.2">
      <c r="A35" s="369"/>
      <c r="B35" s="370" t="s">
        <v>117</v>
      </c>
      <c r="C35" s="371"/>
      <c r="D35" s="371"/>
      <c r="E35" s="372"/>
      <c r="F35" s="544">
        <v>39.5</v>
      </c>
      <c r="G35" s="544">
        <v>44</v>
      </c>
      <c r="H35" s="544">
        <v>43.4</v>
      </c>
      <c r="I35" s="544">
        <v>43.3</v>
      </c>
      <c r="J35" s="545">
        <v>40.9</v>
      </c>
      <c r="K35" s="546" t="s">
        <v>349</v>
      </c>
      <c r="L35" s="373">
        <v>-1.3999999999999986</v>
      </c>
    </row>
    <row r="36" spans="1:12" s="368" customFormat="1" ht="15.95" customHeight="1" x14ac:dyDescent="0.2">
      <c r="A36" s="374" t="s">
        <v>350</v>
      </c>
      <c r="B36" s="375"/>
      <c r="C36" s="376"/>
      <c r="D36" s="375"/>
      <c r="E36" s="377"/>
      <c r="F36" s="547">
        <v>82262</v>
      </c>
      <c r="G36" s="547">
        <v>80020</v>
      </c>
      <c r="H36" s="547">
        <v>89121</v>
      </c>
      <c r="I36" s="547">
        <v>81648</v>
      </c>
      <c r="J36" s="547">
        <v>89934</v>
      </c>
      <c r="K36" s="548">
        <v>-7672</v>
      </c>
      <c r="L36" s="379">
        <v>-8.5307002913247487</v>
      </c>
    </row>
    <row r="37" spans="1:12" s="368" customFormat="1" ht="15.95" customHeight="1" x14ac:dyDescent="0.2">
      <c r="A37" s="380"/>
      <c r="B37" s="381" t="s">
        <v>113</v>
      </c>
      <c r="C37" s="381" t="s">
        <v>351</v>
      </c>
      <c r="D37" s="381"/>
      <c r="E37" s="382"/>
      <c r="F37" s="547">
        <v>33900</v>
      </c>
      <c r="G37" s="547">
        <v>37279</v>
      </c>
      <c r="H37" s="547">
        <v>42087</v>
      </c>
      <c r="I37" s="547">
        <v>38825</v>
      </c>
      <c r="J37" s="547">
        <v>38473</v>
      </c>
      <c r="K37" s="548">
        <v>-4573</v>
      </c>
      <c r="L37" s="379">
        <v>-11.886257895147246</v>
      </c>
    </row>
    <row r="38" spans="1:12" s="368" customFormat="1" ht="15.95" customHeight="1" x14ac:dyDescent="0.2">
      <c r="A38" s="380"/>
      <c r="B38" s="383" t="s">
        <v>105</v>
      </c>
      <c r="C38" s="383" t="s">
        <v>106</v>
      </c>
      <c r="D38" s="384"/>
      <c r="E38" s="382"/>
      <c r="F38" s="547">
        <v>44377</v>
      </c>
      <c r="G38" s="547">
        <v>42829</v>
      </c>
      <c r="H38" s="547">
        <v>48622</v>
      </c>
      <c r="I38" s="547">
        <v>45838</v>
      </c>
      <c r="J38" s="549">
        <v>50084</v>
      </c>
      <c r="K38" s="548">
        <v>-5707</v>
      </c>
      <c r="L38" s="379">
        <v>-11.394856640843383</v>
      </c>
    </row>
    <row r="39" spans="1:12" s="368" customFormat="1" ht="15.95" customHeight="1" x14ac:dyDescent="0.2">
      <c r="A39" s="380"/>
      <c r="B39" s="384"/>
      <c r="C39" s="381" t="s">
        <v>352</v>
      </c>
      <c r="D39" s="384"/>
      <c r="E39" s="382"/>
      <c r="F39" s="547">
        <v>17776</v>
      </c>
      <c r="G39" s="547">
        <v>19724</v>
      </c>
      <c r="H39" s="547">
        <v>22613</v>
      </c>
      <c r="I39" s="547">
        <v>21162</v>
      </c>
      <c r="J39" s="547">
        <v>20799</v>
      </c>
      <c r="K39" s="548">
        <v>-3023</v>
      </c>
      <c r="L39" s="379">
        <v>-14.5343526131064</v>
      </c>
    </row>
    <row r="40" spans="1:12" s="368" customFormat="1" ht="15.95" customHeight="1" x14ac:dyDescent="0.2">
      <c r="A40" s="380"/>
      <c r="B40" s="383"/>
      <c r="C40" s="383" t="s">
        <v>107</v>
      </c>
      <c r="D40" s="384"/>
      <c r="E40" s="382"/>
      <c r="F40" s="547">
        <v>37885</v>
      </c>
      <c r="G40" s="547">
        <v>37191</v>
      </c>
      <c r="H40" s="547">
        <v>40499</v>
      </c>
      <c r="I40" s="547">
        <v>35810</v>
      </c>
      <c r="J40" s="547">
        <v>39850</v>
      </c>
      <c r="K40" s="548">
        <v>-1965</v>
      </c>
      <c r="L40" s="379">
        <v>-4.9309912170639896</v>
      </c>
    </row>
    <row r="41" spans="1:12" s="368" customFormat="1" ht="24" customHeight="1" x14ac:dyDescent="0.2">
      <c r="A41" s="380"/>
      <c r="B41" s="384"/>
      <c r="C41" s="381" t="s">
        <v>352</v>
      </c>
      <c r="D41" s="384"/>
      <c r="E41" s="382"/>
      <c r="F41" s="547">
        <v>16124</v>
      </c>
      <c r="G41" s="547">
        <v>17555</v>
      </c>
      <c r="H41" s="547">
        <v>19474</v>
      </c>
      <c r="I41" s="547">
        <v>17663</v>
      </c>
      <c r="J41" s="549">
        <v>17674</v>
      </c>
      <c r="K41" s="548">
        <v>-1550</v>
      </c>
      <c r="L41" s="379">
        <v>-8.7699445513183214</v>
      </c>
    </row>
    <row r="42" spans="1:12" s="110" customFormat="1" ht="15" customHeight="1" x14ac:dyDescent="0.2">
      <c r="A42" s="380"/>
      <c r="B42" s="383" t="s">
        <v>113</v>
      </c>
      <c r="C42" s="383" t="s">
        <v>353</v>
      </c>
      <c r="D42" s="384"/>
      <c r="E42" s="382"/>
      <c r="F42" s="547">
        <v>16430</v>
      </c>
      <c r="G42" s="547">
        <v>16647</v>
      </c>
      <c r="H42" s="547">
        <v>20246</v>
      </c>
      <c r="I42" s="547">
        <v>16090</v>
      </c>
      <c r="J42" s="547">
        <v>17547</v>
      </c>
      <c r="K42" s="548">
        <v>-1117</v>
      </c>
      <c r="L42" s="379">
        <v>-6.3657605288653327</v>
      </c>
    </row>
    <row r="43" spans="1:12" s="110" customFormat="1" ht="15" customHeight="1" x14ac:dyDescent="0.2">
      <c r="A43" s="380"/>
      <c r="B43" s="384"/>
      <c r="C43" s="381" t="s">
        <v>352</v>
      </c>
      <c r="D43" s="384"/>
      <c r="E43" s="382"/>
      <c r="F43" s="547">
        <v>8905</v>
      </c>
      <c r="G43" s="547">
        <v>9567</v>
      </c>
      <c r="H43" s="547">
        <v>11505</v>
      </c>
      <c r="I43" s="547">
        <v>9542</v>
      </c>
      <c r="J43" s="547">
        <v>9950</v>
      </c>
      <c r="K43" s="548">
        <v>-1045</v>
      </c>
      <c r="L43" s="379">
        <v>-10.50251256281407</v>
      </c>
    </row>
    <row r="44" spans="1:12" s="110" customFormat="1" ht="15" customHeight="1" x14ac:dyDescent="0.2">
      <c r="A44" s="380"/>
      <c r="B44" s="383"/>
      <c r="C44" s="365" t="s">
        <v>109</v>
      </c>
      <c r="D44" s="384"/>
      <c r="E44" s="382"/>
      <c r="F44" s="547">
        <v>58646</v>
      </c>
      <c r="G44" s="547">
        <v>56614</v>
      </c>
      <c r="H44" s="547">
        <v>61562</v>
      </c>
      <c r="I44" s="547">
        <v>58419</v>
      </c>
      <c r="J44" s="549">
        <v>64583</v>
      </c>
      <c r="K44" s="548">
        <v>-5937</v>
      </c>
      <c r="L44" s="379">
        <v>-9.1928216403697576</v>
      </c>
    </row>
    <row r="45" spans="1:12" s="110" customFormat="1" ht="15" customHeight="1" x14ac:dyDescent="0.2">
      <c r="A45" s="380"/>
      <c r="B45" s="384"/>
      <c r="C45" s="381" t="s">
        <v>352</v>
      </c>
      <c r="D45" s="384"/>
      <c r="E45" s="382"/>
      <c r="F45" s="547">
        <v>21786</v>
      </c>
      <c r="G45" s="547">
        <v>24202</v>
      </c>
      <c r="H45" s="547">
        <v>26554</v>
      </c>
      <c r="I45" s="547">
        <v>25397</v>
      </c>
      <c r="J45" s="547">
        <v>24909</v>
      </c>
      <c r="K45" s="548">
        <v>-3123</v>
      </c>
      <c r="L45" s="379">
        <v>-12.537636998675177</v>
      </c>
    </row>
    <row r="46" spans="1:12" s="110" customFormat="1" ht="15" customHeight="1" x14ac:dyDescent="0.2">
      <c r="A46" s="380"/>
      <c r="B46" s="383"/>
      <c r="C46" s="365" t="s">
        <v>110</v>
      </c>
      <c r="D46" s="384"/>
      <c r="E46" s="382"/>
      <c r="F46" s="547">
        <v>5987</v>
      </c>
      <c r="G46" s="547">
        <v>5595</v>
      </c>
      <c r="H46" s="547">
        <v>5873</v>
      </c>
      <c r="I46" s="547">
        <v>5912</v>
      </c>
      <c r="J46" s="547">
        <v>6494</v>
      </c>
      <c r="K46" s="548">
        <v>-507</v>
      </c>
      <c r="L46" s="379">
        <v>-7.8072066522944255</v>
      </c>
    </row>
    <row r="47" spans="1:12" s="110" customFormat="1" ht="15" customHeight="1" x14ac:dyDescent="0.2">
      <c r="A47" s="380"/>
      <c r="B47" s="384"/>
      <c r="C47" s="381" t="s">
        <v>352</v>
      </c>
      <c r="D47" s="384"/>
      <c r="E47" s="382"/>
      <c r="F47" s="547">
        <v>2463</v>
      </c>
      <c r="G47" s="547">
        <v>2652</v>
      </c>
      <c r="H47" s="547">
        <v>2971</v>
      </c>
      <c r="I47" s="547">
        <v>3031</v>
      </c>
      <c r="J47" s="549">
        <v>2755</v>
      </c>
      <c r="K47" s="548">
        <v>-292</v>
      </c>
      <c r="L47" s="379">
        <v>-10.5989110707804</v>
      </c>
    </row>
    <row r="48" spans="1:12" s="110" customFormat="1" ht="15" customHeight="1" x14ac:dyDescent="0.2">
      <c r="A48" s="380"/>
      <c r="B48" s="384"/>
      <c r="C48" s="365" t="s">
        <v>111</v>
      </c>
      <c r="D48" s="385"/>
      <c r="E48" s="386"/>
      <c r="F48" s="547">
        <v>1199</v>
      </c>
      <c r="G48" s="547">
        <v>1164</v>
      </c>
      <c r="H48" s="547">
        <v>1440</v>
      </c>
      <c r="I48" s="547">
        <v>1227</v>
      </c>
      <c r="J48" s="547">
        <v>1310</v>
      </c>
      <c r="K48" s="548">
        <v>-111</v>
      </c>
      <c r="L48" s="379">
        <v>-8.4732824427480917</v>
      </c>
    </row>
    <row r="49" spans="1:12" s="110" customFormat="1" ht="15" customHeight="1" x14ac:dyDescent="0.2">
      <c r="A49" s="380"/>
      <c r="B49" s="384"/>
      <c r="C49" s="381" t="s">
        <v>352</v>
      </c>
      <c r="D49" s="384"/>
      <c r="E49" s="382"/>
      <c r="F49" s="547">
        <v>746</v>
      </c>
      <c r="G49" s="547">
        <v>858</v>
      </c>
      <c r="H49" s="547">
        <v>1057</v>
      </c>
      <c r="I49" s="547">
        <v>855</v>
      </c>
      <c r="J49" s="547">
        <v>859</v>
      </c>
      <c r="K49" s="548">
        <v>-113</v>
      </c>
      <c r="L49" s="379">
        <v>-13.154831199068685</v>
      </c>
    </row>
    <row r="50" spans="1:12" s="110" customFormat="1" ht="15" customHeight="1" x14ac:dyDescent="0.2">
      <c r="A50" s="380"/>
      <c r="B50" s="383" t="s">
        <v>113</v>
      </c>
      <c r="C50" s="381" t="s">
        <v>181</v>
      </c>
      <c r="D50" s="384"/>
      <c r="E50" s="382"/>
      <c r="F50" s="547">
        <v>52370</v>
      </c>
      <c r="G50" s="547">
        <v>47499</v>
      </c>
      <c r="H50" s="547">
        <v>56210</v>
      </c>
      <c r="I50" s="547">
        <v>50240</v>
      </c>
      <c r="J50" s="549">
        <v>57673</v>
      </c>
      <c r="K50" s="548">
        <v>-5303</v>
      </c>
      <c r="L50" s="379">
        <v>-9.1949439078945083</v>
      </c>
    </row>
    <row r="51" spans="1:12" s="110" customFormat="1" ht="15" customHeight="1" x14ac:dyDescent="0.2">
      <c r="A51" s="380"/>
      <c r="B51" s="384"/>
      <c r="C51" s="381" t="s">
        <v>352</v>
      </c>
      <c r="D51" s="384"/>
      <c r="E51" s="382"/>
      <c r="F51" s="547">
        <v>17147</v>
      </c>
      <c r="G51" s="547">
        <v>17511</v>
      </c>
      <c r="H51" s="547">
        <v>21705</v>
      </c>
      <c r="I51" s="547">
        <v>19425</v>
      </c>
      <c r="J51" s="547">
        <v>19951</v>
      </c>
      <c r="K51" s="548">
        <v>-2804</v>
      </c>
      <c r="L51" s="379">
        <v>-14.054433361736255</v>
      </c>
    </row>
    <row r="52" spans="1:12" s="110" customFormat="1" ht="15" customHeight="1" x14ac:dyDescent="0.2">
      <c r="A52" s="380"/>
      <c r="B52" s="383"/>
      <c r="C52" s="381" t="s">
        <v>182</v>
      </c>
      <c r="D52" s="384"/>
      <c r="E52" s="382"/>
      <c r="F52" s="547">
        <v>29892</v>
      </c>
      <c r="G52" s="547">
        <v>32521</v>
      </c>
      <c r="H52" s="547">
        <v>32911</v>
      </c>
      <c r="I52" s="547">
        <v>31408</v>
      </c>
      <c r="J52" s="547">
        <v>32261</v>
      </c>
      <c r="K52" s="548">
        <v>-2369</v>
      </c>
      <c r="L52" s="379">
        <v>-7.3432317659093025</v>
      </c>
    </row>
    <row r="53" spans="1:12" s="269" customFormat="1" ht="11.25" customHeight="1" x14ac:dyDescent="0.2">
      <c r="A53" s="380"/>
      <c r="B53" s="384"/>
      <c r="C53" s="381" t="s">
        <v>352</v>
      </c>
      <c r="D53" s="384"/>
      <c r="E53" s="382"/>
      <c r="F53" s="547">
        <v>16753</v>
      </c>
      <c r="G53" s="547">
        <v>19768</v>
      </c>
      <c r="H53" s="547">
        <v>20382</v>
      </c>
      <c r="I53" s="547">
        <v>19400</v>
      </c>
      <c r="J53" s="549">
        <v>18522</v>
      </c>
      <c r="K53" s="548">
        <v>-1769</v>
      </c>
      <c r="L53" s="379">
        <v>-9.5508044487636319</v>
      </c>
    </row>
    <row r="54" spans="1:12" s="151" customFormat="1" ht="12.75" customHeight="1" x14ac:dyDescent="0.2">
      <c r="A54" s="380"/>
      <c r="B54" s="383" t="s">
        <v>113</v>
      </c>
      <c r="C54" s="383" t="s">
        <v>116</v>
      </c>
      <c r="D54" s="384"/>
      <c r="E54" s="382"/>
      <c r="F54" s="547">
        <v>53873</v>
      </c>
      <c r="G54" s="547">
        <v>52872</v>
      </c>
      <c r="H54" s="547">
        <v>58658</v>
      </c>
      <c r="I54" s="547">
        <v>53079</v>
      </c>
      <c r="J54" s="547">
        <v>59101</v>
      </c>
      <c r="K54" s="548">
        <v>-5228</v>
      </c>
      <c r="L54" s="379">
        <v>-8.8458740122840567</v>
      </c>
    </row>
    <row r="55" spans="1:12" ht="11.25" x14ac:dyDescent="0.2">
      <c r="A55" s="380"/>
      <c r="B55" s="384"/>
      <c r="C55" s="381" t="s">
        <v>352</v>
      </c>
      <c r="D55" s="384"/>
      <c r="E55" s="382"/>
      <c r="F55" s="547">
        <v>22690</v>
      </c>
      <c r="G55" s="547">
        <v>25333</v>
      </c>
      <c r="H55" s="547">
        <v>28868</v>
      </c>
      <c r="I55" s="547">
        <v>26464</v>
      </c>
      <c r="J55" s="547">
        <v>25867</v>
      </c>
      <c r="K55" s="548">
        <v>-3177</v>
      </c>
      <c r="L55" s="379">
        <v>-12.282058220899215</v>
      </c>
    </row>
    <row r="56" spans="1:12" ht="14.25" customHeight="1" x14ac:dyDescent="0.2">
      <c r="A56" s="380"/>
      <c r="B56" s="384"/>
      <c r="C56" s="383" t="s">
        <v>117</v>
      </c>
      <c r="D56" s="384"/>
      <c r="E56" s="382"/>
      <c r="F56" s="547">
        <v>28319</v>
      </c>
      <c r="G56" s="547">
        <v>27098</v>
      </c>
      <c r="H56" s="547">
        <v>30379</v>
      </c>
      <c r="I56" s="547">
        <v>28494</v>
      </c>
      <c r="J56" s="547">
        <v>30755</v>
      </c>
      <c r="K56" s="548">
        <v>-2436</v>
      </c>
      <c r="L56" s="379">
        <v>-7.9206633067793852</v>
      </c>
    </row>
    <row r="57" spans="1:12" ht="18.75" customHeight="1" x14ac:dyDescent="0.2">
      <c r="A57" s="387"/>
      <c r="B57" s="388"/>
      <c r="C57" s="389" t="s">
        <v>352</v>
      </c>
      <c r="D57" s="388"/>
      <c r="E57" s="390"/>
      <c r="F57" s="550">
        <v>11189</v>
      </c>
      <c r="G57" s="551">
        <v>11928</v>
      </c>
      <c r="H57" s="551">
        <v>13190</v>
      </c>
      <c r="I57" s="551">
        <v>12327</v>
      </c>
      <c r="J57" s="551">
        <v>12582</v>
      </c>
      <c r="K57" s="552">
        <f t="shared" ref="K57" si="0">IF(OR(F57=".",J57=".")=TRUE,".",IF(OR(F57="*",J57="*")=TRUE,"*",IF(AND(F57="-",J57="-")=TRUE,"-",IF(AND(ISNUMBER(J57),ISNUMBER(F57))=TRUE,IF(F57-J57=0,0,F57-J57),IF(ISNUMBER(F57)=TRUE,F57,-J57)))))</f>
        <v>-1393</v>
      </c>
      <c r="L57" s="391">
        <f t="shared" ref="L57" si="1">IF(K57 =".",".",IF(K57 ="*","*",IF(K57="-","-",IF(K57=0,0,IF(OR(J57="-",J57=".",F57="-",F57=".")=TRUE,"X",IF(J57=0,"0,0",IF(ABS(K57*100/J57)&gt;250,".X",(K57*100/J57))))))))</f>
        <v>-11.071371800985535</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84263</v>
      </c>
      <c r="E11" s="114">
        <v>83258</v>
      </c>
      <c r="F11" s="114">
        <v>102233</v>
      </c>
      <c r="G11" s="114">
        <v>83240</v>
      </c>
      <c r="H11" s="140">
        <v>92171</v>
      </c>
      <c r="I11" s="115">
        <v>-7908</v>
      </c>
      <c r="J11" s="116">
        <v>-8.5797051133219782</v>
      </c>
    </row>
    <row r="12" spans="1:15" s="110" customFormat="1" ht="24.95" customHeight="1" x14ac:dyDescent="0.2">
      <c r="A12" s="193" t="s">
        <v>132</v>
      </c>
      <c r="B12" s="194" t="s">
        <v>133</v>
      </c>
      <c r="C12" s="113">
        <v>8.9007037489764185E-2</v>
      </c>
      <c r="D12" s="115">
        <v>75</v>
      </c>
      <c r="E12" s="114">
        <v>38</v>
      </c>
      <c r="F12" s="114">
        <v>98</v>
      </c>
      <c r="G12" s="114">
        <v>113</v>
      </c>
      <c r="H12" s="140">
        <v>118</v>
      </c>
      <c r="I12" s="115">
        <v>-43</v>
      </c>
      <c r="J12" s="116">
        <v>-36.440677966101696</v>
      </c>
    </row>
    <row r="13" spans="1:15" s="110" customFormat="1" ht="24.95" customHeight="1" x14ac:dyDescent="0.2">
      <c r="A13" s="193" t="s">
        <v>134</v>
      </c>
      <c r="B13" s="199" t="s">
        <v>214</v>
      </c>
      <c r="C13" s="113">
        <v>1.2911954238515124</v>
      </c>
      <c r="D13" s="115">
        <v>1088</v>
      </c>
      <c r="E13" s="114">
        <v>537</v>
      </c>
      <c r="F13" s="114">
        <v>749</v>
      </c>
      <c r="G13" s="114">
        <v>535</v>
      </c>
      <c r="H13" s="140">
        <v>581</v>
      </c>
      <c r="I13" s="115">
        <v>507</v>
      </c>
      <c r="J13" s="116">
        <v>87.26333907056798</v>
      </c>
    </row>
    <row r="14" spans="1:15" s="287" customFormat="1" ht="24.95" customHeight="1" x14ac:dyDescent="0.2">
      <c r="A14" s="193" t="s">
        <v>215</v>
      </c>
      <c r="B14" s="199" t="s">
        <v>137</v>
      </c>
      <c r="C14" s="113">
        <v>4.3198082195032219</v>
      </c>
      <c r="D14" s="115">
        <v>3640</v>
      </c>
      <c r="E14" s="114">
        <v>3053</v>
      </c>
      <c r="F14" s="114">
        <v>4622</v>
      </c>
      <c r="G14" s="114">
        <v>3847</v>
      </c>
      <c r="H14" s="140">
        <v>4743</v>
      </c>
      <c r="I14" s="115">
        <v>-1103</v>
      </c>
      <c r="J14" s="116">
        <v>-23.255323634830276</v>
      </c>
      <c r="K14" s="110"/>
      <c r="L14" s="110"/>
      <c r="M14" s="110"/>
      <c r="N14" s="110"/>
      <c r="O14" s="110"/>
    </row>
    <row r="15" spans="1:15" s="110" customFormat="1" ht="24.95" customHeight="1" x14ac:dyDescent="0.2">
      <c r="A15" s="193" t="s">
        <v>216</v>
      </c>
      <c r="B15" s="199" t="s">
        <v>217</v>
      </c>
      <c r="C15" s="113">
        <v>0.99331853838576833</v>
      </c>
      <c r="D15" s="115">
        <v>837</v>
      </c>
      <c r="E15" s="114">
        <v>628</v>
      </c>
      <c r="F15" s="114">
        <v>956</v>
      </c>
      <c r="G15" s="114">
        <v>740</v>
      </c>
      <c r="H15" s="140">
        <v>1052</v>
      </c>
      <c r="I15" s="115">
        <v>-215</v>
      </c>
      <c r="J15" s="116">
        <v>-20.437262357414447</v>
      </c>
    </row>
    <row r="16" spans="1:15" s="287" customFormat="1" ht="24.95" customHeight="1" x14ac:dyDescent="0.2">
      <c r="A16" s="193" t="s">
        <v>218</v>
      </c>
      <c r="B16" s="199" t="s">
        <v>141</v>
      </c>
      <c r="C16" s="113">
        <v>3.1698372951354687</v>
      </c>
      <c r="D16" s="115">
        <v>2671</v>
      </c>
      <c r="E16" s="114">
        <v>2324</v>
      </c>
      <c r="F16" s="114">
        <v>3465</v>
      </c>
      <c r="G16" s="114">
        <v>2983</v>
      </c>
      <c r="H16" s="140">
        <v>3504</v>
      </c>
      <c r="I16" s="115">
        <v>-833</v>
      </c>
      <c r="J16" s="116">
        <v>-23.772831050228312</v>
      </c>
      <c r="K16" s="110"/>
      <c r="L16" s="110"/>
      <c r="M16" s="110"/>
      <c r="N16" s="110"/>
      <c r="O16" s="110"/>
    </row>
    <row r="17" spans="1:15" s="110" customFormat="1" ht="24.95" customHeight="1" x14ac:dyDescent="0.2">
      <c r="A17" s="193" t="s">
        <v>142</v>
      </c>
      <c r="B17" s="199" t="s">
        <v>220</v>
      </c>
      <c r="C17" s="113">
        <v>0.15665238598198497</v>
      </c>
      <c r="D17" s="115">
        <v>132</v>
      </c>
      <c r="E17" s="114">
        <v>101</v>
      </c>
      <c r="F17" s="114">
        <v>201</v>
      </c>
      <c r="G17" s="114">
        <v>124</v>
      </c>
      <c r="H17" s="140">
        <v>187</v>
      </c>
      <c r="I17" s="115">
        <v>-55</v>
      </c>
      <c r="J17" s="116">
        <v>-29.411764705882351</v>
      </c>
    </row>
    <row r="18" spans="1:15" s="287" customFormat="1" ht="24.95" customHeight="1" x14ac:dyDescent="0.2">
      <c r="A18" s="201" t="s">
        <v>144</v>
      </c>
      <c r="B18" s="202" t="s">
        <v>145</v>
      </c>
      <c r="C18" s="113">
        <v>3.9697138720434828</v>
      </c>
      <c r="D18" s="115">
        <v>3345</v>
      </c>
      <c r="E18" s="114">
        <v>1896</v>
      </c>
      <c r="F18" s="114">
        <v>3240</v>
      </c>
      <c r="G18" s="114">
        <v>2684</v>
      </c>
      <c r="H18" s="140">
        <v>3866</v>
      </c>
      <c r="I18" s="115">
        <v>-521</v>
      </c>
      <c r="J18" s="116">
        <v>-13.476461458872219</v>
      </c>
      <c r="K18" s="110"/>
      <c r="L18" s="110"/>
      <c r="M18" s="110"/>
      <c r="N18" s="110"/>
      <c r="O18" s="110"/>
    </row>
    <row r="19" spans="1:15" s="110" customFormat="1" ht="24.95" customHeight="1" x14ac:dyDescent="0.2">
      <c r="A19" s="193" t="s">
        <v>146</v>
      </c>
      <c r="B19" s="199" t="s">
        <v>147</v>
      </c>
      <c r="C19" s="113">
        <v>10.874286460249458</v>
      </c>
      <c r="D19" s="115">
        <v>9163</v>
      </c>
      <c r="E19" s="114">
        <v>9321</v>
      </c>
      <c r="F19" s="114">
        <v>11152</v>
      </c>
      <c r="G19" s="114">
        <v>7551</v>
      </c>
      <c r="H19" s="140">
        <v>8422</v>
      </c>
      <c r="I19" s="115">
        <v>741</v>
      </c>
      <c r="J19" s="116">
        <v>8.7983851816670633</v>
      </c>
    </row>
    <row r="20" spans="1:15" s="287" customFormat="1" ht="24.95" customHeight="1" x14ac:dyDescent="0.2">
      <c r="A20" s="193" t="s">
        <v>148</v>
      </c>
      <c r="B20" s="199" t="s">
        <v>149</v>
      </c>
      <c r="C20" s="113">
        <v>3.1496623666377888</v>
      </c>
      <c r="D20" s="115">
        <v>2654</v>
      </c>
      <c r="E20" s="114">
        <v>2954</v>
      </c>
      <c r="F20" s="114">
        <v>3599</v>
      </c>
      <c r="G20" s="114">
        <v>2540</v>
      </c>
      <c r="H20" s="140">
        <v>3152</v>
      </c>
      <c r="I20" s="115">
        <v>-498</v>
      </c>
      <c r="J20" s="116">
        <v>-15.799492385786802</v>
      </c>
      <c r="K20" s="110"/>
      <c r="L20" s="110"/>
      <c r="M20" s="110"/>
      <c r="N20" s="110"/>
      <c r="O20" s="110"/>
    </row>
    <row r="21" spans="1:15" s="110" customFormat="1" ht="24.95" customHeight="1" x14ac:dyDescent="0.2">
      <c r="A21" s="201" t="s">
        <v>150</v>
      </c>
      <c r="B21" s="202" t="s">
        <v>151</v>
      </c>
      <c r="C21" s="113">
        <v>7.985711403581643</v>
      </c>
      <c r="D21" s="115">
        <v>6729</v>
      </c>
      <c r="E21" s="114">
        <v>7120</v>
      </c>
      <c r="F21" s="114">
        <v>8879</v>
      </c>
      <c r="G21" s="114">
        <v>7521</v>
      </c>
      <c r="H21" s="140">
        <v>7351</v>
      </c>
      <c r="I21" s="115">
        <v>-622</v>
      </c>
      <c r="J21" s="116">
        <v>-8.4614338185280911</v>
      </c>
    </row>
    <row r="22" spans="1:15" s="110" customFormat="1" ht="24.95" customHeight="1" x14ac:dyDescent="0.2">
      <c r="A22" s="201" t="s">
        <v>152</v>
      </c>
      <c r="B22" s="199" t="s">
        <v>153</v>
      </c>
      <c r="C22" s="113">
        <v>16.752311216073483</v>
      </c>
      <c r="D22" s="115">
        <v>14116</v>
      </c>
      <c r="E22" s="114">
        <v>15427</v>
      </c>
      <c r="F22" s="114">
        <v>17506</v>
      </c>
      <c r="G22" s="114">
        <v>16482</v>
      </c>
      <c r="H22" s="140">
        <v>16732</v>
      </c>
      <c r="I22" s="115">
        <v>-2616</v>
      </c>
      <c r="J22" s="116">
        <v>-15.634711929237389</v>
      </c>
    </row>
    <row r="23" spans="1:15" s="110" customFormat="1" ht="24.95" customHeight="1" x14ac:dyDescent="0.2">
      <c r="A23" s="193" t="s">
        <v>154</v>
      </c>
      <c r="B23" s="199" t="s">
        <v>155</v>
      </c>
      <c r="C23" s="113">
        <v>3.1995063076320567</v>
      </c>
      <c r="D23" s="115">
        <v>2696</v>
      </c>
      <c r="E23" s="114">
        <v>2294</v>
      </c>
      <c r="F23" s="114">
        <v>3254</v>
      </c>
      <c r="G23" s="114">
        <v>2705</v>
      </c>
      <c r="H23" s="140">
        <v>3048</v>
      </c>
      <c r="I23" s="115">
        <v>-352</v>
      </c>
      <c r="J23" s="116">
        <v>-11.548556430446194</v>
      </c>
    </row>
    <row r="24" spans="1:15" s="110" customFormat="1" ht="24.95" customHeight="1" x14ac:dyDescent="0.2">
      <c r="A24" s="193" t="s">
        <v>156</v>
      </c>
      <c r="B24" s="199" t="s">
        <v>221</v>
      </c>
      <c r="C24" s="113">
        <v>15.442127624224156</v>
      </c>
      <c r="D24" s="115">
        <v>13012</v>
      </c>
      <c r="E24" s="114">
        <v>12753</v>
      </c>
      <c r="F24" s="114">
        <v>13139</v>
      </c>
      <c r="G24" s="114">
        <v>11889</v>
      </c>
      <c r="H24" s="140">
        <v>14285</v>
      </c>
      <c r="I24" s="115">
        <v>-1273</v>
      </c>
      <c r="J24" s="116">
        <v>-8.9114455722786143</v>
      </c>
    </row>
    <row r="25" spans="1:15" s="110" customFormat="1" ht="24.95" customHeight="1" x14ac:dyDescent="0.2">
      <c r="A25" s="193" t="s">
        <v>222</v>
      </c>
      <c r="B25" s="204" t="s">
        <v>159</v>
      </c>
      <c r="C25" s="113">
        <v>9.1404293699488512</v>
      </c>
      <c r="D25" s="115">
        <v>7702</v>
      </c>
      <c r="E25" s="114">
        <v>7117</v>
      </c>
      <c r="F25" s="114">
        <v>8858</v>
      </c>
      <c r="G25" s="114">
        <v>8236</v>
      </c>
      <c r="H25" s="140">
        <v>8588</v>
      </c>
      <c r="I25" s="115">
        <v>-886</v>
      </c>
      <c r="J25" s="116">
        <v>-10.31672100605496</v>
      </c>
    </row>
    <row r="26" spans="1:15" s="110" customFormat="1" ht="24.95" customHeight="1" x14ac:dyDescent="0.2">
      <c r="A26" s="201">
        <v>782.78300000000002</v>
      </c>
      <c r="B26" s="203" t="s">
        <v>160</v>
      </c>
      <c r="C26" s="113">
        <v>6.0987622087986422</v>
      </c>
      <c r="D26" s="115">
        <v>5139</v>
      </c>
      <c r="E26" s="114">
        <v>4846</v>
      </c>
      <c r="F26" s="114">
        <v>6003</v>
      </c>
      <c r="G26" s="114">
        <v>5734</v>
      </c>
      <c r="H26" s="140">
        <v>6148</v>
      </c>
      <c r="I26" s="115">
        <v>-1009</v>
      </c>
      <c r="J26" s="116">
        <v>-16.411841249186729</v>
      </c>
    </row>
    <row r="27" spans="1:15" s="110" customFormat="1" ht="24.95" customHeight="1" x14ac:dyDescent="0.2">
      <c r="A27" s="193" t="s">
        <v>161</v>
      </c>
      <c r="B27" s="199" t="s">
        <v>162</v>
      </c>
      <c r="C27" s="113">
        <v>1.419365557836773</v>
      </c>
      <c r="D27" s="115">
        <v>1196</v>
      </c>
      <c r="E27" s="114">
        <v>1554</v>
      </c>
      <c r="F27" s="114">
        <v>2505</v>
      </c>
      <c r="G27" s="114">
        <v>1292</v>
      </c>
      <c r="H27" s="140">
        <v>1170</v>
      </c>
      <c r="I27" s="115">
        <v>26</v>
      </c>
      <c r="J27" s="116">
        <v>2.2222222222222223</v>
      </c>
    </row>
    <row r="28" spans="1:15" s="110" customFormat="1" ht="24.95" customHeight="1" x14ac:dyDescent="0.2">
      <c r="A28" s="193" t="s">
        <v>163</v>
      </c>
      <c r="B28" s="199" t="s">
        <v>164</v>
      </c>
      <c r="C28" s="113">
        <v>3.141355043138744</v>
      </c>
      <c r="D28" s="115">
        <v>2647</v>
      </c>
      <c r="E28" s="114">
        <v>3302</v>
      </c>
      <c r="F28" s="114">
        <v>4203</v>
      </c>
      <c r="G28" s="114">
        <v>2534</v>
      </c>
      <c r="H28" s="140">
        <v>2639</v>
      </c>
      <c r="I28" s="115">
        <v>8</v>
      </c>
      <c r="J28" s="116">
        <v>0.30314513073133764</v>
      </c>
    </row>
    <row r="29" spans="1:15" s="110" customFormat="1" ht="24.95" customHeight="1" x14ac:dyDescent="0.2">
      <c r="A29" s="193">
        <v>86</v>
      </c>
      <c r="B29" s="199" t="s">
        <v>165</v>
      </c>
      <c r="C29" s="113">
        <v>5.4329895683752065</v>
      </c>
      <c r="D29" s="115">
        <v>4578</v>
      </c>
      <c r="E29" s="114">
        <v>4546</v>
      </c>
      <c r="F29" s="114">
        <v>4815</v>
      </c>
      <c r="G29" s="114">
        <v>3668</v>
      </c>
      <c r="H29" s="140">
        <v>4417</v>
      </c>
      <c r="I29" s="115">
        <v>161</v>
      </c>
      <c r="J29" s="116">
        <v>3.6450079239302693</v>
      </c>
    </row>
    <row r="30" spans="1:15" s="110" customFormat="1" ht="24.95" customHeight="1" x14ac:dyDescent="0.2">
      <c r="A30" s="193">
        <v>87.88</v>
      </c>
      <c r="B30" s="204" t="s">
        <v>166</v>
      </c>
      <c r="C30" s="113">
        <v>3.3680262986126768</v>
      </c>
      <c r="D30" s="115">
        <v>2838</v>
      </c>
      <c r="E30" s="114">
        <v>2770</v>
      </c>
      <c r="F30" s="114">
        <v>4726</v>
      </c>
      <c r="G30" s="114">
        <v>2477</v>
      </c>
      <c r="H30" s="140">
        <v>2907</v>
      </c>
      <c r="I30" s="115">
        <v>-69</v>
      </c>
      <c r="J30" s="116">
        <v>-2.3735810113519094</v>
      </c>
    </row>
    <row r="31" spans="1:15" s="110" customFormat="1" ht="24.95" customHeight="1" x14ac:dyDescent="0.2">
      <c r="A31" s="193" t="s">
        <v>167</v>
      </c>
      <c r="B31" s="199" t="s">
        <v>168</v>
      </c>
      <c r="C31" s="113">
        <v>4.3245552615026766</v>
      </c>
      <c r="D31" s="115">
        <v>3644</v>
      </c>
      <c r="E31" s="114">
        <v>3727</v>
      </c>
      <c r="F31" s="114">
        <v>4883</v>
      </c>
      <c r="G31" s="114">
        <v>3430</v>
      </c>
      <c r="H31" s="140">
        <v>4001</v>
      </c>
      <c r="I31" s="115">
        <v>-357</v>
      </c>
      <c r="J31" s="116">
        <v>-8.9227693076730823</v>
      </c>
    </row>
    <row r="32" spans="1:15" s="110" customFormat="1" ht="24.95" customHeight="1" x14ac:dyDescent="0.2">
      <c r="A32" s="193"/>
      <c r="B32" s="204" t="s">
        <v>169</v>
      </c>
      <c r="C32" s="113" t="s">
        <v>513</v>
      </c>
      <c r="D32" s="115" t="s">
        <v>513</v>
      </c>
      <c r="E32" s="114">
        <v>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8.9007037489764185E-2</v>
      </c>
      <c r="D34" s="115">
        <v>75</v>
      </c>
      <c r="E34" s="114">
        <v>38</v>
      </c>
      <c r="F34" s="114">
        <v>98</v>
      </c>
      <c r="G34" s="114">
        <v>113</v>
      </c>
      <c r="H34" s="140">
        <v>118</v>
      </c>
      <c r="I34" s="115">
        <v>-43</v>
      </c>
      <c r="J34" s="116">
        <v>-36.440677966101696</v>
      </c>
    </row>
    <row r="35" spans="1:10" s="110" customFormat="1" ht="24.95" customHeight="1" x14ac:dyDescent="0.2">
      <c r="A35" s="292" t="s">
        <v>171</v>
      </c>
      <c r="B35" s="293" t="s">
        <v>172</v>
      </c>
      <c r="C35" s="113">
        <v>9.5807175153982183</v>
      </c>
      <c r="D35" s="115">
        <v>8073</v>
      </c>
      <c r="E35" s="114">
        <v>5486</v>
      </c>
      <c r="F35" s="114">
        <v>8611</v>
      </c>
      <c r="G35" s="114">
        <v>7066</v>
      </c>
      <c r="H35" s="140">
        <v>9190</v>
      </c>
      <c r="I35" s="115">
        <v>-1117</v>
      </c>
      <c r="J35" s="116">
        <v>-12.154515778019586</v>
      </c>
    </row>
    <row r="36" spans="1:10" s="110" customFormat="1" ht="24.95" customHeight="1" x14ac:dyDescent="0.2">
      <c r="A36" s="294" t="s">
        <v>173</v>
      </c>
      <c r="B36" s="295" t="s">
        <v>174</v>
      </c>
      <c r="C36" s="125">
        <v>90.329088686612153</v>
      </c>
      <c r="D36" s="143">
        <v>76114</v>
      </c>
      <c r="E36" s="144">
        <v>77731</v>
      </c>
      <c r="F36" s="144">
        <v>93522</v>
      </c>
      <c r="G36" s="144">
        <v>76059</v>
      </c>
      <c r="H36" s="145">
        <v>82860</v>
      </c>
      <c r="I36" s="143">
        <v>-6746</v>
      </c>
      <c r="J36" s="146">
        <v>-8.1414433985034993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84263</v>
      </c>
      <c r="F11" s="264">
        <v>83258</v>
      </c>
      <c r="G11" s="264">
        <v>102233</v>
      </c>
      <c r="H11" s="264">
        <v>83240</v>
      </c>
      <c r="I11" s="265">
        <v>92171</v>
      </c>
      <c r="J11" s="263">
        <v>-7908</v>
      </c>
      <c r="K11" s="266">
        <v>-8.5797051133219782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17.180731756524217</v>
      </c>
      <c r="E13" s="115">
        <v>14477</v>
      </c>
      <c r="F13" s="114">
        <v>14601</v>
      </c>
      <c r="G13" s="114">
        <v>17162</v>
      </c>
      <c r="H13" s="114">
        <v>15673</v>
      </c>
      <c r="I13" s="140">
        <v>15903</v>
      </c>
      <c r="J13" s="115">
        <v>-1426</v>
      </c>
      <c r="K13" s="116">
        <v>-8.9668615984405466</v>
      </c>
    </row>
    <row r="14" spans="1:15" ht="15.95" customHeight="1" x14ac:dyDescent="0.2">
      <c r="A14" s="306" t="s">
        <v>230</v>
      </c>
      <c r="B14" s="307"/>
      <c r="C14" s="308"/>
      <c r="D14" s="113">
        <v>42.141865350153687</v>
      </c>
      <c r="E14" s="115">
        <v>35510</v>
      </c>
      <c r="F14" s="114">
        <v>34438</v>
      </c>
      <c r="G14" s="114">
        <v>47584</v>
      </c>
      <c r="H14" s="114">
        <v>33643</v>
      </c>
      <c r="I14" s="140">
        <v>38437</v>
      </c>
      <c r="J14" s="115">
        <v>-2927</v>
      </c>
      <c r="K14" s="116">
        <v>-7.6150584072638345</v>
      </c>
    </row>
    <row r="15" spans="1:15" ht="15.95" customHeight="1" x14ac:dyDescent="0.2">
      <c r="A15" s="306" t="s">
        <v>231</v>
      </c>
      <c r="B15" s="307"/>
      <c r="C15" s="308"/>
      <c r="D15" s="113">
        <v>15.284288477742306</v>
      </c>
      <c r="E15" s="115">
        <v>12879</v>
      </c>
      <c r="F15" s="114">
        <v>12575</v>
      </c>
      <c r="G15" s="114">
        <v>14036</v>
      </c>
      <c r="H15" s="114">
        <v>12341</v>
      </c>
      <c r="I15" s="140">
        <v>13613</v>
      </c>
      <c r="J15" s="115">
        <v>-734</v>
      </c>
      <c r="K15" s="116">
        <v>-5.3919047968853304</v>
      </c>
    </row>
    <row r="16" spans="1:15" ht="15.95" customHeight="1" x14ac:dyDescent="0.2">
      <c r="A16" s="306" t="s">
        <v>232</v>
      </c>
      <c r="B16" s="307"/>
      <c r="C16" s="308"/>
      <c r="D16" s="113">
        <v>25.331402869586888</v>
      </c>
      <c r="E16" s="115">
        <v>21345</v>
      </c>
      <c r="F16" s="114">
        <v>21589</v>
      </c>
      <c r="G16" s="114">
        <v>23128</v>
      </c>
      <c r="H16" s="114">
        <v>21545</v>
      </c>
      <c r="I16" s="140">
        <v>24165</v>
      </c>
      <c r="J16" s="115">
        <v>-2820</v>
      </c>
      <c r="K16" s="116">
        <v>-11.669770328988205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0.14834506248294033</v>
      </c>
      <c r="E18" s="115">
        <v>125</v>
      </c>
      <c r="F18" s="114">
        <v>98</v>
      </c>
      <c r="G18" s="114">
        <v>260</v>
      </c>
      <c r="H18" s="114">
        <v>159</v>
      </c>
      <c r="I18" s="140">
        <v>160</v>
      </c>
      <c r="J18" s="115">
        <v>-35</v>
      </c>
      <c r="K18" s="116">
        <v>-21.875</v>
      </c>
    </row>
    <row r="19" spans="1:11" ht="14.1" customHeight="1" x14ac:dyDescent="0.2">
      <c r="A19" s="306" t="s">
        <v>235</v>
      </c>
      <c r="B19" s="307" t="s">
        <v>236</v>
      </c>
      <c r="C19" s="308"/>
      <c r="D19" s="113">
        <v>7.7139432491128965E-2</v>
      </c>
      <c r="E19" s="115">
        <v>65</v>
      </c>
      <c r="F19" s="114">
        <v>39</v>
      </c>
      <c r="G19" s="114">
        <v>101</v>
      </c>
      <c r="H19" s="114">
        <v>97</v>
      </c>
      <c r="I19" s="140">
        <v>62</v>
      </c>
      <c r="J19" s="115">
        <v>3</v>
      </c>
      <c r="K19" s="116">
        <v>4.838709677419355</v>
      </c>
    </row>
    <row r="20" spans="1:11" ht="14.1" customHeight="1" x14ac:dyDescent="0.2">
      <c r="A20" s="306">
        <v>12</v>
      </c>
      <c r="B20" s="307" t="s">
        <v>237</v>
      </c>
      <c r="C20" s="308"/>
      <c r="D20" s="113">
        <v>0.56015095593558262</v>
      </c>
      <c r="E20" s="115">
        <v>472</v>
      </c>
      <c r="F20" s="114">
        <v>187</v>
      </c>
      <c r="G20" s="114">
        <v>345</v>
      </c>
      <c r="H20" s="114">
        <v>313</v>
      </c>
      <c r="I20" s="140">
        <v>482</v>
      </c>
      <c r="J20" s="115">
        <v>-10</v>
      </c>
      <c r="K20" s="116">
        <v>-2.0746887966804981</v>
      </c>
    </row>
    <row r="21" spans="1:11" ht="14.1" customHeight="1" x14ac:dyDescent="0.2">
      <c r="A21" s="306">
        <v>21</v>
      </c>
      <c r="B21" s="307" t="s">
        <v>238</v>
      </c>
      <c r="C21" s="308"/>
      <c r="D21" s="113">
        <v>4.628365949467738E-2</v>
      </c>
      <c r="E21" s="115">
        <v>39</v>
      </c>
      <c r="F21" s="114">
        <v>34</v>
      </c>
      <c r="G21" s="114">
        <v>66</v>
      </c>
      <c r="H21" s="114">
        <v>56</v>
      </c>
      <c r="I21" s="140">
        <v>89</v>
      </c>
      <c r="J21" s="115">
        <v>-50</v>
      </c>
      <c r="K21" s="116">
        <v>-56.179775280898873</v>
      </c>
    </row>
    <row r="22" spans="1:11" ht="14.1" customHeight="1" x14ac:dyDescent="0.2">
      <c r="A22" s="306">
        <v>22</v>
      </c>
      <c r="B22" s="307" t="s">
        <v>239</v>
      </c>
      <c r="C22" s="308"/>
      <c r="D22" s="113">
        <v>0.28244899896751835</v>
      </c>
      <c r="E22" s="115">
        <v>238</v>
      </c>
      <c r="F22" s="114">
        <v>260</v>
      </c>
      <c r="G22" s="114">
        <v>321</v>
      </c>
      <c r="H22" s="114">
        <v>171</v>
      </c>
      <c r="I22" s="140">
        <v>393</v>
      </c>
      <c r="J22" s="115">
        <v>-155</v>
      </c>
      <c r="K22" s="116">
        <v>-39.440203562340969</v>
      </c>
    </row>
    <row r="23" spans="1:11" ht="14.1" customHeight="1" x14ac:dyDescent="0.2">
      <c r="A23" s="306">
        <v>23</v>
      </c>
      <c r="B23" s="307" t="s">
        <v>240</v>
      </c>
      <c r="C23" s="308"/>
      <c r="D23" s="113">
        <v>0.77258108541115322</v>
      </c>
      <c r="E23" s="115">
        <v>651</v>
      </c>
      <c r="F23" s="114">
        <v>610</v>
      </c>
      <c r="G23" s="114">
        <v>742</v>
      </c>
      <c r="H23" s="114">
        <v>742</v>
      </c>
      <c r="I23" s="140">
        <v>706</v>
      </c>
      <c r="J23" s="115">
        <v>-55</v>
      </c>
      <c r="K23" s="116">
        <v>-7.7903682719546739</v>
      </c>
    </row>
    <row r="24" spans="1:11" ht="14.1" customHeight="1" x14ac:dyDescent="0.2">
      <c r="A24" s="306">
        <v>24</v>
      </c>
      <c r="B24" s="307" t="s">
        <v>241</v>
      </c>
      <c r="C24" s="308"/>
      <c r="D24" s="113">
        <v>0.79631629540842364</v>
      </c>
      <c r="E24" s="115">
        <v>671</v>
      </c>
      <c r="F24" s="114">
        <v>363</v>
      </c>
      <c r="G24" s="114">
        <v>812</v>
      </c>
      <c r="H24" s="114">
        <v>702</v>
      </c>
      <c r="I24" s="140">
        <v>816</v>
      </c>
      <c r="J24" s="115">
        <v>-145</v>
      </c>
      <c r="K24" s="116">
        <v>-17.769607843137255</v>
      </c>
    </row>
    <row r="25" spans="1:11" ht="14.1" customHeight="1" x14ac:dyDescent="0.2">
      <c r="A25" s="306">
        <v>25</v>
      </c>
      <c r="B25" s="307" t="s">
        <v>242</v>
      </c>
      <c r="C25" s="308"/>
      <c r="D25" s="113">
        <v>1.9261122912784971</v>
      </c>
      <c r="E25" s="115">
        <v>1623</v>
      </c>
      <c r="F25" s="114">
        <v>1481</v>
      </c>
      <c r="G25" s="114">
        <v>2174</v>
      </c>
      <c r="H25" s="114">
        <v>1634</v>
      </c>
      <c r="I25" s="140">
        <v>2055</v>
      </c>
      <c r="J25" s="115">
        <v>-432</v>
      </c>
      <c r="K25" s="116">
        <v>-21.021897810218977</v>
      </c>
    </row>
    <row r="26" spans="1:11" ht="14.1" customHeight="1" x14ac:dyDescent="0.2">
      <c r="A26" s="306">
        <v>26</v>
      </c>
      <c r="B26" s="307" t="s">
        <v>243</v>
      </c>
      <c r="C26" s="308"/>
      <c r="D26" s="113">
        <v>1.6306089268124799</v>
      </c>
      <c r="E26" s="115">
        <v>1374</v>
      </c>
      <c r="F26" s="114">
        <v>1140</v>
      </c>
      <c r="G26" s="114">
        <v>2071</v>
      </c>
      <c r="H26" s="114">
        <v>1103</v>
      </c>
      <c r="I26" s="140">
        <v>1365</v>
      </c>
      <c r="J26" s="115">
        <v>9</v>
      </c>
      <c r="K26" s="116">
        <v>0.65934065934065933</v>
      </c>
    </row>
    <row r="27" spans="1:11" ht="14.1" customHeight="1" x14ac:dyDescent="0.2">
      <c r="A27" s="306">
        <v>27</v>
      </c>
      <c r="B27" s="307" t="s">
        <v>244</v>
      </c>
      <c r="C27" s="308"/>
      <c r="D27" s="113">
        <v>2.0637765092626656</v>
      </c>
      <c r="E27" s="115">
        <v>1739</v>
      </c>
      <c r="F27" s="114">
        <v>1603</v>
      </c>
      <c r="G27" s="114">
        <v>1783</v>
      </c>
      <c r="H27" s="114">
        <v>1737</v>
      </c>
      <c r="I27" s="140">
        <v>2229</v>
      </c>
      <c r="J27" s="115">
        <v>-490</v>
      </c>
      <c r="K27" s="116">
        <v>-21.982951996410947</v>
      </c>
    </row>
    <row r="28" spans="1:11" ht="14.1" customHeight="1" x14ac:dyDescent="0.2">
      <c r="A28" s="306">
        <v>28</v>
      </c>
      <c r="B28" s="307" t="s">
        <v>245</v>
      </c>
      <c r="C28" s="308"/>
      <c r="D28" s="113">
        <v>0.22904477647365984</v>
      </c>
      <c r="E28" s="115">
        <v>193</v>
      </c>
      <c r="F28" s="114">
        <v>216</v>
      </c>
      <c r="G28" s="114">
        <v>255</v>
      </c>
      <c r="H28" s="114">
        <v>280</v>
      </c>
      <c r="I28" s="140">
        <v>235</v>
      </c>
      <c r="J28" s="115">
        <v>-42</v>
      </c>
      <c r="K28" s="116">
        <v>-17.872340425531913</v>
      </c>
    </row>
    <row r="29" spans="1:11" ht="14.1" customHeight="1" x14ac:dyDescent="0.2">
      <c r="A29" s="306">
        <v>29</v>
      </c>
      <c r="B29" s="307" t="s">
        <v>246</v>
      </c>
      <c r="C29" s="308"/>
      <c r="D29" s="113">
        <v>3.0333598376511635</v>
      </c>
      <c r="E29" s="115">
        <v>2556</v>
      </c>
      <c r="F29" s="114">
        <v>2569</v>
      </c>
      <c r="G29" s="114">
        <v>3131</v>
      </c>
      <c r="H29" s="114">
        <v>2753</v>
      </c>
      <c r="I29" s="140">
        <v>2816</v>
      </c>
      <c r="J29" s="115">
        <v>-260</v>
      </c>
      <c r="K29" s="116">
        <v>-9.232954545454545</v>
      </c>
    </row>
    <row r="30" spans="1:11" ht="14.1" customHeight="1" x14ac:dyDescent="0.2">
      <c r="A30" s="306" t="s">
        <v>247</v>
      </c>
      <c r="B30" s="307" t="s">
        <v>248</v>
      </c>
      <c r="C30" s="308"/>
      <c r="D30" s="113">
        <v>0.57795236343353551</v>
      </c>
      <c r="E30" s="115">
        <v>487</v>
      </c>
      <c r="F30" s="114">
        <v>370</v>
      </c>
      <c r="G30" s="114">
        <v>603</v>
      </c>
      <c r="H30" s="114">
        <v>473</v>
      </c>
      <c r="I30" s="140">
        <v>572</v>
      </c>
      <c r="J30" s="115">
        <v>-85</v>
      </c>
      <c r="K30" s="116">
        <v>-14.86013986013986</v>
      </c>
    </row>
    <row r="31" spans="1:11" ht="14.1" customHeight="1" x14ac:dyDescent="0.2">
      <c r="A31" s="306" t="s">
        <v>249</v>
      </c>
      <c r="B31" s="307" t="s">
        <v>250</v>
      </c>
      <c r="C31" s="308"/>
      <c r="D31" s="113">
        <v>2.4376060667196753</v>
      </c>
      <c r="E31" s="115">
        <v>2054</v>
      </c>
      <c r="F31" s="114">
        <v>2187</v>
      </c>
      <c r="G31" s="114">
        <v>2503</v>
      </c>
      <c r="H31" s="114">
        <v>2268</v>
      </c>
      <c r="I31" s="140">
        <v>2220</v>
      </c>
      <c r="J31" s="115">
        <v>-166</v>
      </c>
      <c r="K31" s="116">
        <v>-7.4774774774774775</v>
      </c>
    </row>
    <row r="32" spans="1:11" ht="14.1" customHeight="1" x14ac:dyDescent="0.2">
      <c r="A32" s="306">
        <v>31</v>
      </c>
      <c r="B32" s="307" t="s">
        <v>251</v>
      </c>
      <c r="C32" s="308"/>
      <c r="D32" s="113">
        <v>1.0906328993745773</v>
      </c>
      <c r="E32" s="115">
        <v>919</v>
      </c>
      <c r="F32" s="114">
        <v>844</v>
      </c>
      <c r="G32" s="114">
        <v>822</v>
      </c>
      <c r="H32" s="114">
        <v>814</v>
      </c>
      <c r="I32" s="140">
        <v>1010</v>
      </c>
      <c r="J32" s="115">
        <v>-91</v>
      </c>
      <c r="K32" s="116">
        <v>-9.009900990099009</v>
      </c>
    </row>
    <row r="33" spans="1:11" ht="14.1" customHeight="1" x14ac:dyDescent="0.2">
      <c r="A33" s="306">
        <v>32</v>
      </c>
      <c r="B33" s="307" t="s">
        <v>252</v>
      </c>
      <c r="C33" s="308"/>
      <c r="D33" s="113">
        <v>1.6092472378149365</v>
      </c>
      <c r="E33" s="115">
        <v>1356</v>
      </c>
      <c r="F33" s="114">
        <v>749</v>
      </c>
      <c r="G33" s="114">
        <v>1189</v>
      </c>
      <c r="H33" s="114">
        <v>1329</v>
      </c>
      <c r="I33" s="140">
        <v>1606</v>
      </c>
      <c r="J33" s="115">
        <v>-250</v>
      </c>
      <c r="K33" s="116">
        <v>-15.566625155666252</v>
      </c>
    </row>
    <row r="34" spans="1:11" ht="14.1" customHeight="1" x14ac:dyDescent="0.2">
      <c r="A34" s="306">
        <v>33</v>
      </c>
      <c r="B34" s="307" t="s">
        <v>253</v>
      </c>
      <c r="C34" s="308"/>
      <c r="D34" s="113">
        <v>0.84259995490310102</v>
      </c>
      <c r="E34" s="115">
        <v>710</v>
      </c>
      <c r="F34" s="114">
        <v>406</v>
      </c>
      <c r="G34" s="114">
        <v>755</v>
      </c>
      <c r="H34" s="114">
        <v>658</v>
      </c>
      <c r="I34" s="140">
        <v>950</v>
      </c>
      <c r="J34" s="115">
        <v>-240</v>
      </c>
      <c r="K34" s="116">
        <v>-25.263157894736842</v>
      </c>
    </row>
    <row r="35" spans="1:11" ht="14.1" customHeight="1" x14ac:dyDescent="0.2">
      <c r="A35" s="306">
        <v>34</v>
      </c>
      <c r="B35" s="307" t="s">
        <v>254</v>
      </c>
      <c r="C35" s="308"/>
      <c r="D35" s="113">
        <v>1.1618385293663887</v>
      </c>
      <c r="E35" s="115">
        <v>979</v>
      </c>
      <c r="F35" s="114">
        <v>793</v>
      </c>
      <c r="G35" s="114">
        <v>996</v>
      </c>
      <c r="H35" s="114">
        <v>847</v>
      </c>
      <c r="I35" s="140">
        <v>940</v>
      </c>
      <c r="J35" s="115">
        <v>39</v>
      </c>
      <c r="K35" s="116">
        <v>4.1489361702127656</v>
      </c>
    </row>
    <row r="36" spans="1:11" ht="14.1" customHeight="1" x14ac:dyDescent="0.2">
      <c r="A36" s="306">
        <v>41</v>
      </c>
      <c r="B36" s="307" t="s">
        <v>255</v>
      </c>
      <c r="C36" s="308"/>
      <c r="D36" s="113">
        <v>0.48419828394431719</v>
      </c>
      <c r="E36" s="115">
        <v>408</v>
      </c>
      <c r="F36" s="114">
        <v>254</v>
      </c>
      <c r="G36" s="114">
        <v>296</v>
      </c>
      <c r="H36" s="114">
        <v>331</v>
      </c>
      <c r="I36" s="140">
        <v>408</v>
      </c>
      <c r="J36" s="115">
        <v>0</v>
      </c>
      <c r="K36" s="116">
        <v>0</v>
      </c>
    </row>
    <row r="37" spans="1:11" ht="14.1" customHeight="1" x14ac:dyDescent="0.2">
      <c r="A37" s="306">
        <v>42</v>
      </c>
      <c r="B37" s="307" t="s">
        <v>256</v>
      </c>
      <c r="C37" s="308"/>
      <c r="D37" s="113">
        <v>0.11274224748703464</v>
      </c>
      <c r="E37" s="115">
        <v>95</v>
      </c>
      <c r="F37" s="114">
        <v>76</v>
      </c>
      <c r="G37" s="114">
        <v>89</v>
      </c>
      <c r="H37" s="114">
        <v>77</v>
      </c>
      <c r="I37" s="140">
        <v>84</v>
      </c>
      <c r="J37" s="115">
        <v>11</v>
      </c>
      <c r="K37" s="116">
        <v>13.095238095238095</v>
      </c>
    </row>
    <row r="38" spans="1:11" ht="14.1" customHeight="1" x14ac:dyDescent="0.2">
      <c r="A38" s="306">
        <v>43</v>
      </c>
      <c r="B38" s="307" t="s">
        <v>257</v>
      </c>
      <c r="C38" s="308"/>
      <c r="D38" s="113">
        <v>4.8740253729394869</v>
      </c>
      <c r="E38" s="115">
        <v>4107</v>
      </c>
      <c r="F38" s="114">
        <v>3613</v>
      </c>
      <c r="G38" s="114">
        <v>4677</v>
      </c>
      <c r="H38" s="114">
        <v>3867</v>
      </c>
      <c r="I38" s="140">
        <v>4388</v>
      </c>
      <c r="J38" s="115">
        <v>-281</v>
      </c>
      <c r="K38" s="116">
        <v>-6.4038286235186872</v>
      </c>
    </row>
    <row r="39" spans="1:11" ht="14.1" customHeight="1" x14ac:dyDescent="0.2">
      <c r="A39" s="306">
        <v>51</v>
      </c>
      <c r="B39" s="307" t="s">
        <v>258</v>
      </c>
      <c r="C39" s="308"/>
      <c r="D39" s="113">
        <v>3.9910755610410265</v>
      </c>
      <c r="E39" s="115">
        <v>3363</v>
      </c>
      <c r="F39" s="114">
        <v>3949</v>
      </c>
      <c r="G39" s="114">
        <v>4546</v>
      </c>
      <c r="H39" s="114">
        <v>3535</v>
      </c>
      <c r="I39" s="140">
        <v>4126</v>
      </c>
      <c r="J39" s="115">
        <v>-763</v>
      </c>
      <c r="K39" s="116">
        <v>-18.492486669898206</v>
      </c>
    </row>
    <row r="40" spans="1:11" ht="14.1" customHeight="1" x14ac:dyDescent="0.2">
      <c r="A40" s="306" t="s">
        <v>259</v>
      </c>
      <c r="B40" s="307" t="s">
        <v>260</v>
      </c>
      <c r="C40" s="308"/>
      <c r="D40" s="113">
        <v>3.4617803781018952</v>
      </c>
      <c r="E40" s="115">
        <v>2917</v>
      </c>
      <c r="F40" s="114">
        <v>3603</v>
      </c>
      <c r="G40" s="114">
        <v>4060</v>
      </c>
      <c r="H40" s="114">
        <v>3220</v>
      </c>
      <c r="I40" s="140">
        <v>3663</v>
      </c>
      <c r="J40" s="115">
        <v>-746</v>
      </c>
      <c r="K40" s="116">
        <v>-20.365820365820365</v>
      </c>
    </row>
    <row r="41" spans="1:11" ht="14.1" customHeight="1" x14ac:dyDescent="0.2">
      <c r="A41" s="306"/>
      <c r="B41" s="307" t="s">
        <v>261</v>
      </c>
      <c r="C41" s="308"/>
      <c r="D41" s="113">
        <v>2.6785184481919702</v>
      </c>
      <c r="E41" s="115">
        <v>2257</v>
      </c>
      <c r="F41" s="114">
        <v>2760</v>
      </c>
      <c r="G41" s="114">
        <v>3096</v>
      </c>
      <c r="H41" s="114">
        <v>2667</v>
      </c>
      <c r="I41" s="140">
        <v>3071</v>
      </c>
      <c r="J41" s="115">
        <v>-814</v>
      </c>
      <c r="K41" s="116">
        <v>-26.506024096385541</v>
      </c>
    </row>
    <row r="42" spans="1:11" ht="14.1" customHeight="1" x14ac:dyDescent="0.2">
      <c r="A42" s="306">
        <v>52</v>
      </c>
      <c r="B42" s="307" t="s">
        <v>262</v>
      </c>
      <c r="C42" s="308"/>
      <c r="D42" s="113">
        <v>2.2619655127398741</v>
      </c>
      <c r="E42" s="115">
        <v>1906</v>
      </c>
      <c r="F42" s="114">
        <v>1861</v>
      </c>
      <c r="G42" s="114">
        <v>2279</v>
      </c>
      <c r="H42" s="114">
        <v>2133</v>
      </c>
      <c r="I42" s="140">
        <v>2367</v>
      </c>
      <c r="J42" s="115">
        <v>-461</v>
      </c>
      <c r="K42" s="116">
        <v>-19.476130122517954</v>
      </c>
    </row>
    <row r="43" spans="1:11" ht="14.1" customHeight="1" x14ac:dyDescent="0.2">
      <c r="A43" s="306" t="s">
        <v>263</v>
      </c>
      <c r="B43" s="307" t="s">
        <v>264</v>
      </c>
      <c r="C43" s="308"/>
      <c r="D43" s="113">
        <v>2.0234266522673061</v>
      </c>
      <c r="E43" s="115">
        <v>1705</v>
      </c>
      <c r="F43" s="114">
        <v>1680</v>
      </c>
      <c r="G43" s="114">
        <v>2036</v>
      </c>
      <c r="H43" s="114">
        <v>1834</v>
      </c>
      <c r="I43" s="140">
        <v>2095</v>
      </c>
      <c r="J43" s="115">
        <v>-390</v>
      </c>
      <c r="K43" s="116">
        <v>-18.615751789976134</v>
      </c>
    </row>
    <row r="44" spans="1:11" ht="14.1" customHeight="1" x14ac:dyDescent="0.2">
      <c r="A44" s="306">
        <v>53</v>
      </c>
      <c r="B44" s="307" t="s">
        <v>265</v>
      </c>
      <c r="C44" s="308"/>
      <c r="D44" s="113">
        <v>0.90668502189573119</v>
      </c>
      <c r="E44" s="115">
        <v>764</v>
      </c>
      <c r="F44" s="114">
        <v>680</v>
      </c>
      <c r="G44" s="114">
        <v>1003</v>
      </c>
      <c r="H44" s="114">
        <v>841</v>
      </c>
      <c r="I44" s="140">
        <v>960</v>
      </c>
      <c r="J44" s="115">
        <v>-196</v>
      </c>
      <c r="K44" s="116">
        <v>-20.416666666666668</v>
      </c>
    </row>
    <row r="45" spans="1:11" ht="14.1" customHeight="1" x14ac:dyDescent="0.2">
      <c r="A45" s="306" t="s">
        <v>266</v>
      </c>
      <c r="B45" s="307" t="s">
        <v>267</v>
      </c>
      <c r="C45" s="308"/>
      <c r="D45" s="113">
        <v>0.87464248839941616</v>
      </c>
      <c r="E45" s="115">
        <v>737</v>
      </c>
      <c r="F45" s="114">
        <v>659</v>
      </c>
      <c r="G45" s="114">
        <v>985</v>
      </c>
      <c r="H45" s="114">
        <v>814</v>
      </c>
      <c r="I45" s="140">
        <v>938</v>
      </c>
      <c r="J45" s="115">
        <v>-201</v>
      </c>
      <c r="K45" s="116">
        <v>-21.428571428571427</v>
      </c>
    </row>
    <row r="46" spans="1:11" ht="14.1" customHeight="1" x14ac:dyDescent="0.2">
      <c r="A46" s="306">
        <v>54</v>
      </c>
      <c r="B46" s="307" t="s">
        <v>268</v>
      </c>
      <c r="C46" s="308"/>
      <c r="D46" s="113">
        <v>4.334049345501584</v>
      </c>
      <c r="E46" s="115">
        <v>3652</v>
      </c>
      <c r="F46" s="114">
        <v>3554</v>
      </c>
      <c r="G46" s="114">
        <v>3873</v>
      </c>
      <c r="H46" s="114">
        <v>3920</v>
      </c>
      <c r="I46" s="140">
        <v>3876</v>
      </c>
      <c r="J46" s="115">
        <v>-224</v>
      </c>
      <c r="K46" s="116">
        <v>-5.7791537667698663</v>
      </c>
    </row>
    <row r="47" spans="1:11" ht="14.1" customHeight="1" x14ac:dyDescent="0.2">
      <c r="A47" s="306">
        <v>61</v>
      </c>
      <c r="B47" s="307" t="s">
        <v>269</v>
      </c>
      <c r="C47" s="308"/>
      <c r="D47" s="113">
        <v>3.4522862941029873</v>
      </c>
      <c r="E47" s="115">
        <v>2909</v>
      </c>
      <c r="F47" s="114">
        <v>2212</v>
      </c>
      <c r="G47" s="114">
        <v>2994</v>
      </c>
      <c r="H47" s="114">
        <v>2284</v>
      </c>
      <c r="I47" s="140">
        <v>2826</v>
      </c>
      <c r="J47" s="115">
        <v>83</v>
      </c>
      <c r="K47" s="116">
        <v>2.9370134465675868</v>
      </c>
    </row>
    <row r="48" spans="1:11" ht="14.1" customHeight="1" x14ac:dyDescent="0.2">
      <c r="A48" s="306">
        <v>62</v>
      </c>
      <c r="B48" s="307" t="s">
        <v>270</v>
      </c>
      <c r="C48" s="308"/>
      <c r="D48" s="113">
        <v>6.165220796791</v>
      </c>
      <c r="E48" s="115">
        <v>5195</v>
      </c>
      <c r="F48" s="114">
        <v>5864</v>
      </c>
      <c r="G48" s="114">
        <v>6823</v>
      </c>
      <c r="H48" s="114">
        <v>4816</v>
      </c>
      <c r="I48" s="140">
        <v>5193</v>
      </c>
      <c r="J48" s="115">
        <v>2</v>
      </c>
      <c r="K48" s="116">
        <v>3.8513383400731752E-2</v>
      </c>
    </row>
    <row r="49" spans="1:11" ht="14.1" customHeight="1" x14ac:dyDescent="0.2">
      <c r="A49" s="306">
        <v>63</v>
      </c>
      <c r="B49" s="307" t="s">
        <v>271</v>
      </c>
      <c r="C49" s="308"/>
      <c r="D49" s="113">
        <v>6.9021990672062472</v>
      </c>
      <c r="E49" s="115">
        <v>5816</v>
      </c>
      <c r="F49" s="114">
        <v>6386</v>
      </c>
      <c r="G49" s="114">
        <v>7910</v>
      </c>
      <c r="H49" s="114">
        <v>6453</v>
      </c>
      <c r="I49" s="140">
        <v>6395</v>
      </c>
      <c r="J49" s="115">
        <v>-579</v>
      </c>
      <c r="K49" s="116">
        <v>-9.0539483971853016</v>
      </c>
    </row>
    <row r="50" spans="1:11" ht="14.1" customHeight="1" x14ac:dyDescent="0.2">
      <c r="A50" s="306" t="s">
        <v>272</v>
      </c>
      <c r="B50" s="307" t="s">
        <v>273</v>
      </c>
      <c r="C50" s="308"/>
      <c r="D50" s="113">
        <v>1.4098714738378648</v>
      </c>
      <c r="E50" s="115">
        <v>1188</v>
      </c>
      <c r="F50" s="114">
        <v>1267</v>
      </c>
      <c r="G50" s="114">
        <v>1858</v>
      </c>
      <c r="H50" s="114">
        <v>1264</v>
      </c>
      <c r="I50" s="140">
        <v>1423</v>
      </c>
      <c r="J50" s="115">
        <v>-235</v>
      </c>
      <c r="K50" s="116">
        <v>-16.514406184118059</v>
      </c>
    </row>
    <row r="51" spans="1:11" ht="14.1" customHeight="1" x14ac:dyDescent="0.2">
      <c r="A51" s="306" t="s">
        <v>274</v>
      </c>
      <c r="B51" s="307" t="s">
        <v>275</v>
      </c>
      <c r="C51" s="308"/>
      <c r="D51" s="113">
        <v>4.6912642559605047</v>
      </c>
      <c r="E51" s="115">
        <v>3953</v>
      </c>
      <c r="F51" s="114">
        <v>4222</v>
      </c>
      <c r="G51" s="114">
        <v>5050</v>
      </c>
      <c r="H51" s="114">
        <v>4298</v>
      </c>
      <c r="I51" s="140">
        <v>4126</v>
      </c>
      <c r="J51" s="115">
        <v>-173</v>
      </c>
      <c r="K51" s="116">
        <v>-4.1929229277750846</v>
      </c>
    </row>
    <row r="52" spans="1:11" ht="14.1" customHeight="1" x14ac:dyDescent="0.2">
      <c r="A52" s="306">
        <v>71</v>
      </c>
      <c r="B52" s="307" t="s">
        <v>276</v>
      </c>
      <c r="C52" s="308"/>
      <c r="D52" s="113">
        <v>16.673985023082491</v>
      </c>
      <c r="E52" s="115">
        <v>14050</v>
      </c>
      <c r="F52" s="114">
        <v>12624</v>
      </c>
      <c r="G52" s="114">
        <v>14679</v>
      </c>
      <c r="H52" s="114">
        <v>12860</v>
      </c>
      <c r="I52" s="140">
        <v>14865</v>
      </c>
      <c r="J52" s="115">
        <v>-815</v>
      </c>
      <c r="K52" s="116">
        <v>-5.4826774302051797</v>
      </c>
    </row>
    <row r="53" spans="1:11" ht="14.1" customHeight="1" x14ac:dyDescent="0.2">
      <c r="A53" s="306" t="s">
        <v>277</v>
      </c>
      <c r="B53" s="307" t="s">
        <v>278</v>
      </c>
      <c r="C53" s="308"/>
      <c r="D53" s="113">
        <v>7.2000759526719911</v>
      </c>
      <c r="E53" s="115">
        <v>6067</v>
      </c>
      <c r="F53" s="114">
        <v>5013</v>
      </c>
      <c r="G53" s="114">
        <v>6324</v>
      </c>
      <c r="H53" s="114">
        <v>5402</v>
      </c>
      <c r="I53" s="140">
        <v>6118</v>
      </c>
      <c r="J53" s="115">
        <v>-51</v>
      </c>
      <c r="K53" s="116">
        <v>-0.83360575351422028</v>
      </c>
    </row>
    <row r="54" spans="1:11" ht="14.1" customHeight="1" x14ac:dyDescent="0.2">
      <c r="A54" s="306" t="s">
        <v>279</v>
      </c>
      <c r="B54" s="307" t="s">
        <v>280</v>
      </c>
      <c r="C54" s="308"/>
      <c r="D54" s="113">
        <v>7.5311821321339139</v>
      </c>
      <c r="E54" s="115">
        <v>6346</v>
      </c>
      <c r="F54" s="114">
        <v>6314</v>
      </c>
      <c r="G54" s="114">
        <v>6881</v>
      </c>
      <c r="H54" s="114">
        <v>6143</v>
      </c>
      <c r="I54" s="140">
        <v>6949</v>
      </c>
      <c r="J54" s="115">
        <v>-603</v>
      </c>
      <c r="K54" s="116">
        <v>-8.677507555043892</v>
      </c>
    </row>
    <row r="55" spans="1:11" ht="14.1" customHeight="1" x14ac:dyDescent="0.2">
      <c r="A55" s="306">
        <v>72</v>
      </c>
      <c r="B55" s="307" t="s">
        <v>281</v>
      </c>
      <c r="C55" s="308"/>
      <c r="D55" s="113">
        <v>4.5749617269738794</v>
      </c>
      <c r="E55" s="115">
        <v>3855</v>
      </c>
      <c r="F55" s="114">
        <v>4033</v>
      </c>
      <c r="G55" s="114">
        <v>4195</v>
      </c>
      <c r="H55" s="114">
        <v>3526</v>
      </c>
      <c r="I55" s="140">
        <v>4128</v>
      </c>
      <c r="J55" s="115">
        <v>-273</v>
      </c>
      <c r="K55" s="116">
        <v>-6.6133720930232558</v>
      </c>
    </row>
    <row r="56" spans="1:11" ht="14.1" customHeight="1" x14ac:dyDescent="0.2">
      <c r="A56" s="306" t="s">
        <v>282</v>
      </c>
      <c r="B56" s="307" t="s">
        <v>283</v>
      </c>
      <c r="C56" s="308"/>
      <c r="D56" s="113">
        <v>2.2738331177385094</v>
      </c>
      <c r="E56" s="115">
        <v>1916</v>
      </c>
      <c r="F56" s="114">
        <v>2161</v>
      </c>
      <c r="G56" s="114">
        <v>2171</v>
      </c>
      <c r="H56" s="114">
        <v>1853</v>
      </c>
      <c r="I56" s="140">
        <v>1980</v>
      </c>
      <c r="J56" s="115">
        <v>-64</v>
      </c>
      <c r="K56" s="116">
        <v>-3.2323232323232323</v>
      </c>
    </row>
    <row r="57" spans="1:11" ht="14.1" customHeight="1" x14ac:dyDescent="0.2">
      <c r="A57" s="306" t="s">
        <v>284</v>
      </c>
      <c r="B57" s="307" t="s">
        <v>285</v>
      </c>
      <c r="C57" s="308"/>
      <c r="D57" s="113">
        <v>1.6353559688119341</v>
      </c>
      <c r="E57" s="115">
        <v>1378</v>
      </c>
      <c r="F57" s="114">
        <v>1315</v>
      </c>
      <c r="G57" s="114">
        <v>1308</v>
      </c>
      <c r="H57" s="114">
        <v>1211</v>
      </c>
      <c r="I57" s="140">
        <v>1442</v>
      </c>
      <c r="J57" s="115">
        <v>-64</v>
      </c>
      <c r="K57" s="116">
        <v>-4.438280166435506</v>
      </c>
    </row>
    <row r="58" spans="1:11" ht="14.1" customHeight="1" x14ac:dyDescent="0.2">
      <c r="A58" s="306">
        <v>73</v>
      </c>
      <c r="B58" s="307" t="s">
        <v>286</v>
      </c>
      <c r="C58" s="308"/>
      <c r="D58" s="113">
        <v>2.6251142256981117</v>
      </c>
      <c r="E58" s="115">
        <v>2212</v>
      </c>
      <c r="F58" s="114">
        <v>2251</v>
      </c>
      <c r="G58" s="114">
        <v>2756</v>
      </c>
      <c r="H58" s="114">
        <v>2138</v>
      </c>
      <c r="I58" s="140">
        <v>2262</v>
      </c>
      <c r="J58" s="115">
        <v>-50</v>
      </c>
      <c r="K58" s="116">
        <v>-2.2104332449160036</v>
      </c>
    </row>
    <row r="59" spans="1:11" ht="14.1" customHeight="1" x14ac:dyDescent="0.2">
      <c r="A59" s="306" t="s">
        <v>287</v>
      </c>
      <c r="B59" s="307" t="s">
        <v>288</v>
      </c>
      <c r="C59" s="308"/>
      <c r="D59" s="113">
        <v>1.1048740253729394</v>
      </c>
      <c r="E59" s="115">
        <v>931</v>
      </c>
      <c r="F59" s="114">
        <v>1192</v>
      </c>
      <c r="G59" s="114">
        <v>1329</v>
      </c>
      <c r="H59" s="114">
        <v>1118</v>
      </c>
      <c r="I59" s="140">
        <v>870</v>
      </c>
      <c r="J59" s="115">
        <v>61</v>
      </c>
      <c r="K59" s="116">
        <v>7.0114942528735629</v>
      </c>
    </row>
    <row r="60" spans="1:11" ht="14.1" customHeight="1" x14ac:dyDescent="0.2">
      <c r="A60" s="306">
        <v>81</v>
      </c>
      <c r="B60" s="307" t="s">
        <v>289</v>
      </c>
      <c r="C60" s="308"/>
      <c r="D60" s="113">
        <v>5.6323653323522782</v>
      </c>
      <c r="E60" s="115">
        <v>4746</v>
      </c>
      <c r="F60" s="114">
        <v>4869</v>
      </c>
      <c r="G60" s="114">
        <v>5121</v>
      </c>
      <c r="H60" s="114">
        <v>3822</v>
      </c>
      <c r="I60" s="140">
        <v>4636</v>
      </c>
      <c r="J60" s="115">
        <v>110</v>
      </c>
      <c r="K60" s="116">
        <v>2.3727351164797237</v>
      </c>
    </row>
    <row r="61" spans="1:11" ht="14.1" customHeight="1" x14ac:dyDescent="0.2">
      <c r="A61" s="306" t="s">
        <v>290</v>
      </c>
      <c r="B61" s="307" t="s">
        <v>291</v>
      </c>
      <c r="C61" s="308"/>
      <c r="D61" s="113">
        <v>1.6733323048075668</v>
      </c>
      <c r="E61" s="115">
        <v>1410</v>
      </c>
      <c r="F61" s="114">
        <v>1023</v>
      </c>
      <c r="G61" s="114">
        <v>1899</v>
      </c>
      <c r="H61" s="114">
        <v>974</v>
      </c>
      <c r="I61" s="140">
        <v>1422</v>
      </c>
      <c r="J61" s="115">
        <v>-12</v>
      </c>
      <c r="K61" s="116">
        <v>-0.84388185654008441</v>
      </c>
    </row>
    <row r="62" spans="1:11" ht="14.1" customHeight="1" x14ac:dyDescent="0.2">
      <c r="A62" s="306" t="s">
        <v>292</v>
      </c>
      <c r="B62" s="307" t="s">
        <v>293</v>
      </c>
      <c r="C62" s="308"/>
      <c r="D62" s="113">
        <v>1.7647128632970581</v>
      </c>
      <c r="E62" s="115">
        <v>1487</v>
      </c>
      <c r="F62" s="114">
        <v>2279</v>
      </c>
      <c r="G62" s="114">
        <v>1666</v>
      </c>
      <c r="H62" s="114">
        <v>1343</v>
      </c>
      <c r="I62" s="140">
        <v>1401</v>
      </c>
      <c r="J62" s="115">
        <v>86</v>
      </c>
      <c r="K62" s="116">
        <v>6.1384725196288361</v>
      </c>
    </row>
    <row r="63" spans="1:11" ht="14.1" customHeight="1" x14ac:dyDescent="0.2">
      <c r="A63" s="306"/>
      <c r="B63" s="307" t="s">
        <v>294</v>
      </c>
      <c r="C63" s="308"/>
      <c r="D63" s="113">
        <v>1.4787035828299491</v>
      </c>
      <c r="E63" s="115">
        <v>1246</v>
      </c>
      <c r="F63" s="114">
        <v>1853</v>
      </c>
      <c r="G63" s="114">
        <v>1368</v>
      </c>
      <c r="H63" s="114">
        <v>1158</v>
      </c>
      <c r="I63" s="140">
        <v>1186</v>
      </c>
      <c r="J63" s="115">
        <v>60</v>
      </c>
      <c r="K63" s="116">
        <v>5.0590219224283306</v>
      </c>
    </row>
    <row r="64" spans="1:11" ht="14.1" customHeight="1" x14ac:dyDescent="0.2">
      <c r="A64" s="306" t="s">
        <v>295</v>
      </c>
      <c r="B64" s="307" t="s">
        <v>296</v>
      </c>
      <c r="C64" s="308"/>
      <c r="D64" s="113">
        <v>0.92329966889382054</v>
      </c>
      <c r="E64" s="115">
        <v>778</v>
      </c>
      <c r="F64" s="114">
        <v>631</v>
      </c>
      <c r="G64" s="114">
        <v>641</v>
      </c>
      <c r="H64" s="114">
        <v>568</v>
      </c>
      <c r="I64" s="140">
        <v>718</v>
      </c>
      <c r="J64" s="115">
        <v>60</v>
      </c>
      <c r="K64" s="116">
        <v>8.3565459610027855</v>
      </c>
    </row>
    <row r="65" spans="1:11" ht="14.1" customHeight="1" x14ac:dyDescent="0.2">
      <c r="A65" s="306" t="s">
        <v>297</v>
      </c>
      <c r="B65" s="307" t="s">
        <v>298</v>
      </c>
      <c r="C65" s="308"/>
      <c r="D65" s="113">
        <v>0.40231180945373413</v>
      </c>
      <c r="E65" s="115">
        <v>339</v>
      </c>
      <c r="F65" s="114">
        <v>310</v>
      </c>
      <c r="G65" s="114">
        <v>279</v>
      </c>
      <c r="H65" s="114">
        <v>263</v>
      </c>
      <c r="I65" s="140">
        <v>367</v>
      </c>
      <c r="J65" s="115">
        <v>-28</v>
      </c>
      <c r="K65" s="116">
        <v>-7.6294277929155312</v>
      </c>
    </row>
    <row r="66" spans="1:11" ht="14.1" customHeight="1" x14ac:dyDescent="0.2">
      <c r="A66" s="306">
        <v>82</v>
      </c>
      <c r="B66" s="307" t="s">
        <v>299</v>
      </c>
      <c r="C66" s="308"/>
      <c r="D66" s="113">
        <v>1.6495970948102963</v>
      </c>
      <c r="E66" s="115">
        <v>1390</v>
      </c>
      <c r="F66" s="114">
        <v>1375</v>
      </c>
      <c r="G66" s="114">
        <v>1993</v>
      </c>
      <c r="H66" s="114">
        <v>1307</v>
      </c>
      <c r="I66" s="140">
        <v>1361</v>
      </c>
      <c r="J66" s="115">
        <v>29</v>
      </c>
      <c r="K66" s="116">
        <v>2.1307861866274798</v>
      </c>
    </row>
    <row r="67" spans="1:11" ht="14.1" customHeight="1" x14ac:dyDescent="0.2">
      <c r="A67" s="306" t="s">
        <v>300</v>
      </c>
      <c r="B67" s="307" t="s">
        <v>301</v>
      </c>
      <c r="C67" s="308"/>
      <c r="D67" s="113">
        <v>0.63135658592739397</v>
      </c>
      <c r="E67" s="115">
        <v>532</v>
      </c>
      <c r="F67" s="114">
        <v>547</v>
      </c>
      <c r="G67" s="114">
        <v>836</v>
      </c>
      <c r="H67" s="114">
        <v>461</v>
      </c>
      <c r="I67" s="140">
        <v>466</v>
      </c>
      <c r="J67" s="115">
        <v>66</v>
      </c>
      <c r="K67" s="116">
        <v>14.163090128755364</v>
      </c>
    </row>
    <row r="68" spans="1:11" ht="14.1" customHeight="1" x14ac:dyDescent="0.2">
      <c r="A68" s="306" t="s">
        <v>302</v>
      </c>
      <c r="B68" s="307" t="s">
        <v>303</v>
      </c>
      <c r="C68" s="308"/>
      <c r="D68" s="113">
        <v>0.7642737619121085</v>
      </c>
      <c r="E68" s="115">
        <v>644</v>
      </c>
      <c r="F68" s="114">
        <v>640</v>
      </c>
      <c r="G68" s="114">
        <v>824</v>
      </c>
      <c r="H68" s="114">
        <v>657</v>
      </c>
      <c r="I68" s="140">
        <v>694</v>
      </c>
      <c r="J68" s="115">
        <v>-50</v>
      </c>
      <c r="K68" s="116">
        <v>-7.2046109510086458</v>
      </c>
    </row>
    <row r="69" spans="1:11" ht="14.1" customHeight="1" x14ac:dyDescent="0.2">
      <c r="A69" s="306">
        <v>83</v>
      </c>
      <c r="B69" s="307" t="s">
        <v>304</v>
      </c>
      <c r="C69" s="308"/>
      <c r="D69" s="113">
        <v>3.161529971636424</v>
      </c>
      <c r="E69" s="115">
        <v>2664</v>
      </c>
      <c r="F69" s="114">
        <v>2549</v>
      </c>
      <c r="G69" s="114">
        <v>5067</v>
      </c>
      <c r="H69" s="114">
        <v>1924</v>
      </c>
      <c r="I69" s="140">
        <v>2530</v>
      </c>
      <c r="J69" s="115">
        <v>134</v>
      </c>
      <c r="K69" s="116">
        <v>5.2964426877470352</v>
      </c>
    </row>
    <row r="70" spans="1:11" ht="14.1" customHeight="1" x14ac:dyDescent="0.2">
      <c r="A70" s="306" t="s">
        <v>305</v>
      </c>
      <c r="B70" s="307" t="s">
        <v>306</v>
      </c>
      <c r="C70" s="308"/>
      <c r="D70" s="113">
        <v>2.6607170406940175</v>
      </c>
      <c r="E70" s="115">
        <v>2242</v>
      </c>
      <c r="F70" s="114">
        <v>2171</v>
      </c>
      <c r="G70" s="114">
        <v>4471</v>
      </c>
      <c r="H70" s="114">
        <v>1611</v>
      </c>
      <c r="I70" s="140">
        <v>2079</v>
      </c>
      <c r="J70" s="115">
        <v>163</v>
      </c>
      <c r="K70" s="116">
        <v>7.8403078403078403</v>
      </c>
    </row>
    <row r="71" spans="1:11" ht="14.1" customHeight="1" x14ac:dyDescent="0.2">
      <c r="A71" s="306"/>
      <c r="B71" s="307" t="s">
        <v>307</v>
      </c>
      <c r="C71" s="308"/>
      <c r="D71" s="113">
        <v>1.6614646998089315</v>
      </c>
      <c r="E71" s="115">
        <v>1400</v>
      </c>
      <c r="F71" s="114">
        <v>1330</v>
      </c>
      <c r="G71" s="114">
        <v>2957</v>
      </c>
      <c r="H71" s="114">
        <v>911</v>
      </c>
      <c r="I71" s="140">
        <v>1223</v>
      </c>
      <c r="J71" s="115">
        <v>177</v>
      </c>
      <c r="K71" s="116">
        <v>14.472608340147179</v>
      </c>
    </row>
    <row r="72" spans="1:11" ht="14.1" customHeight="1" x14ac:dyDescent="0.2">
      <c r="A72" s="306">
        <v>84</v>
      </c>
      <c r="B72" s="307" t="s">
        <v>308</v>
      </c>
      <c r="C72" s="308"/>
      <c r="D72" s="113">
        <v>1.8181170857909166</v>
      </c>
      <c r="E72" s="115">
        <v>1532</v>
      </c>
      <c r="F72" s="114">
        <v>1896</v>
      </c>
      <c r="G72" s="114">
        <v>2401</v>
      </c>
      <c r="H72" s="114">
        <v>1495</v>
      </c>
      <c r="I72" s="140">
        <v>1631</v>
      </c>
      <c r="J72" s="115">
        <v>-99</v>
      </c>
      <c r="K72" s="116">
        <v>-6.0698957694665845</v>
      </c>
    </row>
    <row r="73" spans="1:11" ht="14.1" customHeight="1" x14ac:dyDescent="0.2">
      <c r="A73" s="306" t="s">
        <v>309</v>
      </c>
      <c r="B73" s="307" t="s">
        <v>310</v>
      </c>
      <c r="C73" s="308"/>
      <c r="D73" s="113">
        <v>0.26464759146956551</v>
      </c>
      <c r="E73" s="115">
        <v>223</v>
      </c>
      <c r="F73" s="114">
        <v>187</v>
      </c>
      <c r="G73" s="114">
        <v>634</v>
      </c>
      <c r="H73" s="114">
        <v>93</v>
      </c>
      <c r="I73" s="140">
        <v>232</v>
      </c>
      <c r="J73" s="115">
        <v>-9</v>
      </c>
      <c r="K73" s="116">
        <v>-3.8793103448275863</v>
      </c>
    </row>
    <row r="74" spans="1:11" ht="14.1" customHeight="1" x14ac:dyDescent="0.2">
      <c r="A74" s="306" t="s">
        <v>311</v>
      </c>
      <c r="B74" s="307" t="s">
        <v>312</v>
      </c>
      <c r="C74" s="308"/>
      <c r="D74" s="113">
        <v>0.15071858348266737</v>
      </c>
      <c r="E74" s="115">
        <v>127</v>
      </c>
      <c r="F74" s="114">
        <v>125</v>
      </c>
      <c r="G74" s="114">
        <v>246</v>
      </c>
      <c r="H74" s="114">
        <v>88</v>
      </c>
      <c r="I74" s="140">
        <v>127</v>
      </c>
      <c r="J74" s="115">
        <v>0</v>
      </c>
      <c r="K74" s="116">
        <v>0</v>
      </c>
    </row>
    <row r="75" spans="1:11" ht="14.1" customHeight="1" x14ac:dyDescent="0.2">
      <c r="A75" s="306" t="s">
        <v>313</v>
      </c>
      <c r="B75" s="307" t="s">
        <v>314</v>
      </c>
      <c r="C75" s="308"/>
      <c r="D75" s="113">
        <v>0.96127600488945331</v>
      </c>
      <c r="E75" s="115">
        <v>810</v>
      </c>
      <c r="F75" s="114">
        <v>1083</v>
      </c>
      <c r="G75" s="114">
        <v>840</v>
      </c>
      <c r="H75" s="114">
        <v>904</v>
      </c>
      <c r="I75" s="140">
        <v>846</v>
      </c>
      <c r="J75" s="115">
        <v>-36</v>
      </c>
      <c r="K75" s="116">
        <v>-4.2553191489361701</v>
      </c>
    </row>
    <row r="76" spans="1:11" ht="14.1" customHeight="1" x14ac:dyDescent="0.2">
      <c r="A76" s="306">
        <v>91</v>
      </c>
      <c r="B76" s="307" t="s">
        <v>315</v>
      </c>
      <c r="C76" s="308"/>
      <c r="D76" s="113">
        <v>0.4106191329527788</v>
      </c>
      <c r="E76" s="115">
        <v>346</v>
      </c>
      <c r="F76" s="114">
        <v>658</v>
      </c>
      <c r="G76" s="114">
        <v>394</v>
      </c>
      <c r="H76" s="114">
        <v>305</v>
      </c>
      <c r="I76" s="140">
        <v>416</v>
      </c>
      <c r="J76" s="115">
        <v>-70</v>
      </c>
      <c r="K76" s="116">
        <v>-16.826923076923077</v>
      </c>
    </row>
    <row r="77" spans="1:11" ht="14.1" customHeight="1" x14ac:dyDescent="0.2">
      <c r="A77" s="306">
        <v>92</v>
      </c>
      <c r="B77" s="307" t="s">
        <v>316</v>
      </c>
      <c r="C77" s="308"/>
      <c r="D77" s="113">
        <v>3.8308628935594506</v>
      </c>
      <c r="E77" s="115">
        <v>3228</v>
      </c>
      <c r="F77" s="114">
        <v>2998</v>
      </c>
      <c r="G77" s="114">
        <v>3300</v>
      </c>
      <c r="H77" s="114">
        <v>2995</v>
      </c>
      <c r="I77" s="140">
        <v>3673</v>
      </c>
      <c r="J77" s="115">
        <v>-445</v>
      </c>
      <c r="K77" s="116">
        <v>-12.115436972502042</v>
      </c>
    </row>
    <row r="78" spans="1:11" ht="14.1" customHeight="1" x14ac:dyDescent="0.2">
      <c r="A78" s="306">
        <v>93</v>
      </c>
      <c r="B78" s="307" t="s">
        <v>317</v>
      </c>
      <c r="C78" s="308"/>
      <c r="D78" s="113">
        <v>0.85684108090146327</v>
      </c>
      <c r="E78" s="115">
        <v>722</v>
      </c>
      <c r="F78" s="114">
        <v>695</v>
      </c>
      <c r="G78" s="114">
        <v>774</v>
      </c>
      <c r="H78" s="114">
        <v>768</v>
      </c>
      <c r="I78" s="140">
        <v>878</v>
      </c>
      <c r="J78" s="115">
        <v>-156</v>
      </c>
      <c r="K78" s="116">
        <v>-17.767653758542142</v>
      </c>
    </row>
    <row r="79" spans="1:11" ht="14.1" customHeight="1" x14ac:dyDescent="0.2">
      <c r="A79" s="306">
        <v>94</v>
      </c>
      <c r="B79" s="307" t="s">
        <v>318</v>
      </c>
      <c r="C79" s="308"/>
      <c r="D79" s="113">
        <v>9.0122592359635902</v>
      </c>
      <c r="E79" s="115">
        <v>7594</v>
      </c>
      <c r="F79" s="114">
        <v>9442</v>
      </c>
      <c r="G79" s="114">
        <v>11011</v>
      </c>
      <c r="H79" s="114">
        <v>10501</v>
      </c>
      <c r="I79" s="140">
        <v>9259</v>
      </c>
      <c r="J79" s="115">
        <v>-1665</v>
      </c>
      <c r="K79" s="116">
        <v>-17.982503510098283</v>
      </c>
    </row>
    <row r="80" spans="1:11" ht="14.1" customHeight="1" x14ac:dyDescent="0.2">
      <c r="A80" s="306" t="s">
        <v>319</v>
      </c>
      <c r="B80" s="307" t="s">
        <v>320</v>
      </c>
      <c r="C80" s="308"/>
      <c r="D80" s="113">
        <v>1.424112599836227E-2</v>
      </c>
      <c r="E80" s="115">
        <v>12</v>
      </c>
      <c r="F80" s="114">
        <v>11</v>
      </c>
      <c r="G80" s="114">
        <v>7</v>
      </c>
      <c r="H80" s="114">
        <v>6</v>
      </c>
      <c r="I80" s="140">
        <v>4</v>
      </c>
      <c r="J80" s="115">
        <v>8</v>
      </c>
      <c r="K80" s="116">
        <v>200</v>
      </c>
    </row>
    <row r="81" spans="1:11" ht="14.1" customHeight="1" x14ac:dyDescent="0.2">
      <c r="A81" s="310" t="s">
        <v>321</v>
      </c>
      <c r="B81" s="311" t="s">
        <v>333</v>
      </c>
      <c r="C81" s="312"/>
      <c r="D81" s="125">
        <v>6.1711545992903169E-2</v>
      </c>
      <c r="E81" s="143">
        <v>52</v>
      </c>
      <c r="F81" s="144">
        <v>55</v>
      </c>
      <c r="G81" s="144">
        <v>323</v>
      </c>
      <c r="H81" s="144">
        <v>38</v>
      </c>
      <c r="I81" s="145">
        <v>53</v>
      </c>
      <c r="J81" s="143">
        <v>-1</v>
      </c>
      <c r="K81" s="146">
        <v>-1.8867924528301887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86925</v>
      </c>
      <c r="E11" s="114">
        <v>83646</v>
      </c>
      <c r="F11" s="114">
        <v>93540</v>
      </c>
      <c r="G11" s="114">
        <v>78552</v>
      </c>
      <c r="H11" s="140">
        <v>89614</v>
      </c>
      <c r="I11" s="115">
        <v>-2689</v>
      </c>
      <c r="J11" s="116">
        <v>-3.0006472203003995</v>
      </c>
    </row>
    <row r="12" spans="1:15" s="110" customFormat="1" ht="24.95" customHeight="1" x14ac:dyDescent="0.2">
      <c r="A12" s="193" t="s">
        <v>132</v>
      </c>
      <c r="B12" s="194" t="s">
        <v>133</v>
      </c>
      <c r="C12" s="113">
        <v>5.2919183203911417E-2</v>
      </c>
      <c r="D12" s="115">
        <v>46</v>
      </c>
      <c r="E12" s="114">
        <v>129</v>
      </c>
      <c r="F12" s="114">
        <v>115</v>
      </c>
      <c r="G12" s="114">
        <v>66</v>
      </c>
      <c r="H12" s="140">
        <v>81</v>
      </c>
      <c r="I12" s="115">
        <v>-35</v>
      </c>
      <c r="J12" s="116">
        <v>-43.209876543209873</v>
      </c>
    </row>
    <row r="13" spans="1:15" s="110" customFormat="1" ht="24.95" customHeight="1" x14ac:dyDescent="0.2">
      <c r="A13" s="193" t="s">
        <v>134</v>
      </c>
      <c r="B13" s="199" t="s">
        <v>214</v>
      </c>
      <c r="C13" s="113">
        <v>0.64768478573482891</v>
      </c>
      <c r="D13" s="115">
        <v>563</v>
      </c>
      <c r="E13" s="114">
        <v>422</v>
      </c>
      <c r="F13" s="114">
        <v>543</v>
      </c>
      <c r="G13" s="114">
        <v>353</v>
      </c>
      <c r="H13" s="140">
        <v>546</v>
      </c>
      <c r="I13" s="115">
        <v>17</v>
      </c>
      <c r="J13" s="116">
        <v>3.1135531135531136</v>
      </c>
    </row>
    <row r="14" spans="1:15" s="287" customFormat="1" ht="24.95" customHeight="1" x14ac:dyDescent="0.2">
      <c r="A14" s="193" t="s">
        <v>215</v>
      </c>
      <c r="B14" s="199" t="s">
        <v>137</v>
      </c>
      <c r="C14" s="113">
        <v>4.1794650560828304</v>
      </c>
      <c r="D14" s="115">
        <v>3633</v>
      </c>
      <c r="E14" s="114">
        <v>3600</v>
      </c>
      <c r="F14" s="114">
        <v>4191</v>
      </c>
      <c r="G14" s="114">
        <v>3291</v>
      </c>
      <c r="H14" s="140">
        <v>4183</v>
      </c>
      <c r="I14" s="115">
        <v>-550</v>
      </c>
      <c r="J14" s="116">
        <v>-13.148458044465695</v>
      </c>
      <c r="K14" s="110"/>
      <c r="L14" s="110"/>
      <c r="M14" s="110"/>
      <c r="N14" s="110"/>
      <c r="O14" s="110"/>
    </row>
    <row r="15" spans="1:15" s="110" customFormat="1" ht="24.95" customHeight="1" x14ac:dyDescent="0.2">
      <c r="A15" s="193" t="s">
        <v>216</v>
      </c>
      <c r="B15" s="199" t="s">
        <v>217</v>
      </c>
      <c r="C15" s="113">
        <v>0.90422778257118208</v>
      </c>
      <c r="D15" s="115">
        <v>786</v>
      </c>
      <c r="E15" s="114">
        <v>701</v>
      </c>
      <c r="F15" s="114">
        <v>923</v>
      </c>
      <c r="G15" s="114">
        <v>770</v>
      </c>
      <c r="H15" s="140">
        <v>932</v>
      </c>
      <c r="I15" s="115">
        <v>-146</v>
      </c>
      <c r="J15" s="116">
        <v>-15.665236051502147</v>
      </c>
    </row>
    <row r="16" spans="1:15" s="287" customFormat="1" ht="24.95" customHeight="1" x14ac:dyDescent="0.2">
      <c r="A16" s="193" t="s">
        <v>218</v>
      </c>
      <c r="B16" s="199" t="s">
        <v>141</v>
      </c>
      <c r="C16" s="113">
        <v>3.0716134598792064</v>
      </c>
      <c r="D16" s="115">
        <v>2670</v>
      </c>
      <c r="E16" s="114">
        <v>2736</v>
      </c>
      <c r="F16" s="114">
        <v>3081</v>
      </c>
      <c r="G16" s="114">
        <v>2404</v>
      </c>
      <c r="H16" s="140">
        <v>3115</v>
      </c>
      <c r="I16" s="115">
        <v>-445</v>
      </c>
      <c r="J16" s="116">
        <v>-14.285714285714286</v>
      </c>
      <c r="K16" s="110"/>
      <c r="L16" s="110"/>
      <c r="M16" s="110"/>
      <c r="N16" s="110"/>
      <c r="O16" s="110"/>
    </row>
    <row r="17" spans="1:15" s="110" customFormat="1" ht="24.95" customHeight="1" x14ac:dyDescent="0.2">
      <c r="A17" s="193" t="s">
        <v>142</v>
      </c>
      <c r="B17" s="199" t="s">
        <v>220</v>
      </c>
      <c r="C17" s="113">
        <v>0.20362381363244175</v>
      </c>
      <c r="D17" s="115">
        <v>177</v>
      </c>
      <c r="E17" s="114">
        <v>163</v>
      </c>
      <c r="F17" s="114">
        <v>187</v>
      </c>
      <c r="G17" s="114">
        <v>117</v>
      </c>
      <c r="H17" s="140">
        <v>136</v>
      </c>
      <c r="I17" s="115">
        <v>41</v>
      </c>
      <c r="J17" s="116">
        <v>30.147058823529413</v>
      </c>
    </row>
    <row r="18" spans="1:15" s="287" customFormat="1" ht="24.95" customHeight="1" x14ac:dyDescent="0.2">
      <c r="A18" s="201" t="s">
        <v>144</v>
      </c>
      <c r="B18" s="202" t="s">
        <v>145</v>
      </c>
      <c r="C18" s="113">
        <v>3.0071901064135749</v>
      </c>
      <c r="D18" s="115">
        <v>2614</v>
      </c>
      <c r="E18" s="114">
        <v>2824</v>
      </c>
      <c r="F18" s="114">
        <v>2593</v>
      </c>
      <c r="G18" s="114">
        <v>2381</v>
      </c>
      <c r="H18" s="140">
        <v>2941</v>
      </c>
      <c r="I18" s="115">
        <v>-327</v>
      </c>
      <c r="J18" s="116">
        <v>-11.118667120027201</v>
      </c>
      <c r="K18" s="110"/>
      <c r="L18" s="110"/>
      <c r="M18" s="110"/>
      <c r="N18" s="110"/>
      <c r="O18" s="110"/>
    </row>
    <row r="19" spans="1:15" s="110" customFormat="1" ht="24.95" customHeight="1" x14ac:dyDescent="0.2">
      <c r="A19" s="193" t="s">
        <v>146</v>
      </c>
      <c r="B19" s="199" t="s">
        <v>147</v>
      </c>
      <c r="C19" s="113">
        <v>11.563991947080817</v>
      </c>
      <c r="D19" s="115">
        <v>10052</v>
      </c>
      <c r="E19" s="114">
        <v>8836</v>
      </c>
      <c r="F19" s="114">
        <v>10147</v>
      </c>
      <c r="G19" s="114">
        <v>7889</v>
      </c>
      <c r="H19" s="140">
        <v>9500</v>
      </c>
      <c r="I19" s="115">
        <v>552</v>
      </c>
      <c r="J19" s="116">
        <v>5.810526315789474</v>
      </c>
    </row>
    <row r="20" spans="1:15" s="287" customFormat="1" ht="24.95" customHeight="1" x14ac:dyDescent="0.2">
      <c r="A20" s="193" t="s">
        <v>148</v>
      </c>
      <c r="B20" s="199" t="s">
        <v>149</v>
      </c>
      <c r="C20" s="113">
        <v>3.1187805579522578</v>
      </c>
      <c r="D20" s="115">
        <v>2711</v>
      </c>
      <c r="E20" s="114">
        <v>2596</v>
      </c>
      <c r="F20" s="114">
        <v>3015</v>
      </c>
      <c r="G20" s="114">
        <v>2270</v>
      </c>
      <c r="H20" s="140">
        <v>2997</v>
      </c>
      <c r="I20" s="115">
        <v>-286</v>
      </c>
      <c r="J20" s="116">
        <v>-9.542876209542877</v>
      </c>
      <c r="K20" s="110"/>
      <c r="L20" s="110"/>
      <c r="M20" s="110"/>
      <c r="N20" s="110"/>
      <c r="O20" s="110"/>
    </row>
    <row r="21" spans="1:15" s="110" customFormat="1" ht="24.95" customHeight="1" x14ac:dyDescent="0.2">
      <c r="A21" s="201" t="s">
        <v>150</v>
      </c>
      <c r="B21" s="202" t="s">
        <v>151</v>
      </c>
      <c r="C21" s="113">
        <v>9.5542134023583554</v>
      </c>
      <c r="D21" s="115">
        <v>8305</v>
      </c>
      <c r="E21" s="114">
        <v>7994</v>
      </c>
      <c r="F21" s="114">
        <v>7972</v>
      </c>
      <c r="G21" s="114">
        <v>6781</v>
      </c>
      <c r="H21" s="140">
        <v>7211</v>
      </c>
      <c r="I21" s="115">
        <v>1094</v>
      </c>
      <c r="J21" s="116">
        <v>15.171266121203717</v>
      </c>
    </row>
    <row r="22" spans="1:15" s="110" customFormat="1" ht="24.95" customHeight="1" x14ac:dyDescent="0.2">
      <c r="A22" s="201" t="s">
        <v>152</v>
      </c>
      <c r="B22" s="199" t="s">
        <v>153</v>
      </c>
      <c r="C22" s="113">
        <v>15.136036813344838</v>
      </c>
      <c r="D22" s="115">
        <v>13157</v>
      </c>
      <c r="E22" s="114">
        <v>15022</v>
      </c>
      <c r="F22" s="114">
        <v>15980</v>
      </c>
      <c r="G22" s="114">
        <v>15429</v>
      </c>
      <c r="H22" s="140">
        <v>14864</v>
      </c>
      <c r="I22" s="115">
        <v>-1707</v>
      </c>
      <c r="J22" s="116">
        <v>-11.484122712594187</v>
      </c>
    </row>
    <row r="23" spans="1:15" s="110" customFormat="1" ht="24.95" customHeight="1" x14ac:dyDescent="0.2">
      <c r="A23" s="193" t="s">
        <v>154</v>
      </c>
      <c r="B23" s="199" t="s">
        <v>155</v>
      </c>
      <c r="C23" s="113">
        <v>3.3235547886108714</v>
      </c>
      <c r="D23" s="115">
        <v>2889</v>
      </c>
      <c r="E23" s="114">
        <v>2565</v>
      </c>
      <c r="F23" s="114">
        <v>2910</v>
      </c>
      <c r="G23" s="114">
        <v>2325</v>
      </c>
      <c r="H23" s="140">
        <v>3304</v>
      </c>
      <c r="I23" s="115">
        <v>-415</v>
      </c>
      <c r="J23" s="116">
        <v>-12.560532687651332</v>
      </c>
    </row>
    <row r="24" spans="1:15" s="110" customFormat="1" ht="24.95" customHeight="1" x14ac:dyDescent="0.2">
      <c r="A24" s="193" t="s">
        <v>156</v>
      </c>
      <c r="B24" s="199" t="s">
        <v>221</v>
      </c>
      <c r="C24" s="113">
        <v>14.362956571757262</v>
      </c>
      <c r="D24" s="115">
        <v>12485</v>
      </c>
      <c r="E24" s="114">
        <v>11192</v>
      </c>
      <c r="F24" s="114">
        <v>12551</v>
      </c>
      <c r="G24" s="114">
        <v>10827</v>
      </c>
      <c r="H24" s="140">
        <v>13099</v>
      </c>
      <c r="I24" s="115">
        <v>-614</v>
      </c>
      <c r="J24" s="116">
        <v>-4.6873807160851975</v>
      </c>
    </row>
    <row r="25" spans="1:15" s="110" customFormat="1" ht="24.95" customHeight="1" x14ac:dyDescent="0.2">
      <c r="A25" s="193" t="s">
        <v>222</v>
      </c>
      <c r="B25" s="204" t="s">
        <v>159</v>
      </c>
      <c r="C25" s="113">
        <v>9.5806729939603112</v>
      </c>
      <c r="D25" s="115">
        <v>8328</v>
      </c>
      <c r="E25" s="114">
        <v>7805</v>
      </c>
      <c r="F25" s="114">
        <v>8044</v>
      </c>
      <c r="G25" s="114">
        <v>7738</v>
      </c>
      <c r="H25" s="140">
        <v>8369</v>
      </c>
      <c r="I25" s="115">
        <v>-41</v>
      </c>
      <c r="J25" s="116">
        <v>-0.48990321424303979</v>
      </c>
    </row>
    <row r="26" spans="1:15" s="110" customFormat="1" ht="24.95" customHeight="1" x14ac:dyDescent="0.2">
      <c r="A26" s="201">
        <v>782.78300000000002</v>
      </c>
      <c r="B26" s="203" t="s">
        <v>160</v>
      </c>
      <c r="C26" s="113">
        <v>7.1095772217428816</v>
      </c>
      <c r="D26" s="115">
        <v>6180</v>
      </c>
      <c r="E26" s="114">
        <v>6206</v>
      </c>
      <c r="F26" s="114">
        <v>5893</v>
      </c>
      <c r="G26" s="114">
        <v>6058</v>
      </c>
      <c r="H26" s="140">
        <v>6964</v>
      </c>
      <c r="I26" s="115">
        <v>-784</v>
      </c>
      <c r="J26" s="116">
        <v>-11.257897759908099</v>
      </c>
    </row>
    <row r="27" spans="1:15" s="110" customFormat="1" ht="24.95" customHeight="1" x14ac:dyDescent="0.2">
      <c r="A27" s="193" t="s">
        <v>161</v>
      </c>
      <c r="B27" s="199" t="s">
        <v>162</v>
      </c>
      <c r="C27" s="113">
        <v>1.5496117342536671</v>
      </c>
      <c r="D27" s="115">
        <v>1347</v>
      </c>
      <c r="E27" s="114">
        <v>1380</v>
      </c>
      <c r="F27" s="114">
        <v>1838</v>
      </c>
      <c r="G27" s="114">
        <v>1419</v>
      </c>
      <c r="H27" s="140">
        <v>1345</v>
      </c>
      <c r="I27" s="115">
        <v>2</v>
      </c>
      <c r="J27" s="116">
        <v>0.14869888475836432</v>
      </c>
    </row>
    <row r="28" spans="1:15" s="110" customFormat="1" ht="24.95" customHeight="1" x14ac:dyDescent="0.2">
      <c r="A28" s="193" t="s">
        <v>163</v>
      </c>
      <c r="B28" s="199" t="s">
        <v>164</v>
      </c>
      <c r="C28" s="113">
        <v>3.4385964912280702</v>
      </c>
      <c r="D28" s="115">
        <v>2989</v>
      </c>
      <c r="E28" s="114">
        <v>2513</v>
      </c>
      <c r="F28" s="114">
        <v>4491</v>
      </c>
      <c r="G28" s="114">
        <v>2210</v>
      </c>
      <c r="H28" s="140">
        <v>2916</v>
      </c>
      <c r="I28" s="115">
        <v>73</v>
      </c>
      <c r="J28" s="116">
        <v>2.5034293552812072</v>
      </c>
    </row>
    <row r="29" spans="1:15" s="110" customFormat="1" ht="24.95" customHeight="1" x14ac:dyDescent="0.2">
      <c r="A29" s="193">
        <v>86</v>
      </c>
      <c r="B29" s="199" t="s">
        <v>165</v>
      </c>
      <c r="C29" s="113">
        <v>5.3482887546735691</v>
      </c>
      <c r="D29" s="115">
        <v>4649</v>
      </c>
      <c r="E29" s="114">
        <v>4155</v>
      </c>
      <c r="F29" s="114">
        <v>4463</v>
      </c>
      <c r="G29" s="114">
        <v>3739</v>
      </c>
      <c r="H29" s="140">
        <v>4522</v>
      </c>
      <c r="I29" s="115">
        <v>127</v>
      </c>
      <c r="J29" s="116">
        <v>2.8084918177797435</v>
      </c>
    </row>
    <row r="30" spans="1:15" s="110" customFormat="1" ht="24.95" customHeight="1" x14ac:dyDescent="0.2">
      <c r="A30" s="193">
        <v>87.88</v>
      </c>
      <c r="B30" s="204" t="s">
        <v>166</v>
      </c>
      <c r="C30" s="113">
        <v>3.3339085418464194</v>
      </c>
      <c r="D30" s="115">
        <v>2898</v>
      </c>
      <c r="E30" s="114">
        <v>2453</v>
      </c>
      <c r="F30" s="114">
        <v>4175</v>
      </c>
      <c r="G30" s="114">
        <v>2464</v>
      </c>
      <c r="H30" s="140">
        <v>2851</v>
      </c>
      <c r="I30" s="115">
        <v>47</v>
      </c>
      <c r="J30" s="116">
        <v>1.6485443703963523</v>
      </c>
    </row>
    <row r="31" spans="1:15" s="110" customFormat="1" ht="24.95" customHeight="1" x14ac:dyDescent="0.2">
      <c r="A31" s="193" t="s">
        <v>167</v>
      </c>
      <c r="B31" s="199" t="s">
        <v>168</v>
      </c>
      <c r="C31" s="113">
        <v>4.690250215703192</v>
      </c>
      <c r="D31" s="115">
        <v>4077</v>
      </c>
      <c r="E31" s="114">
        <v>3952</v>
      </c>
      <c r="F31" s="114">
        <v>4618</v>
      </c>
      <c r="G31" s="114">
        <v>3312</v>
      </c>
      <c r="H31" s="140">
        <v>3921</v>
      </c>
      <c r="I31" s="115">
        <v>156</v>
      </c>
      <c r="J31" s="116">
        <v>3.9785768936495791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5.2919183203911417E-2</v>
      </c>
      <c r="D34" s="115">
        <v>46</v>
      </c>
      <c r="E34" s="114">
        <v>129</v>
      </c>
      <c r="F34" s="114">
        <v>115</v>
      </c>
      <c r="G34" s="114">
        <v>66</v>
      </c>
      <c r="H34" s="140">
        <v>81</v>
      </c>
      <c r="I34" s="115">
        <v>-35</v>
      </c>
      <c r="J34" s="116">
        <v>-43.209876543209873</v>
      </c>
    </row>
    <row r="35" spans="1:10" s="110" customFormat="1" ht="24.95" customHeight="1" x14ac:dyDescent="0.2">
      <c r="A35" s="292" t="s">
        <v>171</v>
      </c>
      <c r="B35" s="293" t="s">
        <v>172</v>
      </c>
      <c r="C35" s="113">
        <v>7.8343399482312339</v>
      </c>
      <c r="D35" s="115">
        <v>6810</v>
      </c>
      <c r="E35" s="114">
        <v>6846</v>
      </c>
      <c r="F35" s="114">
        <v>7327</v>
      </c>
      <c r="G35" s="114">
        <v>6025</v>
      </c>
      <c r="H35" s="140">
        <v>7670</v>
      </c>
      <c r="I35" s="115">
        <v>-860</v>
      </c>
      <c r="J35" s="116">
        <v>-11.212516297262059</v>
      </c>
    </row>
    <row r="36" spans="1:10" s="110" customFormat="1" ht="24.95" customHeight="1" x14ac:dyDescent="0.2">
      <c r="A36" s="294" t="s">
        <v>173</v>
      </c>
      <c r="B36" s="295" t="s">
        <v>174</v>
      </c>
      <c r="C36" s="125">
        <v>92.110440034512507</v>
      </c>
      <c r="D36" s="143">
        <v>80067</v>
      </c>
      <c r="E36" s="144">
        <v>76669</v>
      </c>
      <c r="F36" s="144">
        <v>86097</v>
      </c>
      <c r="G36" s="144">
        <v>72461</v>
      </c>
      <c r="H36" s="145">
        <v>81863</v>
      </c>
      <c r="I36" s="143">
        <v>-1796</v>
      </c>
      <c r="J36" s="146">
        <v>-2.19390933633021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86925</v>
      </c>
      <c r="F11" s="264">
        <v>83646</v>
      </c>
      <c r="G11" s="264">
        <v>93540</v>
      </c>
      <c r="H11" s="264">
        <v>78552</v>
      </c>
      <c r="I11" s="265">
        <v>89614</v>
      </c>
      <c r="J11" s="263">
        <v>-2689</v>
      </c>
      <c r="K11" s="266">
        <v>-3.0006472203003995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17.258556226632155</v>
      </c>
      <c r="E13" s="115">
        <v>15002</v>
      </c>
      <c r="F13" s="114">
        <v>15684</v>
      </c>
      <c r="G13" s="114">
        <v>16901</v>
      </c>
      <c r="H13" s="114">
        <v>14166</v>
      </c>
      <c r="I13" s="140">
        <v>15328</v>
      </c>
      <c r="J13" s="115">
        <v>-326</v>
      </c>
      <c r="K13" s="116">
        <v>-2.1268267223382047</v>
      </c>
    </row>
    <row r="14" spans="1:17" ht="15.95" customHeight="1" x14ac:dyDescent="0.2">
      <c r="A14" s="306" t="s">
        <v>230</v>
      </c>
      <c r="B14" s="307"/>
      <c r="C14" s="308"/>
      <c r="D14" s="113">
        <v>44.737417313776241</v>
      </c>
      <c r="E14" s="115">
        <v>38888</v>
      </c>
      <c r="F14" s="114">
        <v>36527</v>
      </c>
      <c r="G14" s="114">
        <v>41320</v>
      </c>
      <c r="H14" s="114">
        <v>33008</v>
      </c>
      <c r="I14" s="140">
        <v>39496</v>
      </c>
      <c r="J14" s="115">
        <v>-608</v>
      </c>
      <c r="K14" s="116">
        <v>-1.5393963945716023</v>
      </c>
    </row>
    <row r="15" spans="1:17" ht="15.95" customHeight="1" x14ac:dyDescent="0.2">
      <c r="A15" s="306" t="s">
        <v>231</v>
      </c>
      <c r="B15" s="307"/>
      <c r="C15" s="308"/>
      <c r="D15" s="113">
        <v>14.589588725913144</v>
      </c>
      <c r="E15" s="115">
        <v>12682</v>
      </c>
      <c r="F15" s="114">
        <v>11501</v>
      </c>
      <c r="G15" s="114">
        <v>12857</v>
      </c>
      <c r="H15" s="114">
        <v>11413</v>
      </c>
      <c r="I15" s="140">
        <v>12609</v>
      </c>
      <c r="J15" s="115">
        <v>73</v>
      </c>
      <c r="K15" s="116">
        <v>0.57895154254897296</v>
      </c>
    </row>
    <row r="16" spans="1:17" ht="15.95" customHeight="1" x14ac:dyDescent="0.2">
      <c r="A16" s="306" t="s">
        <v>232</v>
      </c>
      <c r="B16" s="307"/>
      <c r="C16" s="308"/>
      <c r="D16" s="113">
        <v>23.314351452401496</v>
      </c>
      <c r="E16" s="115">
        <v>20266</v>
      </c>
      <c r="F16" s="114">
        <v>19868</v>
      </c>
      <c r="G16" s="114">
        <v>22218</v>
      </c>
      <c r="H16" s="114">
        <v>19881</v>
      </c>
      <c r="I16" s="140">
        <v>22100</v>
      </c>
      <c r="J16" s="115">
        <v>-1834</v>
      </c>
      <c r="K16" s="116">
        <v>-8.2986425339366523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0.13805004314063848</v>
      </c>
      <c r="E18" s="115">
        <v>120</v>
      </c>
      <c r="F18" s="114">
        <v>180</v>
      </c>
      <c r="G18" s="114">
        <v>273</v>
      </c>
      <c r="H18" s="114">
        <v>111</v>
      </c>
      <c r="I18" s="140">
        <v>151</v>
      </c>
      <c r="J18" s="115">
        <v>-31</v>
      </c>
      <c r="K18" s="116">
        <v>-20.52980132450331</v>
      </c>
    </row>
    <row r="19" spans="1:11" ht="14.1" customHeight="1" x14ac:dyDescent="0.2">
      <c r="A19" s="306" t="s">
        <v>235</v>
      </c>
      <c r="B19" s="307" t="s">
        <v>236</v>
      </c>
      <c r="C19" s="308"/>
      <c r="D19" s="113">
        <v>6.5573770491803282E-2</v>
      </c>
      <c r="E19" s="115">
        <v>57</v>
      </c>
      <c r="F19" s="114">
        <v>110</v>
      </c>
      <c r="G19" s="114">
        <v>130</v>
      </c>
      <c r="H19" s="114">
        <v>56</v>
      </c>
      <c r="I19" s="140">
        <v>61</v>
      </c>
      <c r="J19" s="115">
        <v>-4</v>
      </c>
      <c r="K19" s="116">
        <v>-6.557377049180328</v>
      </c>
    </row>
    <row r="20" spans="1:11" ht="14.1" customHeight="1" x14ac:dyDescent="0.2">
      <c r="A20" s="306">
        <v>12</v>
      </c>
      <c r="B20" s="307" t="s">
        <v>237</v>
      </c>
      <c r="C20" s="308"/>
      <c r="D20" s="113">
        <v>0.32786885245901637</v>
      </c>
      <c r="E20" s="115">
        <v>285</v>
      </c>
      <c r="F20" s="114">
        <v>427</v>
      </c>
      <c r="G20" s="114">
        <v>328</v>
      </c>
      <c r="H20" s="114">
        <v>208</v>
      </c>
      <c r="I20" s="140">
        <v>301</v>
      </c>
      <c r="J20" s="115">
        <v>-16</v>
      </c>
      <c r="K20" s="116">
        <v>-5.3156146179401995</v>
      </c>
    </row>
    <row r="21" spans="1:11" ht="14.1" customHeight="1" x14ac:dyDescent="0.2">
      <c r="A21" s="306">
        <v>21</v>
      </c>
      <c r="B21" s="307" t="s">
        <v>238</v>
      </c>
      <c r="C21" s="308"/>
      <c r="D21" s="113">
        <v>5.2919183203911417E-2</v>
      </c>
      <c r="E21" s="115">
        <v>46</v>
      </c>
      <c r="F21" s="114">
        <v>48</v>
      </c>
      <c r="G21" s="114">
        <v>40</v>
      </c>
      <c r="H21" s="114">
        <v>27</v>
      </c>
      <c r="I21" s="140">
        <v>71</v>
      </c>
      <c r="J21" s="115">
        <v>-25</v>
      </c>
      <c r="K21" s="116">
        <v>-35.2112676056338</v>
      </c>
    </row>
    <row r="22" spans="1:11" ht="14.1" customHeight="1" x14ac:dyDescent="0.2">
      <c r="A22" s="306">
        <v>22</v>
      </c>
      <c r="B22" s="307" t="s">
        <v>239</v>
      </c>
      <c r="C22" s="308"/>
      <c r="D22" s="113">
        <v>0.33016968651136036</v>
      </c>
      <c r="E22" s="115">
        <v>287</v>
      </c>
      <c r="F22" s="114">
        <v>260</v>
      </c>
      <c r="G22" s="114">
        <v>262</v>
      </c>
      <c r="H22" s="114">
        <v>190</v>
      </c>
      <c r="I22" s="140">
        <v>363</v>
      </c>
      <c r="J22" s="115">
        <v>-76</v>
      </c>
      <c r="K22" s="116">
        <v>-20.9366391184573</v>
      </c>
    </row>
    <row r="23" spans="1:11" ht="14.1" customHeight="1" x14ac:dyDescent="0.2">
      <c r="A23" s="306">
        <v>23</v>
      </c>
      <c r="B23" s="307" t="s">
        <v>240</v>
      </c>
      <c r="C23" s="308"/>
      <c r="D23" s="113">
        <v>0.81104400345125105</v>
      </c>
      <c r="E23" s="115">
        <v>705</v>
      </c>
      <c r="F23" s="114">
        <v>615</v>
      </c>
      <c r="G23" s="114">
        <v>717</v>
      </c>
      <c r="H23" s="114">
        <v>631</v>
      </c>
      <c r="I23" s="140">
        <v>690</v>
      </c>
      <c r="J23" s="115">
        <v>15</v>
      </c>
      <c r="K23" s="116">
        <v>2.1739130434782608</v>
      </c>
    </row>
    <row r="24" spans="1:11" ht="14.1" customHeight="1" x14ac:dyDescent="0.2">
      <c r="A24" s="306">
        <v>24</v>
      </c>
      <c r="B24" s="307" t="s">
        <v>241</v>
      </c>
      <c r="C24" s="308"/>
      <c r="D24" s="113">
        <v>0.89157319528329015</v>
      </c>
      <c r="E24" s="115">
        <v>775</v>
      </c>
      <c r="F24" s="114">
        <v>818</v>
      </c>
      <c r="G24" s="114">
        <v>745</v>
      </c>
      <c r="H24" s="114">
        <v>668</v>
      </c>
      <c r="I24" s="140">
        <v>890</v>
      </c>
      <c r="J24" s="115">
        <v>-115</v>
      </c>
      <c r="K24" s="116">
        <v>-12.921348314606741</v>
      </c>
    </row>
    <row r="25" spans="1:11" ht="14.1" customHeight="1" x14ac:dyDescent="0.2">
      <c r="A25" s="306">
        <v>25</v>
      </c>
      <c r="B25" s="307" t="s">
        <v>242</v>
      </c>
      <c r="C25" s="308"/>
      <c r="D25" s="113">
        <v>2.1121656600517689</v>
      </c>
      <c r="E25" s="115">
        <v>1836</v>
      </c>
      <c r="F25" s="114">
        <v>1697</v>
      </c>
      <c r="G25" s="114">
        <v>1794</v>
      </c>
      <c r="H25" s="114">
        <v>1448</v>
      </c>
      <c r="I25" s="140">
        <v>1898</v>
      </c>
      <c r="J25" s="115">
        <v>-62</v>
      </c>
      <c r="K25" s="116">
        <v>-3.2665964172813489</v>
      </c>
    </row>
    <row r="26" spans="1:11" ht="14.1" customHeight="1" x14ac:dyDescent="0.2">
      <c r="A26" s="306">
        <v>26</v>
      </c>
      <c r="B26" s="307" t="s">
        <v>243</v>
      </c>
      <c r="C26" s="308"/>
      <c r="D26" s="113">
        <v>1.6128846706931264</v>
      </c>
      <c r="E26" s="115">
        <v>1402</v>
      </c>
      <c r="F26" s="114">
        <v>1129</v>
      </c>
      <c r="G26" s="114">
        <v>1392</v>
      </c>
      <c r="H26" s="114">
        <v>1127</v>
      </c>
      <c r="I26" s="140">
        <v>1525</v>
      </c>
      <c r="J26" s="115">
        <v>-123</v>
      </c>
      <c r="K26" s="116">
        <v>-8.0655737704918025</v>
      </c>
    </row>
    <row r="27" spans="1:11" ht="14.1" customHeight="1" x14ac:dyDescent="0.2">
      <c r="A27" s="306">
        <v>27</v>
      </c>
      <c r="B27" s="307" t="s">
        <v>244</v>
      </c>
      <c r="C27" s="308"/>
      <c r="D27" s="113">
        <v>1.8567730802415876</v>
      </c>
      <c r="E27" s="115">
        <v>1614</v>
      </c>
      <c r="F27" s="114">
        <v>1379</v>
      </c>
      <c r="G27" s="114">
        <v>1515</v>
      </c>
      <c r="H27" s="114">
        <v>1443</v>
      </c>
      <c r="I27" s="140">
        <v>1806</v>
      </c>
      <c r="J27" s="115">
        <v>-192</v>
      </c>
      <c r="K27" s="116">
        <v>-10.631229235880399</v>
      </c>
    </row>
    <row r="28" spans="1:11" ht="14.1" customHeight="1" x14ac:dyDescent="0.2">
      <c r="A28" s="306">
        <v>28</v>
      </c>
      <c r="B28" s="307" t="s">
        <v>245</v>
      </c>
      <c r="C28" s="308"/>
      <c r="D28" s="113">
        <v>0.30601092896174864</v>
      </c>
      <c r="E28" s="115">
        <v>266</v>
      </c>
      <c r="F28" s="114">
        <v>223</v>
      </c>
      <c r="G28" s="114">
        <v>296</v>
      </c>
      <c r="H28" s="114">
        <v>226</v>
      </c>
      <c r="I28" s="140">
        <v>248</v>
      </c>
      <c r="J28" s="115">
        <v>18</v>
      </c>
      <c r="K28" s="116">
        <v>7.258064516129032</v>
      </c>
    </row>
    <row r="29" spans="1:11" ht="14.1" customHeight="1" x14ac:dyDescent="0.2">
      <c r="A29" s="306">
        <v>29</v>
      </c>
      <c r="B29" s="307" t="s">
        <v>246</v>
      </c>
      <c r="C29" s="308"/>
      <c r="D29" s="113">
        <v>3.532930687374173</v>
      </c>
      <c r="E29" s="115">
        <v>3071</v>
      </c>
      <c r="F29" s="114">
        <v>2783</v>
      </c>
      <c r="G29" s="114">
        <v>2894</v>
      </c>
      <c r="H29" s="114">
        <v>2534</v>
      </c>
      <c r="I29" s="140">
        <v>2767</v>
      </c>
      <c r="J29" s="115">
        <v>304</v>
      </c>
      <c r="K29" s="116">
        <v>10.986628117094327</v>
      </c>
    </row>
    <row r="30" spans="1:11" ht="14.1" customHeight="1" x14ac:dyDescent="0.2">
      <c r="A30" s="306" t="s">
        <v>247</v>
      </c>
      <c r="B30" s="307" t="s">
        <v>248</v>
      </c>
      <c r="C30" s="308"/>
      <c r="D30" s="113">
        <v>0.50848432556801837</v>
      </c>
      <c r="E30" s="115">
        <v>442</v>
      </c>
      <c r="F30" s="114">
        <v>456</v>
      </c>
      <c r="G30" s="114">
        <v>510</v>
      </c>
      <c r="H30" s="114">
        <v>458</v>
      </c>
      <c r="I30" s="140">
        <v>499</v>
      </c>
      <c r="J30" s="115">
        <v>-57</v>
      </c>
      <c r="K30" s="116">
        <v>-11.422845691382765</v>
      </c>
    </row>
    <row r="31" spans="1:11" ht="14.1" customHeight="1" x14ac:dyDescent="0.2">
      <c r="A31" s="306" t="s">
        <v>249</v>
      </c>
      <c r="B31" s="307" t="s">
        <v>250</v>
      </c>
      <c r="C31" s="308"/>
      <c r="D31" s="113">
        <v>3.0083405234397471</v>
      </c>
      <c r="E31" s="115">
        <v>2615</v>
      </c>
      <c r="F31" s="114">
        <v>2315</v>
      </c>
      <c r="G31" s="114">
        <v>2367</v>
      </c>
      <c r="H31" s="114">
        <v>2061</v>
      </c>
      <c r="I31" s="140">
        <v>2249</v>
      </c>
      <c r="J31" s="115">
        <v>366</v>
      </c>
      <c r="K31" s="116">
        <v>16.273899510893731</v>
      </c>
    </row>
    <row r="32" spans="1:11" ht="14.1" customHeight="1" x14ac:dyDescent="0.2">
      <c r="A32" s="306">
        <v>31</v>
      </c>
      <c r="B32" s="307" t="s">
        <v>251</v>
      </c>
      <c r="C32" s="308"/>
      <c r="D32" s="113">
        <v>0.9628990509059534</v>
      </c>
      <c r="E32" s="115">
        <v>837</v>
      </c>
      <c r="F32" s="114">
        <v>714</v>
      </c>
      <c r="G32" s="114">
        <v>834</v>
      </c>
      <c r="H32" s="114">
        <v>759</v>
      </c>
      <c r="I32" s="140">
        <v>947</v>
      </c>
      <c r="J32" s="115">
        <v>-110</v>
      </c>
      <c r="K32" s="116">
        <v>-11.615628299894404</v>
      </c>
    </row>
    <row r="33" spans="1:11" ht="14.1" customHeight="1" x14ac:dyDescent="0.2">
      <c r="A33" s="306">
        <v>32</v>
      </c>
      <c r="B33" s="307" t="s">
        <v>252</v>
      </c>
      <c r="C33" s="308"/>
      <c r="D33" s="113">
        <v>1.0744895024446361</v>
      </c>
      <c r="E33" s="115">
        <v>934</v>
      </c>
      <c r="F33" s="114">
        <v>1326</v>
      </c>
      <c r="G33" s="114">
        <v>1081</v>
      </c>
      <c r="H33" s="114">
        <v>1064</v>
      </c>
      <c r="I33" s="140">
        <v>1142</v>
      </c>
      <c r="J33" s="115">
        <v>-208</v>
      </c>
      <c r="K33" s="116">
        <v>-18.213660245183888</v>
      </c>
    </row>
    <row r="34" spans="1:11" ht="14.1" customHeight="1" x14ac:dyDescent="0.2">
      <c r="A34" s="306">
        <v>33</v>
      </c>
      <c r="B34" s="307" t="s">
        <v>253</v>
      </c>
      <c r="C34" s="308"/>
      <c r="D34" s="113">
        <v>0.69945355191256831</v>
      </c>
      <c r="E34" s="115">
        <v>608</v>
      </c>
      <c r="F34" s="114">
        <v>814</v>
      </c>
      <c r="G34" s="114">
        <v>601</v>
      </c>
      <c r="H34" s="114">
        <v>561</v>
      </c>
      <c r="I34" s="140">
        <v>664</v>
      </c>
      <c r="J34" s="115">
        <v>-56</v>
      </c>
      <c r="K34" s="116">
        <v>-8.4337349397590362</v>
      </c>
    </row>
    <row r="35" spans="1:11" ht="14.1" customHeight="1" x14ac:dyDescent="0.2">
      <c r="A35" s="306">
        <v>34</v>
      </c>
      <c r="B35" s="307" t="s">
        <v>254</v>
      </c>
      <c r="C35" s="308"/>
      <c r="D35" s="113">
        <v>1.09979867702042</v>
      </c>
      <c r="E35" s="115">
        <v>956</v>
      </c>
      <c r="F35" s="114">
        <v>742</v>
      </c>
      <c r="G35" s="114">
        <v>803</v>
      </c>
      <c r="H35" s="114">
        <v>894</v>
      </c>
      <c r="I35" s="140">
        <v>931</v>
      </c>
      <c r="J35" s="115">
        <v>25</v>
      </c>
      <c r="K35" s="116">
        <v>2.6852846401718584</v>
      </c>
    </row>
    <row r="36" spans="1:11" ht="14.1" customHeight="1" x14ac:dyDescent="0.2">
      <c r="A36" s="306">
        <v>41</v>
      </c>
      <c r="B36" s="307" t="s">
        <v>255</v>
      </c>
      <c r="C36" s="308"/>
      <c r="D36" s="113">
        <v>0.36238136324417602</v>
      </c>
      <c r="E36" s="115">
        <v>315</v>
      </c>
      <c r="F36" s="114">
        <v>326</v>
      </c>
      <c r="G36" s="114">
        <v>296</v>
      </c>
      <c r="H36" s="114">
        <v>295</v>
      </c>
      <c r="I36" s="140">
        <v>395</v>
      </c>
      <c r="J36" s="115">
        <v>-80</v>
      </c>
      <c r="K36" s="116">
        <v>-20.253164556962027</v>
      </c>
    </row>
    <row r="37" spans="1:11" ht="14.1" customHeight="1" x14ac:dyDescent="0.2">
      <c r="A37" s="306">
        <v>42</v>
      </c>
      <c r="B37" s="307" t="s">
        <v>256</v>
      </c>
      <c r="C37" s="308"/>
      <c r="D37" s="113">
        <v>0.10813920046016681</v>
      </c>
      <c r="E37" s="115">
        <v>94</v>
      </c>
      <c r="F37" s="114">
        <v>76</v>
      </c>
      <c r="G37" s="114">
        <v>69</v>
      </c>
      <c r="H37" s="114">
        <v>60</v>
      </c>
      <c r="I37" s="140">
        <v>84</v>
      </c>
      <c r="J37" s="115">
        <v>10</v>
      </c>
      <c r="K37" s="116">
        <v>11.904761904761905</v>
      </c>
    </row>
    <row r="38" spans="1:11" ht="14.1" customHeight="1" x14ac:dyDescent="0.2">
      <c r="A38" s="306">
        <v>43</v>
      </c>
      <c r="B38" s="307" t="s">
        <v>257</v>
      </c>
      <c r="C38" s="308"/>
      <c r="D38" s="113">
        <v>4.2059246476847854</v>
      </c>
      <c r="E38" s="115">
        <v>3656</v>
      </c>
      <c r="F38" s="114">
        <v>2919</v>
      </c>
      <c r="G38" s="114">
        <v>3645</v>
      </c>
      <c r="H38" s="114">
        <v>3095</v>
      </c>
      <c r="I38" s="140">
        <v>3523</v>
      </c>
      <c r="J38" s="115">
        <v>133</v>
      </c>
      <c r="K38" s="116">
        <v>3.775191598069827</v>
      </c>
    </row>
    <row r="39" spans="1:11" ht="14.1" customHeight="1" x14ac:dyDescent="0.2">
      <c r="A39" s="306">
        <v>51</v>
      </c>
      <c r="B39" s="307" t="s">
        <v>258</v>
      </c>
      <c r="C39" s="308"/>
      <c r="D39" s="113">
        <v>4.2680471670980733</v>
      </c>
      <c r="E39" s="115">
        <v>3710</v>
      </c>
      <c r="F39" s="114">
        <v>4108</v>
      </c>
      <c r="G39" s="114">
        <v>4200</v>
      </c>
      <c r="H39" s="114">
        <v>3879</v>
      </c>
      <c r="I39" s="140">
        <v>4567</v>
      </c>
      <c r="J39" s="115">
        <v>-857</v>
      </c>
      <c r="K39" s="116">
        <v>-18.765053645719291</v>
      </c>
    </row>
    <row r="40" spans="1:11" ht="14.1" customHeight="1" x14ac:dyDescent="0.2">
      <c r="A40" s="306" t="s">
        <v>259</v>
      </c>
      <c r="B40" s="307" t="s">
        <v>260</v>
      </c>
      <c r="C40" s="308"/>
      <c r="D40" s="113">
        <v>3.7722174288179464</v>
      </c>
      <c r="E40" s="115">
        <v>3279</v>
      </c>
      <c r="F40" s="114">
        <v>3748</v>
      </c>
      <c r="G40" s="114">
        <v>3817</v>
      </c>
      <c r="H40" s="114">
        <v>3577</v>
      </c>
      <c r="I40" s="140">
        <v>4129</v>
      </c>
      <c r="J40" s="115">
        <v>-850</v>
      </c>
      <c r="K40" s="116">
        <v>-20.586098328893193</v>
      </c>
    </row>
    <row r="41" spans="1:11" ht="14.1" customHeight="1" x14ac:dyDescent="0.2">
      <c r="A41" s="306"/>
      <c r="B41" s="307" t="s">
        <v>261</v>
      </c>
      <c r="C41" s="308"/>
      <c r="D41" s="113">
        <v>3.0601092896174862</v>
      </c>
      <c r="E41" s="115">
        <v>2660</v>
      </c>
      <c r="F41" s="114">
        <v>3105</v>
      </c>
      <c r="G41" s="114">
        <v>3005</v>
      </c>
      <c r="H41" s="114">
        <v>3009</v>
      </c>
      <c r="I41" s="140">
        <v>3565</v>
      </c>
      <c r="J41" s="115">
        <v>-905</v>
      </c>
      <c r="K41" s="116">
        <v>-25.385694249649369</v>
      </c>
    </row>
    <row r="42" spans="1:11" ht="14.1" customHeight="1" x14ac:dyDescent="0.2">
      <c r="A42" s="306">
        <v>52</v>
      </c>
      <c r="B42" s="307" t="s">
        <v>262</v>
      </c>
      <c r="C42" s="308"/>
      <c r="D42" s="113">
        <v>2.4676445211389129</v>
      </c>
      <c r="E42" s="115">
        <v>2145</v>
      </c>
      <c r="F42" s="114">
        <v>1890</v>
      </c>
      <c r="G42" s="114">
        <v>2001</v>
      </c>
      <c r="H42" s="114">
        <v>1964</v>
      </c>
      <c r="I42" s="140">
        <v>2143</v>
      </c>
      <c r="J42" s="115">
        <v>2</v>
      </c>
      <c r="K42" s="116">
        <v>9.3327111525898274E-2</v>
      </c>
    </row>
    <row r="43" spans="1:11" ht="14.1" customHeight="1" x14ac:dyDescent="0.2">
      <c r="A43" s="306" t="s">
        <v>263</v>
      </c>
      <c r="B43" s="307" t="s">
        <v>264</v>
      </c>
      <c r="C43" s="308"/>
      <c r="D43" s="113">
        <v>2.2134023583549038</v>
      </c>
      <c r="E43" s="115">
        <v>1924</v>
      </c>
      <c r="F43" s="114">
        <v>1678</v>
      </c>
      <c r="G43" s="114">
        <v>1781</v>
      </c>
      <c r="H43" s="114">
        <v>1770</v>
      </c>
      <c r="I43" s="140">
        <v>1893</v>
      </c>
      <c r="J43" s="115">
        <v>31</v>
      </c>
      <c r="K43" s="116">
        <v>1.6376122556788166</v>
      </c>
    </row>
    <row r="44" spans="1:11" ht="14.1" customHeight="1" x14ac:dyDescent="0.2">
      <c r="A44" s="306">
        <v>53</v>
      </c>
      <c r="B44" s="307" t="s">
        <v>265</v>
      </c>
      <c r="C44" s="308"/>
      <c r="D44" s="113">
        <v>0.93989071038251371</v>
      </c>
      <c r="E44" s="115">
        <v>817</v>
      </c>
      <c r="F44" s="114">
        <v>835</v>
      </c>
      <c r="G44" s="114">
        <v>894</v>
      </c>
      <c r="H44" s="114">
        <v>710</v>
      </c>
      <c r="I44" s="140">
        <v>994</v>
      </c>
      <c r="J44" s="115">
        <v>-177</v>
      </c>
      <c r="K44" s="116">
        <v>-17.806841046277665</v>
      </c>
    </row>
    <row r="45" spans="1:11" ht="14.1" customHeight="1" x14ac:dyDescent="0.2">
      <c r="A45" s="306" t="s">
        <v>266</v>
      </c>
      <c r="B45" s="307" t="s">
        <v>267</v>
      </c>
      <c r="C45" s="308"/>
      <c r="D45" s="113">
        <v>0.911130284728214</v>
      </c>
      <c r="E45" s="115">
        <v>792</v>
      </c>
      <c r="F45" s="114">
        <v>792</v>
      </c>
      <c r="G45" s="114">
        <v>865</v>
      </c>
      <c r="H45" s="114">
        <v>689</v>
      </c>
      <c r="I45" s="140">
        <v>967</v>
      </c>
      <c r="J45" s="115">
        <v>-175</v>
      </c>
      <c r="K45" s="116">
        <v>-18.097207859358843</v>
      </c>
    </row>
    <row r="46" spans="1:11" ht="14.1" customHeight="1" x14ac:dyDescent="0.2">
      <c r="A46" s="306">
        <v>54</v>
      </c>
      <c r="B46" s="307" t="s">
        <v>268</v>
      </c>
      <c r="C46" s="308"/>
      <c r="D46" s="113">
        <v>4.6937014667817083</v>
      </c>
      <c r="E46" s="115">
        <v>4080</v>
      </c>
      <c r="F46" s="114">
        <v>3770</v>
      </c>
      <c r="G46" s="114">
        <v>3595</v>
      </c>
      <c r="H46" s="114">
        <v>3483</v>
      </c>
      <c r="I46" s="140">
        <v>3874</v>
      </c>
      <c r="J46" s="115">
        <v>206</v>
      </c>
      <c r="K46" s="116">
        <v>5.3175012906556534</v>
      </c>
    </row>
    <row r="47" spans="1:11" ht="14.1" customHeight="1" x14ac:dyDescent="0.2">
      <c r="A47" s="306">
        <v>61</v>
      </c>
      <c r="B47" s="307" t="s">
        <v>269</v>
      </c>
      <c r="C47" s="308"/>
      <c r="D47" s="113">
        <v>3.198159332758125</v>
      </c>
      <c r="E47" s="115">
        <v>2780</v>
      </c>
      <c r="F47" s="114">
        <v>2173</v>
      </c>
      <c r="G47" s="114">
        <v>2532</v>
      </c>
      <c r="H47" s="114">
        <v>2134</v>
      </c>
      <c r="I47" s="140">
        <v>2595</v>
      </c>
      <c r="J47" s="115">
        <v>185</v>
      </c>
      <c r="K47" s="116">
        <v>7.1290944123314066</v>
      </c>
    </row>
    <row r="48" spans="1:11" ht="14.1" customHeight="1" x14ac:dyDescent="0.2">
      <c r="A48" s="306">
        <v>62</v>
      </c>
      <c r="B48" s="307" t="s">
        <v>270</v>
      </c>
      <c r="C48" s="308"/>
      <c r="D48" s="113">
        <v>6.8656888121944206</v>
      </c>
      <c r="E48" s="115">
        <v>5968</v>
      </c>
      <c r="F48" s="114">
        <v>5790</v>
      </c>
      <c r="G48" s="114">
        <v>6548</v>
      </c>
      <c r="H48" s="114">
        <v>4976</v>
      </c>
      <c r="I48" s="140">
        <v>6064</v>
      </c>
      <c r="J48" s="115">
        <v>-96</v>
      </c>
      <c r="K48" s="116">
        <v>-1.5831134564643798</v>
      </c>
    </row>
    <row r="49" spans="1:11" ht="14.1" customHeight="1" x14ac:dyDescent="0.2">
      <c r="A49" s="306">
        <v>63</v>
      </c>
      <c r="B49" s="307" t="s">
        <v>271</v>
      </c>
      <c r="C49" s="308"/>
      <c r="D49" s="113">
        <v>8.3025596778832327</v>
      </c>
      <c r="E49" s="115">
        <v>7217</v>
      </c>
      <c r="F49" s="114">
        <v>6871</v>
      </c>
      <c r="G49" s="114">
        <v>7152</v>
      </c>
      <c r="H49" s="114">
        <v>6020</v>
      </c>
      <c r="I49" s="140">
        <v>6296</v>
      </c>
      <c r="J49" s="115">
        <v>921</v>
      </c>
      <c r="K49" s="116">
        <v>14.628335451080051</v>
      </c>
    </row>
    <row r="50" spans="1:11" ht="14.1" customHeight="1" x14ac:dyDescent="0.2">
      <c r="A50" s="306" t="s">
        <v>272</v>
      </c>
      <c r="B50" s="307" t="s">
        <v>273</v>
      </c>
      <c r="C50" s="308"/>
      <c r="D50" s="113">
        <v>1.7681909692263444</v>
      </c>
      <c r="E50" s="115">
        <v>1537</v>
      </c>
      <c r="F50" s="114">
        <v>1263</v>
      </c>
      <c r="G50" s="114">
        <v>1704</v>
      </c>
      <c r="H50" s="114">
        <v>1306</v>
      </c>
      <c r="I50" s="140">
        <v>1438</v>
      </c>
      <c r="J50" s="115">
        <v>99</v>
      </c>
      <c r="K50" s="116">
        <v>6.8845618915159941</v>
      </c>
    </row>
    <row r="51" spans="1:11" ht="14.1" customHeight="1" x14ac:dyDescent="0.2">
      <c r="A51" s="306" t="s">
        <v>274</v>
      </c>
      <c r="B51" s="307" t="s">
        <v>275</v>
      </c>
      <c r="C51" s="308"/>
      <c r="D51" s="113">
        <v>5.6048317515099226</v>
      </c>
      <c r="E51" s="115">
        <v>4872</v>
      </c>
      <c r="F51" s="114">
        <v>4699</v>
      </c>
      <c r="G51" s="114">
        <v>4586</v>
      </c>
      <c r="H51" s="114">
        <v>3800</v>
      </c>
      <c r="I51" s="140">
        <v>3923</v>
      </c>
      <c r="J51" s="115">
        <v>949</v>
      </c>
      <c r="K51" s="116">
        <v>24.190670405302065</v>
      </c>
    </row>
    <row r="52" spans="1:11" ht="14.1" customHeight="1" x14ac:dyDescent="0.2">
      <c r="A52" s="306">
        <v>71</v>
      </c>
      <c r="B52" s="307" t="s">
        <v>276</v>
      </c>
      <c r="C52" s="308"/>
      <c r="D52" s="113">
        <v>15.903364969801553</v>
      </c>
      <c r="E52" s="115">
        <v>13824</v>
      </c>
      <c r="F52" s="114">
        <v>12302</v>
      </c>
      <c r="G52" s="114">
        <v>14154</v>
      </c>
      <c r="H52" s="114">
        <v>11642</v>
      </c>
      <c r="I52" s="140">
        <v>14360</v>
      </c>
      <c r="J52" s="115">
        <v>-536</v>
      </c>
      <c r="K52" s="116">
        <v>-3.7325905292479109</v>
      </c>
    </row>
    <row r="53" spans="1:11" ht="14.1" customHeight="1" x14ac:dyDescent="0.2">
      <c r="A53" s="306" t="s">
        <v>277</v>
      </c>
      <c r="B53" s="307" t="s">
        <v>278</v>
      </c>
      <c r="C53" s="308"/>
      <c r="D53" s="113">
        <v>6.1294219154443486</v>
      </c>
      <c r="E53" s="115">
        <v>5328</v>
      </c>
      <c r="F53" s="114">
        <v>5128</v>
      </c>
      <c r="G53" s="114">
        <v>5711</v>
      </c>
      <c r="H53" s="114">
        <v>4655</v>
      </c>
      <c r="I53" s="140">
        <v>5820</v>
      </c>
      <c r="J53" s="115">
        <v>-492</v>
      </c>
      <c r="K53" s="116">
        <v>-8.4536082474226806</v>
      </c>
    </row>
    <row r="54" spans="1:11" ht="14.1" customHeight="1" x14ac:dyDescent="0.2">
      <c r="A54" s="306" t="s">
        <v>279</v>
      </c>
      <c r="B54" s="307" t="s">
        <v>280</v>
      </c>
      <c r="C54" s="308"/>
      <c r="D54" s="113">
        <v>7.8723037100949096</v>
      </c>
      <c r="E54" s="115">
        <v>6843</v>
      </c>
      <c r="F54" s="114">
        <v>5969</v>
      </c>
      <c r="G54" s="114">
        <v>7010</v>
      </c>
      <c r="H54" s="114">
        <v>5755</v>
      </c>
      <c r="I54" s="140">
        <v>6939</v>
      </c>
      <c r="J54" s="115">
        <v>-96</v>
      </c>
      <c r="K54" s="116">
        <v>-1.3834846519671422</v>
      </c>
    </row>
    <row r="55" spans="1:11" ht="14.1" customHeight="1" x14ac:dyDescent="0.2">
      <c r="A55" s="306">
        <v>72</v>
      </c>
      <c r="B55" s="307" t="s">
        <v>281</v>
      </c>
      <c r="C55" s="308"/>
      <c r="D55" s="113">
        <v>4.5130859936727061</v>
      </c>
      <c r="E55" s="115">
        <v>3923</v>
      </c>
      <c r="F55" s="114">
        <v>3376</v>
      </c>
      <c r="G55" s="114">
        <v>3710</v>
      </c>
      <c r="H55" s="114">
        <v>3202</v>
      </c>
      <c r="I55" s="140">
        <v>4394</v>
      </c>
      <c r="J55" s="115">
        <v>-471</v>
      </c>
      <c r="K55" s="116">
        <v>-10.719162494310423</v>
      </c>
    </row>
    <row r="56" spans="1:11" ht="14.1" customHeight="1" x14ac:dyDescent="0.2">
      <c r="A56" s="306" t="s">
        <v>282</v>
      </c>
      <c r="B56" s="307" t="s">
        <v>283</v>
      </c>
      <c r="C56" s="308"/>
      <c r="D56" s="113">
        <v>2.3595053206787462</v>
      </c>
      <c r="E56" s="115">
        <v>2051</v>
      </c>
      <c r="F56" s="114">
        <v>1774</v>
      </c>
      <c r="G56" s="114">
        <v>1848</v>
      </c>
      <c r="H56" s="114">
        <v>1566</v>
      </c>
      <c r="I56" s="140">
        <v>2347</v>
      </c>
      <c r="J56" s="115">
        <v>-296</v>
      </c>
      <c r="K56" s="116">
        <v>-12.611844908393694</v>
      </c>
    </row>
    <row r="57" spans="1:11" ht="14.1" customHeight="1" x14ac:dyDescent="0.2">
      <c r="A57" s="306" t="s">
        <v>284</v>
      </c>
      <c r="B57" s="307" t="s">
        <v>285</v>
      </c>
      <c r="C57" s="308"/>
      <c r="D57" s="113">
        <v>1.5289042277825713</v>
      </c>
      <c r="E57" s="115">
        <v>1329</v>
      </c>
      <c r="F57" s="114">
        <v>1144</v>
      </c>
      <c r="G57" s="114">
        <v>1315</v>
      </c>
      <c r="H57" s="114">
        <v>1171</v>
      </c>
      <c r="I57" s="140">
        <v>1364</v>
      </c>
      <c r="J57" s="115">
        <v>-35</v>
      </c>
      <c r="K57" s="116">
        <v>-2.5659824046920821</v>
      </c>
    </row>
    <row r="58" spans="1:11" ht="14.1" customHeight="1" x14ac:dyDescent="0.2">
      <c r="A58" s="306">
        <v>73</v>
      </c>
      <c r="B58" s="307" t="s">
        <v>286</v>
      </c>
      <c r="C58" s="308"/>
      <c r="D58" s="113">
        <v>2.4239286741443773</v>
      </c>
      <c r="E58" s="115">
        <v>2107</v>
      </c>
      <c r="F58" s="114">
        <v>2101</v>
      </c>
      <c r="G58" s="114">
        <v>2234</v>
      </c>
      <c r="H58" s="114">
        <v>2074</v>
      </c>
      <c r="I58" s="140">
        <v>2142</v>
      </c>
      <c r="J58" s="115">
        <v>-35</v>
      </c>
      <c r="K58" s="116">
        <v>-1.6339869281045751</v>
      </c>
    </row>
    <row r="59" spans="1:11" ht="14.1" customHeight="1" x14ac:dyDescent="0.2">
      <c r="A59" s="306" t="s">
        <v>287</v>
      </c>
      <c r="B59" s="307" t="s">
        <v>288</v>
      </c>
      <c r="C59" s="308"/>
      <c r="D59" s="113">
        <v>1.0204199022145528</v>
      </c>
      <c r="E59" s="115">
        <v>887</v>
      </c>
      <c r="F59" s="114">
        <v>1115</v>
      </c>
      <c r="G59" s="114">
        <v>1056</v>
      </c>
      <c r="H59" s="114">
        <v>1078</v>
      </c>
      <c r="I59" s="140">
        <v>852</v>
      </c>
      <c r="J59" s="115">
        <v>35</v>
      </c>
      <c r="K59" s="116">
        <v>4.107981220657277</v>
      </c>
    </row>
    <row r="60" spans="1:11" ht="14.1" customHeight="1" x14ac:dyDescent="0.2">
      <c r="A60" s="306">
        <v>81</v>
      </c>
      <c r="B60" s="307" t="s">
        <v>289</v>
      </c>
      <c r="C60" s="308"/>
      <c r="D60" s="113">
        <v>5.5852746620649985</v>
      </c>
      <c r="E60" s="115">
        <v>4855</v>
      </c>
      <c r="F60" s="114">
        <v>4489</v>
      </c>
      <c r="G60" s="114">
        <v>4865</v>
      </c>
      <c r="H60" s="114">
        <v>4239</v>
      </c>
      <c r="I60" s="140">
        <v>4729</v>
      </c>
      <c r="J60" s="115">
        <v>126</v>
      </c>
      <c r="K60" s="116">
        <v>2.6644110805667158</v>
      </c>
    </row>
    <row r="61" spans="1:11" ht="14.1" customHeight="1" x14ac:dyDescent="0.2">
      <c r="A61" s="306" t="s">
        <v>290</v>
      </c>
      <c r="B61" s="307" t="s">
        <v>291</v>
      </c>
      <c r="C61" s="308"/>
      <c r="D61" s="113">
        <v>1.7244751222318091</v>
      </c>
      <c r="E61" s="115">
        <v>1499</v>
      </c>
      <c r="F61" s="114">
        <v>1174</v>
      </c>
      <c r="G61" s="114">
        <v>1633</v>
      </c>
      <c r="H61" s="114">
        <v>1086</v>
      </c>
      <c r="I61" s="140">
        <v>1512</v>
      </c>
      <c r="J61" s="115">
        <v>-13</v>
      </c>
      <c r="K61" s="116">
        <v>-0.85978835978835977</v>
      </c>
    </row>
    <row r="62" spans="1:11" ht="14.1" customHeight="1" x14ac:dyDescent="0.2">
      <c r="A62" s="306" t="s">
        <v>292</v>
      </c>
      <c r="B62" s="307" t="s">
        <v>293</v>
      </c>
      <c r="C62" s="308"/>
      <c r="D62" s="113">
        <v>1.7808455565142365</v>
      </c>
      <c r="E62" s="115">
        <v>1548</v>
      </c>
      <c r="F62" s="114">
        <v>1887</v>
      </c>
      <c r="G62" s="114">
        <v>1704</v>
      </c>
      <c r="H62" s="114">
        <v>1447</v>
      </c>
      <c r="I62" s="140">
        <v>1478</v>
      </c>
      <c r="J62" s="115">
        <v>70</v>
      </c>
      <c r="K62" s="116">
        <v>4.7361299052774015</v>
      </c>
    </row>
    <row r="63" spans="1:11" ht="14.1" customHeight="1" x14ac:dyDescent="0.2">
      <c r="A63" s="306"/>
      <c r="B63" s="307" t="s">
        <v>294</v>
      </c>
      <c r="C63" s="308"/>
      <c r="D63" s="113">
        <v>1.5289042277825713</v>
      </c>
      <c r="E63" s="115">
        <v>1329</v>
      </c>
      <c r="F63" s="114">
        <v>1544</v>
      </c>
      <c r="G63" s="114">
        <v>1484</v>
      </c>
      <c r="H63" s="114">
        <v>1236</v>
      </c>
      <c r="I63" s="140">
        <v>1238</v>
      </c>
      <c r="J63" s="115">
        <v>91</v>
      </c>
      <c r="K63" s="116">
        <v>7.3505654281098547</v>
      </c>
    </row>
    <row r="64" spans="1:11" ht="14.1" customHeight="1" x14ac:dyDescent="0.2">
      <c r="A64" s="306" t="s">
        <v>295</v>
      </c>
      <c r="B64" s="307" t="s">
        <v>296</v>
      </c>
      <c r="C64" s="308"/>
      <c r="D64" s="113">
        <v>0.82714984181765894</v>
      </c>
      <c r="E64" s="115">
        <v>719</v>
      </c>
      <c r="F64" s="114">
        <v>598</v>
      </c>
      <c r="G64" s="114">
        <v>601</v>
      </c>
      <c r="H64" s="114">
        <v>568</v>
      </c>
      <c r="I64" s="140">
        <v>685</v>
      </c>
      <c r="J64" s="115">
        <v>34</v>
      </c>
      <c r="K64" s="116">
        <v>4.9635036496350367</v>
      </c>
    </row>
    <row r="65" spans="1:11" ht="14.1" customHeight="1" x14ac:dyDescent="0.2">
      <c r="A65" s="306" t="s">
        <v>297</v>
      </c>
      <c r="B65" s="307" t="s">
        <v>298</v>
      </c>
      <c r="C65" s="308"/>
      <c r="D65" s="113">
        <v>0.38308886971527178</v>
      </c>
      <c r="E65" s="115">
        <v>333</v>
      </c>
      <c r="F65" s="114">
        <v>243</v>
      </c>
      <c r="G65" s="114">
        <v>268</v>
      </c>
      <c r="H65" s="114">
        <v>280</v>
      </c>
      <c r="I65" s="140">
        <v>315</v>
      </c>
      <c r="J65" s="115">
        <v>18</v>
      </c>
      <c r="K65" s="116">
        <v>5.7142857142857144</v>
      </c>
    </row>
    <row r="66" spans="1:11" ht="14.1" customHeight="1" x14ac:dyDescent="0.2">
      <c r="A66" s="306">
        <v>82</v>
      </c>
      <c r="B66" s="307" t="s">
        <v>299</v>
      </c>
      <c r="C66" s="308"/>
      <c r="D66" s="113">
        <v>1.7428817946505608</v>
      </c>
      <c r="E66" s="115">
        <v>1515</v>
      </c>
      <c r="F66" s="114">
        <v>1345</v>
      </c>
      <c r="G66" s="114">
        <v>1731</v>
      </c>
      <c r="H66" s="114">
        <v>1377</v>
      </c>
      <c r="I66" s="140">
        <v>1517</v>
      </c>
      <c r="J66" s="115">
        <v>-2</v>
      </c>
      <c r="K66" s="116">
        <v>-0.13183915622940012</v>
      </c>
    </row>
    <row r="67" spans="1:11" ht="14.1" customHeight="1" x14ac:dyDescent="0.2">
      <c r="A67" s="306" t="s">
        <v>300</v>
      </c>
      <c r="B67" s="307" t="s">
        <v>301</v>
      </c>
      <c r="C67" s="308"/>
      <c r="D67" s="113">
        <v>0.62007477710670122</v>
      </c>
      <c r="E67" s="115">
        <v>539</v>
      </c>
      <c r="F67" s="114">
        <v>484</v>
      </c>
      <c r="G67" s="114">
        <v>757</v>
      </c>
      <c r="H67" s="114">
        <v>503</v>
      </c>
      <c r="I67" s="140">
        <v>541</v>
      </c>
      <c r="J67" s="115">
        <v>-2</v>
      </c>
      <c r="K67" s="116">
        <v>-0.36968576709796674</v>
      </c>
    </row>
    <row r="68" spans="1:11" ht="14.1" customHeight="1" x14ac:dyDescent="0.2">
      <c r="A68" s="306" t="s">
        <v>302</v>
      </c>
      <c r="B68" s="307" t="s">
        <v>303</v>
      </c>
      <c r="C68" s="308"/>
      <c r="D68" s="113">
        <v>0.84440609721023874</v>
      </c>
      <c r="E68" s="115">
        <v>734</v>
      </c>
      <c r="F68" s="114">
        <v>680</v>
      </c>
      <c r="G68" s="114">
        <v>697</v>
      </c>
      <c r="H68" s="114">
        <v>687</v>
      </c>
      <c r="I68" s="140">
        <v>726</v>
      </c>
      <c r="J68" s="115">
        <v>8</v>
      </c>
      <c r="K68" s="116">
        <v>1.1019283746556474</v>
      </c>
    </row>
    <row r="69" spans="1:11" ht="14.1" customHeight="1" x14ac:dyDescent="0.2">
      <c r="A69" s="306">
        <v>83</v>
      </c>
      <c r="B69" s="307" t="s">
        <v>304</v>
      </c>
      <c r="C69" s="308"/>
      <c r="D69" s="113">
        <v>3.0578084555651426</v>
      </c>
      <c r="E69" s="115">
        <v>2658</v>
      </c>
      <c r="F69" s="114">
        <v>2180</v>
      </c>
      <c r="G69" s="114">
        <v>4551</v>
      </c>
      <c r="H69" s="114">
        <v>2026</v>
      </c>
      <c r="I69" s="140">
        <v>2518</v>
      </c>
      <c r="J69" s="115">
        <v>140</v>
      </c>
      <c r="K69" s="116">
        <v>5.5599682287529788</v>
      </c>
    </row>
    <row r="70" spans="1:11" ht="14.1" customHeight="1" x14ac:dyDescent="0.2">
      <c r="A70" s="306" t="s">
        <v>305</v>
      </c>
      <c r="B70" s="307" t="s">
        <v>306</v>
      </c>
      <c r="C70" s="308"/>
      <c r="D70" s="113">
        <v>2.5872878918607993</v>
      </c>
      <c r="E70" s="115">
        <v>2249</v>
      </c>
      <c r="F70" s="114">
        <v>1822</v>
      </c>
      <c r="G70" s="114">
        <v>4039</v>
      </c>
      <c r="H70" s="114">
        <v>1673</v>
      </c>
      <c r="I70" s="140">
        <v>2111</v>
      </c>
      <c r="J70" s="115">
        <v>138</v>
      </c>
      <c r="K70" s="116">
        <v>6.5371861676930365</v>
      </c>
    </row>
    <row r="71" spans="1:11" ht="14.1" customHeight="1" x14ac:dyDescent="0.2">
      <c r="A71" s="306"/>
      <c r="B71" s="307" t="s">
        <v>307</v>
      </c>
      <c r="C71" s="308"/>
      <c r="D71" s="113">
        <v>1.6209375898763301</v>
      </c>
      <c r="E71" s="115">
        <v>1409</v>
      </c>
      <c r="F71" s="114">
        <v>1108</v>
      </c>
      <c r="G71" s="114">
        <v>2656</v>
      </c>
      <c r="H71" s="114">
        <v>1013</v>
      </c>
      <c r="I71" s="140">
        <v>1260</v>
      </c>
      <c r="J71" s="115">
        <v>149</v>
      </c>
      <c r="K71" s="116">
        <v>11.825396825396826</v>
      </c>
    </row>
    <row r="72" spans="1:11" ht="14.1" customHeight="1" x14ac:dyDescent="0.2">
      <c r="A72" s="306">
        <v>84</v>
      </c>
      <c r="B72" s="307" t="s">
        <v>308</v>
      </c>
      <c r="C72" s="308"/>
      <c r="D72" s="113">
        <v>1.8418176589013517</v>
      </c>
      <c r="E72" s="115">
        <v>1601</v>
      </c>
      <c r="F72" s="114">
        <v>1476</v>
      </c>
      <c r="G72" s="114">
        <v>2694</v>
      </c>
      <c r="H72" s="114">
        <v>1250</v>
      </c>
      <c r="I72" s="140">
        <v>1732</v>
      </c>
      <c r="J72" s="115">
        <v>-131</v>
      </c>
      <c r="K72" s="116">
        <v>-7.5635103926096994</v>
      </c>
    </row>
    <row r="73" spans="1:11" ht="14.1" customHeight="1" x14ac:dyDescent="0.2">
      <c r="A73" s="306" t="s">
        <v>309</v>
      </c>
      <c r="B73" s="307" t="s">
        <v>310</v>
      </c>
      <c r="C73" s="308"/>
      <c r="D73" s="113">
        <v>0.23698590739142938</v>
      </c>
      <c r="E73" s="115">
        <v>206</v>
      </c>
      <c r="F73" s="114">
        <v>88</v>
      </c>
      <c r="G73" s="114">
        <v>825</v>
      </c>
      <c r="H73" s="114">
        <v>78</v>
      </c>
      <c r="I73" s="140">
        <v>198</v>
      </c>
      <c r="J73" s="115">
        <v>8</v>
      </c>
      <c r="K73" s="116">
        <v>4.0404040404040407</v>
      </c>
    </row>
    <row r="74" spans="1:11" ht="14.1" customHeight="1" x14ac:dyDescent="0.2">
      <c r="A74" s="306" t="s">
        <v>311</v>
      </c>
      <c r="B74" s="307" t="s">
        <v>312</v>
      </c>
      <c r="C74" s="308"/>
      <c r="D74" s="113">
        <v>0.14035087719298245</v>
      </c>
      <c r="E74" s="115">
        <v>122</v>
      </c>
      <c r="F74" s="114">
        <v>101</v>
      </c>
      <c r="G74" s="114">
        <v>251</v>
      </c>
      <c r="H74" s="114">
        <v>82</v>
      </c>
      <c r="I74" s="140">
        <v>118</v>
      </c>
      <c r="J74" s="115">
        <v>4</v>
      </c>
      <c r="K74" s="116">
        <v>3.3898305084745761</v>
      </c>
    </row>
    <row r="75" spans="1:11" ht="14.1" customHeight="1" x14ac:dyDescent="0.2">
      <c r="A75" s="306" t="s">
        <v>313</v>
      </c>
      <c r="B75" s="307" t="s">
        <v>314</v>
      </c>
      <c r="C75" s="308"/>
      <c r="D75" s="113">
        <v>1.0261719873454127</v>
      </c>
      <c r="E75" s="115">
        <v>892</v>
      </c>
      <c r="F75" s="114">
        <v>849</v>
      </c>
      <c r="G75" s="114">
        <v>929</v>
      </c>
      <c r="H75" s="114">
        <v>761</v>
      </c>
      <c r="I75" s="140">
        <v>996</v>
      </c>
      <c r="J75" s="115">
        <v>-104</v>
      </c>
      <c r="K75" s="116">
        <v>-10.441767068273093</v>
      </c>
    </row>
    <row r="76" spans="1:11" ht="14.1" customHeight="1" x14ac:dyDescent="0.2">
      <c r="A76" s="306">
        <v>91</v>
      </c>
      <c r="B76" s="307" t="s">
        <v>315</v>
      </c>
      <c r="C76" s="308"/>
      <c r="D76" s="113">
        <v>0.36468219729651996</v>
      </c>
      <c r="E76" s="115">
        <v>317</v>
      </c>
      <c r="F76" s="114">
        <v>629</v>
      </c>
      <c r="G76" s="114">
        <v>351</v>
      </c>
      <c r="H76" s="114">
        <v>288</v>
      </c>
      <c r="I76" s="140">
        <v>367</v>
      </c>
      <c r="J76" s="115">
        <v>-50</v>
      </c>
      <c r="K76" s="116">
        <v>-13.623978201634877</v>
      </c>
    </row>
    <row r="77" spans="1:11" ht="14.1" customHeight="1" x14ac:dyDescent="0.2">
      <c r="A77" s="306">
        <v>92</v>
      </c>
      <c r="B77" s="307" t="s">
        <v>316</v>
      </c>
      <c r="C77" s="308"/>
      <c r="D77" s="113">
        <v>3.7296519988495831</v>
      </c>
      <c r="E77" s="115">
        <v>3242</v>
      </c>
      <c r="F77" s="114">
        <v>2740</v>
      </c>
      <c r="G77" s="114">
        <v>3152</v>
      </c>
      <c r="H77" s="114">
        <v>2765</v>
      </c>
      <c r="I77" s="140">
        <v>3363</v>
      </c>
      <c r="J77" s="115">
        <v>-121</v>
      </c>
      <c r="K77" s="116">
        <v>-3.5979779958370504</v>
      </c>
    </row>
    <row r="78" spans="1:11" ht="14.1" customHeight="1" x14ac:dyDescent="0.2">
      <c r="A78" s="306">
        <v>93</v>
      </c>
      <c r="B78" s="307" t="s">
        <v>317</v>
      </c>
      <c r="C78" s="308"/>
      <c r="D78" s="113">
        <v>0.79493816508484327</v>
      </c>
      <c r="E78" s="115">
        <v>691</v>
      </c>
      <c r="F78" s="114">
        <v>726</v>
      </c>
      <c r="G78" s="114">
        <v>716</v>
      </c>
      <c r="H78" s="114">
        <v>765</v>
      </c>
      <c r="I78" s="140">
        <v>826</v>
      </c>
      <c r="J78" s="115">
        <v>-135</v>
      </c>
      <c r="K78" s="116">
        <v>-16.343825665859566</v>
      </c>
    </row>
    <row r="79" spans="1:11" ht="14.1" customHeight="1" x14ac:dyDescent="0.2">
      <c r="A79" s="306">
        <v>94</v>
      </c>
      <c r="B79" s="307" t="s">
        <v>318</v>
      </c>
      <c r="C79" s="308"/>
      <c r="D79" s="113">
        <v>8.7121081392004598</v>
      </c>
      <c r="E79" s="115">
        <v>7573</v>
      </c>
      <c r="F79" s="114">
        <v>10296</v>
      </c>
      <c r="G79" s="114">
        <v>10625</v>
      </c>
      <c r="H79" s="114">
        <v>10328</v>
      </c>
      <c r="I79" s="140">
        <v>8651</v>
      </c>
      <c r="J79" s="115">
        <v>-1078</v>
      </c>
      <c r="K79" s="116">
        <v>-12.460987169113396</v>
      </c>
    </row>
    <row r="80" spans="1:11" ht="14.1" customHeight="1" x14ac:dyDescent="0.2">
      <c r="A80" s="306" t="s">
        <v>319</v>
      </c>
      <c r="B80" s="307" t="s">
        <v>320</v>
      </c>
      <c r="C80" s="308"/>
      <c r="D80" s="113">
        <v>9.203336209375898E-3</v>
      </c>
      <c r="E80" s="115">
        <v>8</v>
      </c>
      <c r="F80" s="114">
        <v>7</v>
      </c>
      <c r="G80" s="114">
        <v>6</v>
      </c>
      <c r="H80" s="114">
        <v>5</v>
      </c>
      <c r="I80" s="140">
        <v>5</v>
      </c>
      <c r="J80" s="115">
        <v>3</v>
      </c>
      <c r="K80" s="116">
        <v>60</v>
      </c>
    </row>
    <row r="81" spans="1:11" ht="14.1" customHeight="1" x14ac:dyDescent="0.2">
      <c r="A81" s="310" t="s">
        <v>321</v>
      </c>
      <c r="B81" s="311" t="s">
        <v>333</v>
      </c>
      <c r="C81" s="312"/>
      <c r="D81" s="125">
        <v>0.1000862812769629</v>
      </c>
      <c r="E81" s="143">
        <v>87</v>
      </c>
      <c r="F81" s="144">
        <v>66</v>
      </c>
      <c r="G81" s="144">
        <v>244</v>
      </c>
      <c r="H81" s="144">
        <v>84</v>
      </c>
      <c r="I81" s="145">
        <v>81</v>
      </c>
      <c r="J81" s="143">
        <v>6</v>
      </c>
      <c r="K81" s="146">
        <v>7.4074074074074074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688482</v>
      </c>
      <c r="C10" s="114">
        <v>354716</v>
      </c>
      <c r="D10" s="114">
        <v>333766</v>
      </c>
      <c r="E10" s="114">
        <v>553331</v>
      </c>
      <c r="F10" s="114">
        <v>132001</v>
      </c>
      <c r="G10" s="114">
        <v>70013</v>
      </c>
      <c r="H10" s="114">
        <v>155811</v>
      </c>
      <c r="I10" s="115">
        <v>134561</v>
      </c>
      <c r="J10" s="114">
        <v>79671</v>
      </c>
      <c r="K10" s="114">
        <v>54890</v>
      </c>
      <c r="L10" s="422">
        <v>65573</v>
      </c>
      <c r="M10" s="423">
        <v>67054</v>
      </c>
    </row>
    <row r="11" spans="1:13" ht="11.1" customHeight="1" x14ac:dyDescent="0.2">
      <c r="A11" s="421" t="s">
        <v>387</v>
      </c>
      <c r="B11" s="115">
        <v>694507</v>
      </c>
      <c r="C11" s="114">
        <v>359169</v>
      </c>
      <c r="D11" s="114">
        <v>335338</v>
      </c>
      <c r="E11" s="114">
        <v>558022</v>
      </c>
      <c r="F11" s="114">
        <v>133274</v>
      </c>
      <c r="G11" s="114">
        <v>69176</v>
      </c>
      <c r="H11" s="114">
        <v>158146</v>
      </c>
      <c r="I11" s="115">
        <v>137647</v>
      </c>
      <c r="J11" s="114">
        <v>81348</v>
      </c>
      <c r="K11" s="114">
        <v>56299</v>
      </c>
      <c r="L11" s="422">
        <v>63554</v>
      </c>
      <c r="M11" s="423">
        <v>59727</v>
      </c>
    </row>
    <row r="12" spans="1:13" ht="11.1" customHeight="1" x14ac:dyDescent="0.2">
      <c r="A12" s="421" t="s">
        <v>388</v>
      </c>
      <c r="B12" s="115">
        <v>703174</v>
      </c>
      <c r="C12" s="114">
        <v>364164</v>
      </c>
      <c r="D12" s="114">
        <v>339010</v>
      </c>
      <c r="E12" s="114">
        <v>566544</v>
      </c>
      <c r="F12" s="114">
        <v>133398</v>
      </c>
      <c r="G12" s="114">
        <v>74129</v>
      </c>
      <c r="H12" s="114">
        <v>159793</v>
      </c>
      <c r="I12" s="115">
        <v>136799</v>
      </c>
      <c r="J12" s="114">
        <v>79727</v>
      </c>
      <c r="K12" s="114">
        <v>57072</v>
      </c>
      <c r="L12" s="422">
        <v>83709</v>
      </c>
      <c r="M12" s="423">
        <v>77050</v>
      </c>
    </row>
    <row r="13" spans="1:13" s="110" customFormat="1" ht="11.1" customHeight="1" x14ac:dyDescent="0.2">
      <c r="A13" s="421" t="s">
        <v>389</v>
      </c>
      <c r="B13" s="115">
        <v>698499</v>
      </c>
      <c r="C13" s="114">
        <v>359461</v>
      </c>
      <c r="D13" s="114">
        <v>339038</v>
      </c>
      <c r="E13" s="114">
        <v>559270</v>
      </c>
      <c r="F13" s="114">
        <v>136091</v>
      </c>
      <c r="G13" s="114">
        <v>71214</v>
      </c>
      <c r="H13" s="114">
        <v>160504</v>
      </c>
      <c r="I13" s="115">
        <v>138640</v>
      </c>
      <c r="J13" s="114">
        <v>81413</v>
      </c>
      <c r="K13" s="114">
        <v>57227</v>
      </c>
      <c r="L13" s="422">
        <v>65686</v>
      </c>
      <c r="M13" s="423">
        <v>71329</v>
      </c>
    </row>
    <row r="14" spans="1:13" ht="15" customHeight="1" x14ac:dyDescent="0.2">
      <c r="A14" s="421" t="s">
        <v>390</v>
      </c>
      <c r="B14" s="115">
        <v>703591</v>
      </c>
      <c r="C14" s="114">
        <v>362212</v>
      </c>
      <c r="D14" s="114">
        <v>341379</v>
      </c>
      <c r="E14" s="114">
        <v>551026</v>
      </c>
      <c r="F14" s="114">
        <v>150478</v>
      </c>
      <c r="G14" s="114">
        <v>70182</v>
      </c>
      <c r="H14" s="114">
        <v>162183</v>
      </c>
      <c r="I14" s="115">
        <v>137297</v>
      </c>
      <c r="J14" s="114">
        <v>80297</v>
      </c>
      <c r="K14" s="114">
        <v>57000</v>
      </c>
      <c r="L14" s="422">
        <v>68769</v>
      </c>
      <c r="M14" s="423">
        <v>64987</v>
      </c>
    </row>
    <row r="15" spans="1:13" ht="11.1" customHeight="1" x14ac:dyDescent="0.2">
      <c r="A15" s="421" t="s">
        <v>387</v>
      </c>
      <c r="B15" s="115">
        <v>709316</v>
      </c>
      <c r="C15" s="114">
        <v>366526</v>
      </c>
      <c r="D15" s="114">
        <v>342790</v>
      </c>
      <c r="E15" s="114">
        <v>553055</v>
      </c>
      <c r="F15" s="114">
        <v>154246</v>
      </c>
      <c r="G15" s="114">
        <v>69513</v>
      </c>
      <c r="H15" s="114">
        <v>164306</v>
      </c>
      <c r="I15" s="115">
        <v>139519</v>
      </c>
      <c r="J15" s="114">
        <v>81564</v>
      </c>
      <c r="K15" s="114">
        <v>57955</v>
      </c>
      <c r="L15" s="422">
        <v>64734</v>
      </c>
      <c r="M15" s="423">
        <v>58802</v>
      </c>
    </row>
    <row r="16" spans="1:13" ht="11.1" customHeight="1" x14ac:dyDescent="0.2">
      <c r="A16" s="421" t="s">
        <v>388</v>
      </c>
      <c r="B16" s="115">
        <v>721795</v>
      </c>
      <c r="C16" s="114">
        <v>373373</v>
      </c>
      <c r="D16" s="114">
        <v>348422</v>
      </c>
      <c r="E16" s="114">
        <v>564800</v>
      </c>
      <c r="F16" s="114">
        <v>155540</v>
      </c>
      <c r="G16" s="114">
        <v>75661</v>
      </c>
      <c r="H16" s="114">
        <v>166361</v>
      </c>
      <c r="I16" s="115">
        <v>138871</v>
      </c>
      <c r="J16" s="114">
        <v>80003</v>
      </c>
      <c r="K16" s="114">
        <v>58868</v>
      </c>
      <c r="L16" s="422">
        <v>82372</v>
      </c>
      <c r="M16" s="423">
        <v>72213</v>
      </c>
    </row>
    <row r="17" spans="1:13" s="110" customFormat="1" ht="11.1" customHeight="1" x14ac:dyDescent="0.2">
      <c r="A17" s="421" t="s">
        <v>389</v>
      </c>
      <c r="B17" s="115">
        <v>723435</v>
      </c>
      <c r="C17" s="114">
        <v>372907</v>
      </c>
      <c r="D17" s="114">
        <v>350528</v>
      </c>
      <c r="E17" s="114">
        <v>565950</v>
      </c>
      <c r="F17" s="114">
        <v>156920</v>
      </c>
      <c r="G17" s="114">
        <v>74392</v>
      </c>
      <c r="H17" s="114">
        <v>167818</v>
      </c>
      <c r="I17" s="115">
        <v>141337</v>
      </c>
      <c r="J17" s="114">
        <v>82019</v>
      </c>
      <c r="K17" s="114">
        <v>59318</v>
      </c>
      <c r="L17" s="422">
        <v>62118</v>
      </c>
      <c r="M17" s="423">
        <v>63822</v>
      </c>
    </row>
    <row r="18" spans="1:13" ht="15" customHeight="1" x14ac:dyDescent="0.2">
      <c r="A18" s="421" t="s">
        <v>391</v>
      </c>
      <c r="B18" s="115">
        <v>727975</v>
      </c>
      <c r="C18" s="114">
        <v>375847</v>
      </c>
      <c r="D18" s="114">
        <v>352128</v>
      </c>
      <c r="E18" s="114">
        <v>565785</v>
      </c>
      <c r="F18" s="114">
        <v>161651</v>
      </c>
      <c r="G18" s="114">
        <v>73732</v>
      </c>
      <c r="H18" s="114">
        <v>169453</v>
      </c>
      <c r="I18" s="115">
        <v>137969</v>
      </c>
      <c r="J18" s="114">
        <v>79724</v>
      </c>
      <c r="K18" s="114">
        <v>58245</v>
      </c>
      <c r="L18" s="422">
        <v>70617</v>
      </c>
      <c r="M18" s="423">
        <v>66720</v>
      </c>
    </row>
    <row r="19" spans="1:13" ht="11.1" customHeight="1" x14ac:dyDescent="0.2">
      <c r="A19" s="421" t="s">
        <v>387</v>
      </c>
      <c r="B19" s="115">
        <v>735643</v>
      </c>
      <c r="C19" s="114">
        <v>381281</v>
      </c>
      <c r="D19" s="114">
        <v>354362</v>
      </c>
      <c r="E19" s="114">
        <v>570579</v>
      </c>
      <c r="F19" s="114">
        <v>164671</v>
      </c>
      <c r="G19" s="114">
        <v>72799</v>
      </c>
      <c r="H19" s="114">
        <v>172308</v>
      </c>
      <c r="I19" s="115">
        <v>140839</v>
      </c>
      <c r="J19" s="114">
        <v>81330</v>
      </c>
      <c r="K19" s="114">
        <v>59509</v>
      </c>
      <c r="L19" s="422">
        <v>66708</v>
      </c>
      <c r="M19" s="423">
        <v>60347</v>
      </c>
    </row>
    <row r="20" spans="1:13" ht="11.1" customHeight="1" x14ac:dyDescent="0.2">
      <c r="A20" s="421" t="s">
        <v>388</v>
      </c>
      <c r="B20" s="115">
        <v>745772</v>
      </c>
      <c r="C20" s="114">
        <v>386481</v>
      </c>
      <c r="D20" s="114">
        <v>359291</v>
      </c>
      <c r="E20" s="114">
        <v>579946</v>
      </c>
      <c r="F20" s="114">
        <v>165338</v>
      </c>
      <c r="G20" s="114">
        <v>77893</v>
      </c>
      <c r="H20" s="114">
        <v>174460</v>
      </c>
      <c r="I20" s="115">
        <v>140649</v>
      </c>
      <c r="J20" s="114">
        <v>79846</v>
      </c>
      <c r="K20" s="114">
        <v>60803</v>
      </c>
      <c r="L20" s="422">
        <v>81426</v>
      </c>
      <c r="M20" s="423">
        <v>73490</v>
      </c>
    </row>
    <row r="21" spans="1:13" s="110" customFormat="1" ht="11.1" customHeight="1" x14ac:dyDescent="0.2">
      <c r="A21" s="421" t="s">
        <v>389</v>
      </c>
      <c r="B21" s="115">
        <v>747212</v>
      </c>
      <c r="C21" s="114">
        <v>385192</v>
      </c>
      <c r="D21" s="114">
        <v>362020</v>
      </c>
      <c r="E21" s="114">
        <v>579461</v>
      </c>
      <c r="F21" s="114">
        <v>167566</v>
      </c>
      <c r="G21" s="114">
        <v>76559</v>
      </c>
      <c r="H21" s="114">
        <v>176108</v>
      </c>
      <c r="I21" s="115">
        <v>143961</v>
      </c>
      <c r="J21" s="114">
        <v>82528</v>
      </c>
      <c r="K21" s="114">
        <v>61433</v>
      </c>
      <c r="L21" s="422">
        <v>60310</v>
      </c>
      <c r="M21" s="423">
        <v>62302</v>
      </c>
    </row>
    <row r="22" spans="1:13" ht="15" customHeight="1" x14ac:dyDescent="0.2">
      <c r="A22" s="421" t="s">
        <v>392</v>
      </c>
      <c r="B22" s="115">
        <v>749720</v>
      </c>
      <c r="C22" s="114">
        <v>387147</v>
      </c>
      <c r="D22" s="114">
        <v>362573</v>
      </c>
      <c r="E22" s="114">
        <v>581204</v>
      </c>
      <c r="F22" s="114">
        <v>167881</v>
      </c>
      <c r="G22" s="114">
        <v>74235</v>
      </c>
      <c r="H22" s="114">
        <v>178317</v>
      </c>
      <c r="I22" s="115">
        <v>142299</v>
      </c>
      <c r="J22" s="114">
        <v>81620</v>
      </c>
      <c r="K22" s="114">
        <v>60679</v>
      </c>
      <c r="L22" s="422">
        <v>70100</v>
      </c>
      <c r="M22" s="423">
        <v>68503</v>
      </c>
    </row>
    <row r="23" spans="1:13" ht="11.1" customHeight="1" x14ac:dyDescent="0.2">
      <c r="A23" s="421" t="s">
        <v>387</v>
      </c>
      <c r="B23" s="115">
        <v>755793</v>
      </c>
      <c r="C23" s="114">
        <v>391871</v>
      </c>
      <c r="D23" s="114">
        <v>363922</v>
      </c>
      <c r="E23" s="114">
        <v>585156</v>
      </c>
      <c r="F23" s="114">
        <v>169982</v>
      </c>
      <c r="G23" s="114">
        <v>72821</v>
      </c>
      <c r="H23" s="114">
        <v>181609</v>
      </c>
      <c r="I23" s="115">
        <v>144794</v>
      </c>
      <c r="J23" s="114">
        <v>83014</v>
      </c>
      <c r="K23" s="114">
        <v>61780</v>
      </c>
      <c r="L23" s="422">
        <v>68650</v>
      </c>
      <c r="M23" s="423">
        <v>62622</v>
      </c>
    </row>
    <row r="24" spans="1:13" ht="11.1" customHeight="1" x14ac:dyDescent="0.2">
      <c r="A24" s="421" t="s">
        <v>388</v>
      </c>
      <c r="B24" s="115">
        <v>768339</v>
      </c>
      <c r="C24" s="114">
        <v>398738</v>
      </c>
      <c r="D24" s="114">
        <v>369601</v>
      </c>
      <c r="E24" s="114">
        <v>593586</v>
      </c>
      <c r="F24" s="114">
        <v>172443</v>
      </c>
      <c r="G24" s="114">
        <v>78119</v>
      </c>
      <c r="H24" s="114">
        <v>184435</v>
      </c>
      <c r="I24" s="115">
        <v>144224</v>
      </c>
      <c r="J24" s="114">
        <v>81198</v>
      </c>
      <c r="K24" s="114">
        <v>63026</v>
      </c>
      <c r="L24" s="422">
        <v>83716</v>
      </c>
      <c r="M24" s="423">
        <v>73234</v>
      </c>
    </row>
    <row r="25" spans="1:13" s="110" customFormat="1" ht="11.1" customHeight="1" x14ac:dyDescent="0.2">
      <c r="A25" s="421" t="s">
        <v>389</v>
      </c>
      <c r="B25" s="115">
        <v>765971</v>
      </c>
      <c r="C25" s="114">
        <v>395592</v>
      </c>
      <c r="D25" s="114">
        <v>370379</v>
      </c>
      <c r="E25" s="114">
        <v>588773</v>
      </c>
      <c r="F25" s="114">
        <v>174725</v>
      </c>
      <c r="G25" s="114">
        <v>76152</v>
      </c>
      <c r="H25" s="114">
        <v>185675</v>
      </c>
      <c r="I25" s="115">
        <v>146868</v>
      </c>
      <c r="J25" s="114">
        <v>84038</v>
      </c>
      <c r="K25" s="114">
        <v>62830</v>
      </c>
      <c r="L25" s="422">
        <v>63646</v>
      </c>
      <c r="M25" s="423">
        <v>66038</v>
      </c>
    </row>
    <row r="26" spans="1:13" ht="15" customHeight="1" x14ac:dyDescent="0.2">
      <c r="A26" s="421" t="s">
        <v>393</v>
      </c>
      <c r="B26" s="115">
        <v>769411</v>
      </c>
      <c r="C26" s="114">
        <v>397782</v>
      </c>
      <c r="D26" s="114">
        <v>371629</v>
      </c>
      <c r="E26" s="114">
        <v>590990</v>
      </c>
      <c r="F26" s="114">
        <v>175970</v>
      </c>
      <c r="G26" s="114">
        <v>73975</v>
      </c>
      <c r="H26" s="114">
        <v>188359</v>
      </c>
      <c r="I26" s="115">
        <v>144919</v>
      </c>
      <c r="J26" s="114">
        <v>82493</v>
      </c>
      <c r="K26" s="114">
        <v>62426</v>
      </c>
      <c r="L26" s="422">
        <v>70386</v>
      </c>
      <c r="M26" s="423">
        <v>67645</v>
      </c>
    </row>
    <row r="27" spans="1:13" ht="11.1" customHeight="1" x14ac:dyDescent="0.2">
      <c r="A27" s="421" t="s">
        <v>387</v>
      </c>
      <c r="B27" s="115">
        <v>776480</v>
      </c>
      <c r="C27" s="114">
        <v>402357</v>
      </c>
      <c r="D27" s="114">
        <v>374123</v>
      </c>
      <c r="E27" s="114">
        <v>594925</v>
      </c>
      <c r="F27" s="114">
        <v>179155</v>
      </c>
      <c r="G27" s="114">
        <v>72913</v>
      </c>
      <c r="H27" s="114">
        <v>192056</v>
      </c>
      <c r="I27" s="115">
        <v>147964</v>
      </c>
      <c r="J27" s="114">
        <v>84490</v>
      </c>
      <c r="K27" s="114">
        <v>63474</v>
      </c>
      <c r="L27" s="422">
        <v>66962</v>
      </c>
      <c r="M27" s="423">
        <v>60573</v>
      </c>
    </row>
    <row r="28" spans="1:13" ht="11.1" customHeight="1" x14ac:dyDescent="0.2">
      <c r="A28" s="421" t="s">
        <v>388</v>
      </c>
      <c r="B28" s="115">
        <v>787886</v>
      </c>
      <c r="C28" s="114">
        <v>408313</v>
      </c>
      <c r="D28" s="114">
        <v>379573</v>
      </c>
      <c r="E28" s="114">
        <v>604877</v>
      </c>
      <c r="F28" s="114">
        <v>182663</v>
      </c>
      <c r="G28" s="114">
        <v>77977</v>
      </c>
      <c r="H28" s="114">
        <v>194239</v>
      </c>
      <c r="I28" s="115">
        <v>147657</v>
      </c>
      <c r="J28" s="114">
        <v>82633</v>
      </c>
      <c r="K28" s="114">
        <v>65024</v>
      </c>
      <c r="L28" s="422">
        <v>87206</v>
      </c>
      <c r="M28" s="423">
        <v>78012</v>
      </c>
    </row>
    <row r="29" spans="1:13" s="110" customFormat="1" ht="11.1" customHeight="1" x14ac:dyDescent="0.2">
      <c r="A29" s="421" t="s">
        <v>389</v>
      </c>
      <c r="B29" s="115">
        <v>785149</v>
      </c>
      <c r="C29" s="114">
        <v>405032</v>
      </c>
      <c r="D29" s="114">
        <v>380117</v>
      </c>
      <c r="E29" s="114">
        <v>599831</v>
      </c>
      <c r="F29" s="114">
        <v>185231</v>
      </c>
      <c r="G29" s="114">
        <v>76178</v>
      </c>
      <c r="H29" s="114">
        <v>195400</v>
      </c>
      <c r="I29" s="115">
        <v>148975</v>
      </c>
      <c r="J29" s="114">
        <v>84024</v>
      </c>
      <c r="K29" s="114">
        <v>64951</v>
      </c>
      <c r="L29" s="422">
        <v>66178</v>
      </c>
      <c r="M29" s="423">
        <v>68075</v>
      </c>
    </row>
    <row r="30" spans="1:13" ht="15" customHeight="1" x14ac:dyDescent="0.2">
      <c r="A30" s="421" t="s">
        <v>394</v>
      </c>
      <c r="B30" s="115">
        <v>789781</v>
      </c>
      <c r="C30" s="114">
        <v>407942</v>
      </c>
      <c r="D30" s="114">
        <v>381839</v>
      </c>
      <c r="E30" s="114">
        <v>602259</v>
      </c>
      <c r="F30" s="114">
        <v>187461</v>
      </c>
      <c r="G30" s="114">
        <v>74352</v>
      </c>
      <c r="H30" s="114">
        <v>198050</v>
      </c>
      <c r="I30" s="115">
        <v>144793</v>
      </c>
      <c r="J30" s="114">
        <v>80409</v>
      </c>
      <c r="K30" s="114">
        <v>64384</v>
      </c>
      <c r="L30" s="422">
        <v>76917</v>
      </c>
      <c r="M30" s="423">
        <v>72200</v>
      </c>
    </row>
    <row r="31" spans="1:13" ht="11.1" customHeight="1" x14ac:dyDescent="0.2">
      <c r="A31" s="421" t="s">
        <v>387</v>
      </c>
      <c r="B31" s="115">
        <v>797186</v>
      </c>
      <c r="C31" s="114">
        <v>413106</v>
      </c>
      <c r="D31" s="114">
        <v>384080</v>
      </c>
      <c r="E31" s="114">
        <v>606394</v>
      </c>
      <c r="F31" s="114">
        <v>190745</v>
      </c>
      <c r="G31" s="114">
        <v>73398</v>
      </c>
      <c r="H31" s="114">
        <v>201490</v>
      </c>
      <c r="I31" s="115">
        <v>147364</v>
      </c>
      <c r="J31" s="114">
        <v>81747</v>
      </c>
      <c r="K31" s="114">
        <v>65617</v>
      </c>
      <c r="L31" s="422">
        <v>72221</v>
      </c>
      <c r="M31" s="423">
        <v>66339</v>
      </c>
    </row>
    <row r="32" spans="1:13" ht="11.1" customHeight="1" x14ac:dyDescent="0.2">
      <c r="A32" s="421" t="s">
        <v>388</v>
      </c>
      <c r="B32" s="115">
        <v>809741</v>
      </c>
      <c r="C32" s="114">
        <v>419780</v>
      </c>
      <c r="D32" s="114">
        <v>389961</v>
      </c>
      <c r="E32" s="114">
        <v>615766</v>
      </c>
      <c r="F32" s="114">
        <v>193946</v>
      </c>
      <c r="G32" s="114">
        <v>78443</v>
      </c>
      <c r="H32" s="114">
        <v>204448</v>
      </c>
      <c r="I32" s="115">
        <v>146867</v>
      </c>
      <c r="J32" s="114">
        <v>79736</v>
      </c>
      <c r="K32" s="114">
        <v>67131</v>
      </c>
      <c r="L32" s="422">
        <v>93318</v>
      </c>
      <c r="M32" s="423">
        <v>81905</v>
      </c>
    </row>
    <row r="33" spans="1:13" s="110" customFormat="1" ht="11.1" customHeight="1" x14ac:dyDescent="0.2">
      <c r="A33" s="421" t="s">
        <v>389</v>
      </c>
      <c r="B33" s="115">
        <v>808642</v>
      </c>
      <c r="C33" s="114">
        <v>417305</v>
      </c>
      <c r="D33" s="114">
        <v>391337</v>
      </c>
      <c r="E33" s="114">
        <v>612191</v>
      </c>
      <c r="F33" s="114">
        <v>196433</v>
      </c>
      <c r="G33" s="114">
        <v>77364</v>
      </c>
      <c r="H33" s="114">
        <v>205378</v>
      </c>
      <c r="I33" s="115">
        <v>148049</v>
      </c>
      <c r="J33" s="114">
        <v>80617</v>
      </c>
      <c r="K33" s="114">
        <v>67432</v>
      </c>
      <c r="L33" s="422">
        <v>73006</v>
      </c>
      <c r="M33" s="423">
        <v>73348</v>
      </c>
    </row>
    <row r="34" spans="1:13" ht="15" customHeight="1" x14ac:dyDescent="0.2">
      <c r="A34" s="421" t="s">
        <v>395</v>
      </c>
      <c r="B34" s="115">
        <v>813899</v>
      </c>
      <c r="C34" s="114">
        <v>420686</v>
      </c>
      <c r="D34" s="114">
        <v>393213</v>
      </c>
      <c r="E34" s="114">
        <v>615651</v>
      </c>
      <c r="F34" s="114">
        <v>198236</v>
      </c>
      <c r="G34" s="114">
        <v>75488</v>
      </c>
      <c r="H34" s="114">
        <v>208698</v>
      </c>
      <c r="I34" s="115">
        <v>146732</v>
      </c>
      <c r="J34" s="114">
        <v>79375</v>
      </c>
      <c r="K34" s="114">
        <v>67357</v>
      </c>
      <c r="L34" s="422">
        <v>79687</v>
      </c>
      <c r="M34" s="423">
        <v>75508</v>
      </c>
    </row>
    <row r="35" spans="1:13" ht="11.1" customHeight="1" x14ac:dyDescent="0.2">
      <c r="A35" s="421" t="s">
        <v>387</v>
      </c>
      <c r="B35" s="115">
        <v>823095</v>
      </c>
      <c r="C35" s="114">
        <v>426774</v>
      </c>
      <c r="D35" s="114">
        <v>396321</v>
      </c>
      <c r="E35" s="114">
        <v>621233</v>
      </c>
      <c r="F35" s="114">
        <v>201860</v>
      </c>
      <c r="G35" s="114">
        <v>75139</v>
      </c>
      <c r="H35" s="114">
        <v>212366</v>
      </c>
      <c r="I35" s="115">
        <v>149478</v>
      </c>
      <c r="J35" s="114">
        <v>80522</v>
      </c>
      <c r="K35" s="114">
        <v>68956</v>
      </c>
      <c r="L35" s="422">
        <v>75690</v>
      </c>
      <c r="M35" s="423">
        <v>67892</v>
      </c>
    </row>
    <row r="36" spans="1:13" ht="11.1" customHeight="1" x14ac:dyDescent="0.2">
      <c r="A36" s="421" t="s">
        <v>388</v>
      </c>
      <c r="B36" s="115">
        <v>837500</v>
      </c>
      <c r="C36" s="114">
        <v>435063</v>
      </c>
      <c r="D36" s="114">
        <v>402437</v>
      </c>
      <c r="E36" s="114">
        <v>632989</v>
      </c>
      <c r="F36" s="114">
        <v>204510</v>
      </c>
      <c r="G36" s="114">
        <v>80413</v>
      </c>
      <c r="H36" s="114">
        <v>215890</v>
      </c>
      <c r="I36" s="115">
        <v>148081</v>
      </c>
      <c r="J36" s="114">
        <v>78200</v>
      </c>
      <c r="K36" s="114">
        <v>69881</v>
      </c>
      <c r="L36" s="422">
        <v>95421</v>
      </c>
      <c r="M36" s="423">
        <v>83788</v>
      </c>
    </row>
    <row r="37" spans="1:13" s="110" customFormat="1" ht="11.1" customHeight="1" x14ac:dyDescent="0.2">
      <c r="A37" s="421" t="s">
        <v>389</v>
      </c>
      <c r="B37" s="115">
        <v>839317</v>
      </c>
      <c r="C37" s="114">
        <v>435004</v>
      </c>
      <c r="D37" s="114">
        <v>404313</v>
      </c>
      <c r="E37" s="114">
        <v>631298</v>
      </c>
      <c r="F37" s="114">
        <v>208019</v>
      </c>
      <c r="G37" s="114">
        <v>80028</v>
      </c>
      <c r="H37" s="114">
        <v>217736</v>
      </c>
      <c r="I37" s="115">
        <v>151186</v>
      </c>
      <c r="J37" s="114">
        <v>80275</v>
      </c>
      <c r="K37" s="114">
        <v>70911</v>
      </c>
      <c r="L37" s="422">
        <v>74820</v>
      </c>
      <c r="M37" s="423">
        <v>74791</v>
      </c>
    </row>
    <row r="38" spans="1:13" ht="15" customHeight="1" x14ac:dyDescent="0.2">
      <c r="A38" s="424" t="s">
        <v>396</v>
      </c>
      <c r="B38" s="115">
        <v>842486</v>
      </c>
      <c r="C38" s="114">
        <v>438161</v>
      </c>
      <c r="D38" s="114">
        <v>404325</v>
      </c>
      <c r="E38" s="114">
        <v>634360</v>
      </c>
      <c r="F38" s="114">
        <v>208126</v>
      </c>
      <c r="G38" s="114">
        <v>77880</v>
      </c>
      <c r="H38" s="114">
        <v>219885</v>
      </c>
      <c r="I38" s="115">
        <v>149939</v>
      </c>
      <c r="J38" s="114">
        <v>79015</v>
      </c>
      <c r="K38" s="114">
        <v>70924</v>
      </c>
      <c r="L38" s="422">
        <v>86842</v>
      </c>
      <c r="M38" s="423">
        <v>83690</v>
      </c>
    </row>
    <row r="39" spans="1:13" ht="11.1" customHeight="1" x14ac:dyDescent="0.2">
      <c r="A39" s="421" t="s">
        <v>387</v>
      </c>
      <c r="B39" s="115">
        <v>850395</v>
      </c>
      <c r="C39" s="114">
        <v>443391</v>
      </c>
      <c r="D39" s="114">
        <v>407004</v>
      </c>
      <c r="E39" s="114">
        <v>638911</v>
      </c>
      <c r="F39" s="114">
        <v>211484</v>
      </c>
      <c r="G39" s="114">
        <v>77721</v>
      </c>
      <c r="H39" s="114">
        <v>223980</v>
      </c>
      <c r="I39" s="115">
        <v>152376</v>
      </c>
      <c r="J39" s="114">
        <v>79927</v>
      </c>
      <c r="K39" s="114">
        <v>72449</v>
      </c>
      <c r="L39" s="422">
        <v>77756</v>
      </c>
      <c r="M39" s="423">
        <v>70358</v>
      </c>
    </row>
    <row r="40" spans="1:13" ht="11.1" customHeight="1" x14ac:dyDescent="0.2">
      <c r="A40" s="424" t="s">
        <v>388</v>
      </c>
      <c r="B40" s="115">
        <v>860657</v>
      </c>
      <c r="C40" s="114">
        <v>449004</v>
      </c>
      <c r="D40" s="114">
        <v>411653</v>
      </c>
      <c r="E40" s="114">
        <v>648108</v>
      </c>
      <c r="F40" s="114">
        <v>212549</v>
      </c>
      <c r="G40" s="114">
        <v>82476</v>
      </c>
      <c r="H40" s="114">
        <v>226742</v>
      </c>
      <c r="I40" s="115">
        <v>151598</v>
      </c>
      <c r="J40" s="114">
        <v>77952</v>
      </c>
      <c r="K40" s="114">
        <v>73646</v>
      </c>
      <c r="L40" s="422">
        <v>101977</v>
      </c>
      <c r="M40" s="423">
        <v>93791</v>
      </c>
    </row>
    <row r="41" spans="1:13" s="110" customFormat="1" ht="11.1" customHeight="1" x14ac:dyDescent="0.2">
      <c r="A41" s="421" t="s">
        <v>389</v>
      </c>
      <c r="B41" s="115">
        <v>862290</v>
      </c>
      <c r="C41" s="114">
        <v>448732</v>
      </c>
      <c r="D41" s="114">
        <v>413558</v>
      </c>
      <c r="E41" s="114">
        <v>646526</v>
      </c>
      <c r="F41" s="114">
        <v>215764</v>
      </c>
      <c r="G41" s="114">
        <v>82459</v>
      </c>
      <c r="H41" s="114">
        <v>228511</v>
      </c>
      <c r="I41" s="115">
        <v>152637</v>
      </c>
      <c r="J41" s="114">
        <v>78816</v>
      </c>
      <c r="K41" s="114">
        <v>73821</v>
      </c>
      <c r="L41" s="422">
        <v>79264</v>
      </c>
      <c r="M41" s="423">
        <v>78105</v>
      </c>
    </row>
    <row r="42" spans="1:13" ht="15" customHeight="1" x14ac:dyDescent="0.2">
      <c r="A42" s="421" t="s">
        <v>397</v>
      </c>
      <c r="B42" s="115">
        <v>865497</v>
      </c>
      <c r="C42" s="114">
        <v>451400</v>
      </c>
      <c r="D42" s="114">
        <v>414097</v>
      </c>
      <c r="E42" s="114">
        <v>649056</v>
      </c>
      <c r="F42" s="114">
        <v>216441</v>
      </c>
      <c r="G42" s="114">
        <v>80281</v>
      </c>
      <c r="H42" s="114">
        <v>231187</v>
      </c>
      <c r="I42" s="115">
        <v>152319</v>
      </c>
      <c r="J42" s="114">
        <v>77769</v>
      </c>
      <c r="K42" s="114">
        <v>74550</v>
      </c>
      <c r="L42" s="422">
        <v>88468</v>
      </c>
      <c r="M42" s="423">
        <v>85168</v>
      </c>
    </row>
    <row r="43" spans="1:13" ht="11.1" customHeight="1" x14ac:dyDescent="0.2">
      <c r="A43" s="421" t="s">
        <v>387</v>
      </c>
      <c r="B43" s="115">
        <v>874099</v>
      </c>
      <c r="C43" s="114">
        <v>457331</v>
      </c>
      <c r="D43" s="114">
        <v>416768</v>
      </c>
      <c r="E43" s="114">
        <v>654365</v>
      </c>
      <c r="F43" s="114">
        <v>219734</v>
      </c>
      <c r="G43" s="114">
        <v>79949</v>
      </c>
      <c r="H43" s="114">
        <v>235010</v>
      </c>
      <c r="I43" s="115">
        <v>155069</v>
      </c>
      <c r="J43" s="114">
        <v>78916</v>
      </c>
      <c r="K43" s="114">
        <v>76153</v>
      </c>
      <c r="L43" s="422">
        <v>83832</v>
      </c>
      <c r="M43" s="423">
        <v>76276</v>
      </c>
    </row>
    <row r="44" spans="1:13" ht="11.1" customHeight="1" x14ac:dyDescent="0.2">
      <c r="A44" s="421" t="s">
        <v>388</v>
      </c>
      <c r="B44" s="115">
        <v>886210</v>
      </c>
      <c r="C44" s="114">
        <v>463831</v>
      </c>
      <c r="D44" s="114">
        <v>422379</v>
      </c>
      <c r="E44" s="114">
        <v>665892</v>
      </c>
      <c r="F44" s="114">
        <v>220318</v>
      </c>
      <c r="G44" s="114">
        <v>84519</v>
      </c>
      <c r="H44" s="114">
        <v>238155</v>
      </c>
      <c r="I44" s="115">
        <v>153607</v>
      </c>
      <c r="J44" s="114">
        <v>76323</v>
      </c>
      <c r="K44" s="114">
        <v>77284</v>
      </c>
      <c r="L44" s="422">
        <v>104752</v>
      </c>
      <c r="M44" s="423">
        <v>95494</v>
      </c>
    </row>
    <row r="45" spans="1:13" s="110" customFormat="1" ht="11.1" customHeight="1" x14ac:dyDescent="0.2">
      <c r="A45" s="421" t="s">
        <v>389</v>
      </c>
      <c r="B45" s="115">
        <v>887798</v>
      </c>
      <c r="C45" s="114">
        <v>463128</v>
      </c>
      <c r="D45" s="114">
        <v>424670</v>
      </c>
      <c r="E45" s="114">
        <v>663567</v>
      </c>
      <c r="F45" s="114">
        <v>224231</v>
      </c>
      <c r="G45" s="114">
        <v>85159</v>
      </c>
      <c r="H45" s="114">
        <v>239569</v>
      </c>
      <c r="I45" s="115">
        <v>156034</v>
      </c>
      <c r="J45" s="114">
        <v>77898</v>
      </c>
      <c r="K45" s="114">
        <v>78136</v>
      </c>
      <c r="L45" s="422">
        <v>86440</v>
      </c>
      <c r="M45" s="423">
        <v>84246</v>
      </c>
    </row>
    <row r="46" spans="1:13" ht="15" customHeight="1" x14ac:dyDescent="0.2">
      <c r="A46" s="421" t="s">
        <v>398</v>
      </c>
      <c r="B46" s="115">
        <v>891607</v>
      </c>
      <c r="C46" s="114">
        <v>466058</v>
      </c>
      <c r="D46" s="114">
        <v>425549</v>
      </c>
      <c r="E46" s="114">
        <v>666474</v>
      </c>
      <c r="F46" s="114">
        <v>225133</v>
      </c>
      <c r="G46" s="114">
        <v>83218</v>
      </c>
      <c r="H46" s="114">
        <v>242042</v>
      </c>
      <c r="I46" s="115">
        <v>154437</v>
      </c>
      <c r="J46" s="114">
        <v>76274</v>
      </c>
      <c r="K46" s="114">
        <v>78163</v>
      </c>
      <c r="L46" s="422">
        <v>92171</v>
      </c>
      <c r="M46" s="423">
        <v>89614</v>
      </c>
    </row>
    <row r="47" spans="1:13" ht="11.1" customHeight="1" x14ac:dyDescent="0.2">
      <c r="A47" s="421" t="s">
        <v>387</v>
      </c>
      <c r="B47" s="115">
        <v>897140</v>
      </c>
      <c r="C47" s="114">
        <v>469508</v>
      </c>
      <c r="D47" s="114">
        <v>427632</v>
      </c>
      <c r="E47" s="114">
        <v>669063</v>
      </c>
      <c r="F47" s="114">
        <v>228077</v>
      </c>
      <c r="G47" s="114">
        <v>82530</v>
      </c>
      <c r="H47" s="114">
        <v>244951</v>
      </c>
      <c r="I47" s="115">
        <v>155923</v>
      </c>
      <c r="J47" s="114">
        <v>76853</v>
      </c>
      <c r="K47" s="114">
        <v>79070</v>
      </c>
      <c r="L47" s="422">
        <v>83240</v>
      </c>
      <c r="M47" s="423">
        <v>78552</v>
      </c>
    </row>
    <row r="48" spans="1:13" ht="11.1" customHeight="1" x14ac:dyDescent="0.2">
      <c r="A48" s="421" t="s">
        <v>388</v>
      </c>
      <c r="B48" s="115">
        <v>909609</v>
      </c>
      <c r="C48" s="114">
        <v>476619</v>
      </c>
      <c r="D48" s="114">
        <v>432990</v>
      </c>
      <c r="E48" s="114">
        <v>679117</v>
      </c>
      <c r="F48" s="114">
        <v>230492</v>
      </c>
      <c r="G48" s="114">
        <v>86452</v>
      </c>
      <c r="H48" s="114">
        <v>248584</v>
      </c>
      <c r="I48" s="115">
        <v>154420</v>
      </c>
      <c r="J48" s="114">
        <v>74491</v>
      </c>
      <c r="K48" s="114">
        <v>79929</v>
      </c>
      <c r="L48" s="422">
        <v>102233</v>
      </c>
      <c r="M48" s="423">
        <v>93540</v>
      </c>
    </row>
    <row r="49" spans="1:17" s="110" customFormat="1" ht="11.1" customHeight="1" x14ac:dyDescent="0.2">
      <c r="A49" s="421" t="s">
        <v>389</v>
      </c>
      <c r="B49" s="115">
        <v>910943</v>
      </c>
      <c r="C49" s="114">
        <v>476048</v>
      </c>
      <c r="D49" s="114">
        <v>434895</v>
      </c>
      <c r="E49" s="114">
        <v>676789</v>
      </c>
      <c r="F49" s="114">
        <v>234154</v>
      </c>
      <c r="G49" s="114">
        <v>86046</v>
      </c>
      <c r="H49" s="114">
        <v>250291</v>
      </c>
      <c r="I49" s="115">
        <v>156556</v>
      </c>
      <c r="J49" s="114">
        <v>75955</v>
      </c>
      <c r="K49" s="114">
        <v>80601</v>
      </c>
      <c r="L49" s="422">
        <v>83258</v>
      </c>
      <c r="M49" s="423">
        <v>83646</v>
      </c>
    </row>
    <row r="50" spans="1:17" ht="15" customHeight="1" x14ac:dyDescent="0.2">
      <c r="A50" s="421" t="s">
        <v>399</v>
      </c>
      <c r="B50" s="143">
        <v>909380</v>
      </c>
      <c r="C50" s="144">
        <v>475184</v>
      </c>
      <c r="D50" s="144">
        <v>434196</v>
      </c>
      <c r="E50" s="144">
        <v>676626</v>
      </c>
      <c r="F50" s="144">
        <v>232754</v>
      </c>
      <c r="G50" s="144">
        <v>82838</v>
      </c>
      <c r="H50" s="144">
        <v>251437</v>
      </c>
      <c r="I50" s="143">
        <v>150491</v>
      </c>
      <c r="J50" s="144">
        <v>72821</v>
      </c>
      <c r="K50" s="144">
        <v>77670</v>
      </c>
      <c r="L50" s="425">
        <v>84263</v>
      </c>
      <c r="M50" s="426">
        <v>86925</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1.9933670327846238</v>
      </c>
      <c r="C6" s="479">
        <f>'Tabelle 3.3'!J11</f>
        <v>-2.5550871876558077</v>
      </c>
      <c r="D6" s="480">
        <f t="shared" ref="D6:E9" si="0">IF(OR(AND(B6&gt;=-50,B6&lt;=50),ISNUMBER(B6)=FALSE),B6,"")</f>
        <v>1.9933670327846238</v>
      </c>
      <c r="E6" s="480">
        <f t="shared" si="0"/>
        <v>-2.5550871876558077</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1.9933670327846238</v>
      </c>
      <c r="C14" s="479">
        <f>'Tabelle 3.3'!J11</f>
        <v>-2.5550871876558077</v>
      </c>
      <c r="D14" s="480">
        <f>IF(OR(AND(B14&gt;=-50,B14&lt;=50),ISNUMBER(B14)=FALSE),B14,"")</f>
        <v>1.9933670327846238</v>
      </c>
      <c r="E14" s="480">
        <f>IF(OR(AND(C14&gt;=-50,C14&lt;=50),ISNUMBER(C14)=FALSE),C14,"")</f>
        <v>-2.5550871876558077</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-5.5327868852459012</v>
      </c>
      <c r="C15" s="479">
        <f>'Tabelle 3.3'!J12</f>
        <v>-0.75187969924812026</v>
      </c>
      <c r="D15" s="480">
        <f t="shared" ref="D15:E45" si="3">IF(OR(AND(B15&gt;=-50,B15&lt;=50),ISNUMBER(B15)=FALSE),B15,"")</f>
        <v>-5.5327868852459012</v>
      </c>
      <c r="E15" s="480">
        <f t="shared" si="3"/>
        <v>-0.75187969924812026</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7.5407091766854357</v>
      </c>
      <c r="C16" s="479">
        <f>'Tabelle 3.3'!J13</f>
        <v>-0.98360655737704916</v>
      </c>
      <c r="D16" s="480">
        <f t="shared" si="3"/>
        <v>7.5407091766854357</v>
      </c>
      <c r="E16" s="480">
        <f t="shared" si="3"/>
        <v>-0.98360655737704916</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0.21620995531017442</v>
      </c>
      <c r="C17" s="479">
        <f>'Tabelle 3.3'!J14</f>
        <v>-1.4211533205793934</v>
      </c>
      <c r="D17" s="480">
        <f t="shared" si="3"/>
        <v>0.21620995531017442</v>
      </c>
      <c r="E17" s="480">
        <f t="shared" si="3"/>
        <v>-1.4211533205793934</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0.73342991669684898</v>
      </c>
      <c r="C18" s="479">
        <f>'Tabelle 3.3'!J15</f>
        <v>0.51813471502590669</v>
      </c>
      <c r="D18" s="480">
        <f t="shared" si="3"/>
        <v>0.73342991669684898</v>
      </c>
      <c r="E18" s="480">
        <f t="shared" si="3"/>
        <v>0.51813471502590669</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-4.4942305315551163E-2</v>
      </c>
      <c r="C19" s="479">
        <f>'Tabelle 3.3'!J16</f>
        <v>-4.5933734939759034</v>
      </c>
      <c r="D19" s="480">
        <f t="shared" si="3"/>
        <v>-4.4942305315551163E-2</v>
      </c>
      <c r="E19" s="480">
        <f t="shared" si="3"/>
        <v>-4.5933734939759034</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5.1462317210348703</v>
      </c>
      <c r="C20" s="479">
        <f>'Tabelle 3.3'!J17</f>
        <v>-0.96153846153846156</v>
      </c>
      <c r="D20" s="480">
        <f t="shared" si="3"/>
        <v>5.1462317210348703</v>
      </c>
      <c r="E20" s="480">
        <f t="shared" si="3"/>
        <v>-0.96153846153846156</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3.1183955143411688</v>
      </c>
      <c r="C21" s="479">
        <f>'Tabelle 3.3'!J18</f>
        <v>1.2507626601586332</v>
      </c>
      <c r="D21" s="480">
        <f t="shared" si="3"/>
        <v>3.1183955143411688</v>
      </c>
      <c r="E21" s="480">
        <f t="shared" si="3"/>
        <v>1.2507626601586332</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0.96719759641107961</v>
      </c>
      <c r="C22" s="479">
        <f>'Tabelle 3.3'!J19</f>
        <v>0.28495266109017375</v>
      </c>
      <c r="D22" s="480">
        <f t="shared" si="3"/>
        <v>0.96719759641107961</v>
      </c>
      <c r="E22" s="480">
        <f t="shared" si="3"/>
        <v>0.28495266109017375</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5.0253164556962027</v>
      </c>
      <c r="C23" s="479">
        <f>'Tabelle 3.3'!J20</f>
        <v>4.9976426214049976</v>
      </c>
      <c r="D23" s="480">
        <f t="shared" si="3"/>
        <v>5.0253164556962027</v>
      </c>
      <c r="E23" s="480">
        <f t="shared" si="3"/>
        <v>4.9976426214049976</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-1.0948346263781135</v>
      </c>
      <c r="C24" s="479">
        <f>'Tabelle 3.3'!J21</f>
        <v>-11.230811910486407</v>
      </c>
      <c r="D24" s="480">
        <f t="shared" si="3"/>
        <v>-1.0948346263781135</v>
      </c>
      <c r="E24" s="480">
        <f t="shared" si="3"/>
        <v>-11.230811910486407</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6.4425095501944458</v>
      </c>
      <c r="C25" s="479">
        <f>'Tabelle 3.3'!J22</f>
        <v>-0.36567003656700364</v>
      </c>
      <c r="D25" s="480">
        <f t="shared" si="3"/>
        <v>6.4425095501944458</v>
      </c>
      <c r="E25" s="480">
        <f t="shared" si="3"/>
        <v>-0.36567003656700364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1.8712259514113185</v>
      </c>
      <c r="C26" s="479">
        <f>'Tabelle 3.3'!J23</f>
        <v>-0.57471264367816088</v>
      </c>
      <c r="D26" s="480">
        <f t="shared" si="3"/>
        <v>1.8712259514113185</v>
      </c>
      <c r="E26" s="480">
        <f t="shared" si="3"/>
        <v>-0.57471264367816088</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4.0333644295670306</v>
      </c>
      <c r="C27" s="479">
        <f>'Tabelle 3.3'!J24</f>
        <v>-3.0053298696645316</v>
      </c>
      <c r="D27" s="480">
        <f t="shared" si="3"/>
        <v>4.0333644295670306</v>
      </c>
      <c r="E27" s="480">
        <f t="shared" si="3"/>
        <v>-3.0053298696645316</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0.18205689277899342</v>
      </c>
      <c r="C28" s="479">
        <f>'Tabelle 3.3'!J25</f>
        <v>-3.9948059883898566</v>
      </c>
      <c r="D28" s="480">
        <f t="shared" si="3"/>
        <v>0.18205689277899342</v>
      </c>
      <c r="E28" s="480">
        <f t="shared" si="3"/>
        <v>-3.9948059883898566</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-10.353667220507951</v>
      </c>
      <c r="C29" s="479">
        <f>'Tabelle 3.3'!J26</f>
        <v>-0.53022269353128315</v>
      </c>
      <c r="D29" s="480">
        <f t="shared" si="3"/>
        <v>-10.353667220507951</v>
      </c>
      <c r="E29" s="480">
        <f t="shared" si="3"/>
        <v>-0.53022269353128315</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1.9430701943070194</v>
      </c>
      <c r="C30" s="479">
        <f>'Tabelle 3.3'!J27</f>
        <v>6.0794044665012406</v>
      </c>
      <c r="D30" s="480">
        <f t="shared" si="3"/>
        <v>1.9430701943070194</v>
      </c>
      <c r="E30" s="480">
        <f t="shared" si="3"/>
        <v>6.0794044665012406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1.5291166782508838</v>
      </c>
      <c r="C31" s="479">
        <f>'Tabelle 3.3'!J28</f>
        <v>1.6261421712869755</v>
      </c>
      <c r="D31" s="480">
        <f t="shared" si="3"/>
        <v>1.5291166782508838</v>
      </c>
      <c r="E31" s="480">
        <f t="shared" si="3"/>
        <v>1.6261421712869755</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1.8832848367280957</v>
      </c>
      <c r="C32" s="479">
        <f>'Tabelle 3.3'!J29</f>
        <v>-0.14854945823138763</v>
      </c>
      <c r="D32" s="480">
        <f t="shared" si="3"/>
        <v>1.8832848367280957</v>
      </c>
      <c r="E32" s="480">
        <f t="shared" si="3"/>
        <v>-0.14854945823138763</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2.821089455272364</v>
      </c>
      <c r="C33" s="479">
        <f>'Tabelle 3.3'!J30</f>
        <v>3.754969812987778</v>
      </c>
      <c r="D33" s="480">
        <f t="shared" si="3"/>
        <v>2.821089455272364</v>
      </c>
      <c r="E33" s="480">
        <f t="shared" si="3"/>
        <v>3.754969812987778</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0.12773880661643716</v>
      </c>
      <c r="C34" s="479">
        <f>'Tabelle 3.3'!J31</f>
        <v>-2.5283986808354708</v>
      </c>
      <c r="D34" s="480">
        <f t="shared" si="3"/>
        <v>0.12773880661643716</v>
      </c>
      <c r="E34" s="480">
        <f t="shared" si="3"/>
        <v>-2.5283986808354708</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-5.5327868852459012</v>
      </c>
      <c r="C37" s="479">
        <f>'Tabelle 3.3'!J34</f>
        <v>-0.75187969924812026</v>
      </c>
      <c r="D37" s="480">
        <f t="shared" si="3"/>
        <v>-5.5327868852459012</v>
      </c>
      <c r="E37" s="480">
        <f t="shared" si="3"/>
        <v>-0.75187969924812026</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1.3849782033874081</v>
      </c>
      <c r="C38" s="479">
        <f>'Tabelle 3.3'!J35</f>
        <v>-0.19331676332504832</v>
      </c>
      <c r="D38" s="480">
        <f t="shared" si="3"/>
        <v>1.3849782033874081</v>
      </c>
      <c r="E38" s="480">
        <f t="shared" si="3"/>
        <v>-0.19331676332504832</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2.1111976410604578</v>
      </c>
      <c r="C39" s="479">
        <f>'Tabelle 3.3'!J36</f>
        <v>-2.6758695726088879</v>
      </c>
      <c r="D39" s="480">
        <f t="shared" si="3"/>
        <v>2.1111976410604578</v>
      </c>
      <c r="E39" s="480">
        <f t="shared" si="3"/>
        <v>-2.6758695726088879</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2.1111976410604578</v>
      </c>
      <c r="C45" s="479">
        <f>'Tabelle 3.3'!J36</f>
        <v>-2.6758695726088879</v>
      </c>
      <c r="D45" s="480">
        <f t="shared" si="3"/>
        <v>2.1111976410604578</v>
      </c>
      <c r="E45" s="480">
        <f t="shared" si="3"/>
        <v>-2.6758695726088879</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769411</v>
      </c>
      <c r="C51" s="486">
        <v>82493</v>
      </c>
      <c r="D51" s="486">
        <v>62426</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776480</v>
      </c>
      <c r="C52" s="486">
        <v>84490</v>
      </c>
      <c r="D52" s="486">
        <v>63474</v>
      </c>
      <c r="E52" s="487">
        <f t="shared" ref="E52:G70" si="11">IF($A$51=37802,IF(COUNTBLANK(B$51:B$70)&gt;0,#N/A,B52/B$51*100),IF(COUNTBLANK(B$51:B$75)&gt;0,#N/A,B52/B$51*100))</f>
        <v>100.91875473576542</v>
      </c>
      <c r="F52" s="487">
        <f t="shared" si="11"/>
        <v>102.42081146279078</v>
      </c>
      <c r="G52" s="487">
        <f t="shared" si="11"/>
        <v>101.6787876846186</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787886</v>
      </c>
      <c r="C53" s="486">
        <v>82633</v>
      </c>
      <c r="D53" s="486">
        <v>65024</v>
      </c>
      <c r="E53" s="487">
        <f t="shared" si="11"/>
        <v>102.40118740179176</v>
      </c>
      <c r="F53" s="487">
        <f t="shared" si="11"/>
        <v>100.16971136944952</v>
      </c>
      <c r="G53" s="487">
        <f t="shared" si="11"/>
        <v>104.16172748534265</v>
      </c>
      <c r="H53" s="488">
        <f>IF(ISERROR(L53)=TRUE,IF(MONTH(A53)=MONTH(MAX(A$51:A$75)),A53,""),"")</f>
        <v>41883</v>
      </c>
      <c r="I53" s="487">
        <f t="shared" si="12"/>
        <v>102.40118740179176</v>
      </c>
      <c r="J53" s="487">
        <f t="shared" si="10"/>
        <v>100.16971136944952</v>
      </c>
      <c r="K53" s="487">
        <f t="shared" si="10"/>
        <v>104.16172748534265</v>
      </c>
      <c r="L53" s="487" t="e">
        <f t="shared" si="13"/>
        <v>#N/A</v>
      </c>
    </row>
    <row r="54" spans="1:14" ht="15" customHeight="1" x14ac:dyDescent="0.2">
      <c r="A54" s="489" t="s">
        <v>462</v>
      </c>
      <c r="B54" s="486">
        <v>785149</v>
      </c>
      <c r="C54" s="486">
        <v>84024</v>
      </c>
      <c r="D54" s="486">
        <v>64951</v>
      </c>
      <c r="E54" s="487">
        <f t="shared" si="11"/>
        <v>102.04546074854662</v>
      </c>
      <c r="F54" s="487">
        <f t="shared" si="11"/>
        <v>101.85591504733735</v>
      </c>
      <c r="G54" s="487">
        <f t="shared" si="11"/>
        <v>104.04478903021177</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789781</v>
      </c>
      <c r="C55" s="486">
        <v>80409</v>
      </c>
      <c r="D55" s="486">
        <v>64384</v>
      </c>
      <c r="E55" s="487">
        <f t="shared" si="11"/>
        <v>102.64747969550734</v>
      </c>
      <c r="F55" s="487">
        <f t="shared" si="11"/>
        <v>97.473725043337012</v>
      </c>
      <c r="G55" s="487">
        <f t="shared" si="11"/>
        <v>103.13651363214045</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797186</v>
      </c>
      <c r="C56" s="486">
        <v>81747</v>
      </c>
      <c r="D56" s="486">
        <v>65617</v>
      </c>
      <c r="E56" s="487">
        <f t="shared" si="11"/>
        <v>103.60990419944606</v>
      </c>
      <c r="F56" s="487">
        <f t="shared" si="11"/>
        <v>99.095680845647507</v>
      </c>
      <c r="G56" s="487">
        <f t="shared" si="11"/>
        <v>105.11165219620031</v>
      </c>
      <c r="H56" s="488" t="str">
        <f t="shared" si="14"/>
        <v/>
      </c>
      <c r="I56" s="487" t="str">
        <f t="shared" si="12"/>
        <v/>
      </c>
      <c r="J56" s="487" t="str">
        <f t="shared" si="10"/>
        <v/>
      </c>
      <c r="K56" s="487" t="str">
        <f t="shared" si="10"/>
        <v/>
      </c>
      <c r="L56" s="487" t="e">
        <f t="shared" si="13"/>
        <v>#N/A</v>
      </c>
    </row>
    <row r="57" spans="1:14" ht="15" customHeight="1" x14ac:dyDescent="0.2">
      <c r="A57" s="489">
        <v>42248</v>
      </c>
      <c r="B57" s="486">
        <v>809741</v>
      </c>
      <c r="C57" s="486">
        <v>79736</v>
      </c>
      <c r="D57" s="486">
        <v>67131</v>
      </c>
      <c r="E57" s="487">
        <f t="shared" si="11"/>
        <v>105.2416718762794</v>
      </c>
      <c r="F57" s="487">
        <f t="shared" si="11"/>
        <v>96.657898245911781</v>
      </c>
      <c r="G57" s="487">
        <f t="shared" si="11"/>
        <v>107.53692371768173</v>
      </c>
      <c r="H57" s="488">
        <f t="shared" si="14"/>
        <v>42248</v>
      </c>
      <c r="I57" s="487">
        <f t="shared" si="12"/>
        <v>105.2416718762794</v>
      </c>
      <c r="J57" s="487">
        <f t="shared" si="10"/>
        <v>96.657898245911781</v>
      </c>
      <c r="K57" s="487">
        <f t="shared" si="10"/>
        <v>107.53692371768173</v>
      </c>
      <c r="L57" s="487" t="e">
        <f t="shared" si="13"/>
        <v>#N/A</v>
      </c>
    </row>
    <row r="58" spans="1:14" ht="15" customHeight="1" x14ac:dyDescent="0.2">
      <c r="A58" s="489" t="s">
        <v>465</v>
      </c>
      <c r="B58" s="486">
        <v>808642</v>
      </c>
      <c r="C58" s="486">
        <v>80617</v>
      </c>
      <c r="D58" s="486">
        <v>67432</v>
      </c>
      <c r="E58" s="487">
        <f t="shared" si="11"/>
        <v>105.09883534287916</v>
      </c>
      <c r="F58" s="487">
        <f t="shared" si="11"/>
        <v>97.725867649376312</v>
      </c>
      <c r="G58" s="487">
        <f t="shared" si="11"/>
        <v>108.01909460801589</v>
      </c>
      <c r="H58" s="488" t="str">
        <f t="shared" si="14"/>
        <v/>
      </c>
      <c r="I58" s="487" t="str">
        <f t="shared" si="12"/>
        <v/>
      </c>
      <c r="J58" s="487" t="str">
        <f t="shared" si="10"/>
        <v/>
      </c>
      <c r="K58" s="487" t="str">
        <f t="shared" si="10"/>
        <v/>
      </c>
      <c r="L58" s="487" t="e">
        <f t="shared" si="13"/>
        <v>#N/A</v>
      </c>
    </row>
    <row r="59" spans="1:14" ht="15" customHeight="1" x14ac:dyDescent="0.2">
      <c r="A59" s="489" t="s">
        <v>466</v>
      </c>
      <c r="B59" s="486">
        <v>813899</v>
      </c>
      <c r="C59" s="486">
        <v>79375</v>
      </c>
      <c r="D59" s="486">
        <v>67357</v>
      </c>
      <c r="E59" s="487">
        <f t="shared" si="11"/>
        <v>105.78208525742419</v>
      </c>
      <c r="F59" s="487">
        <f t="shared" si="11"/>
        <v>96.220285357545492</v>
      </c>
      <c r="G59" s="487">
        <f t="shared" si="11"/>
        <v>107.89895235959376</v>
      </c>
      <c r="H59" s="488" t="str">
        <f t="shared" si="14"/>
        <v/>
      </c>
      <c r="I59" s="487" t="str">
        <f t="shared" si="12"/>
        <v/>
      </c>
      <c r="J59" s="487" t="str">
        <f t="shared" si="10"/>
        <v/>
      </c>
      <c r="K59" s="487" t="str">
        <f t="shared" si="10"/>
        <v/>
      </c>
      <c r="L59" s="487" t="e">
        <f t="shared" si="13"/>
        <v>#N/A</v>
      </c>
    </row>
    <row r="60" spans="1:14" ht="15" customHeight="1" x14ac:dyDescent="0.2">
      <c r="A60" s="489" t="s">
        <v>467</v>
      </c>
      <c r="B60" s="486">
        <v>823095</v>
      </c>
      <c r="C60" s="486">
        <v>80522</v>
      </c>
      <c r="D60" s="486">
        <v>68956</v>
      </c>
      <c r="E60" s="487">
        <f t="shared" si="11"/>
        <v>106.97728522207245</v>
      </c>
      <c r="F60" s="487">
        <f t="shared" si="11"/>
        <v>97.610706362964123</v>
      </c>
      <c r="G60" s="487">
        <f t="shared" si="11"/>
        <v>110.46038509595361</v>
      </c>
      <c r="H60" s="488" t="str">
        <f t="shared" si="14"/>
        <v/>
      </c>
      <c r="I60" s="487" t="str">
        <f t="shared" si="12"/>
        <v/>
      </c>
      <c r="J60" s="487" t="str">
        <f t="shared" si="10"/>
        <v/>
      </c>
      <c r="K60" s="487" t="str">
        <f t="shared" si="10"/>
        <v/>
      </c>
      <c r="L60" s="487" t="e">
        <f t="shared" si="13"/>
        <v>#N/A</v>
      </c>
    </row>
    <row r="61" spans="1:14" ht="15" customHeight="1" x14ac:dyDescent="0.2">
      <c r="A61" s="489">
        <v>42614</v>
      </c>
      <c r="B61" s="486">
        <v>837500</v>
      </c>
      <c r="C61" s="486">
        <v>78200</v>
      </c>
      <c r="D61" s="486">
        <v>69881</v>
      </c>
      <c r="E61" s="487">
        <f t="shared" si="11"/>
        <v>108.84949656295531</v>
      </c>
      <c r="F61" s="487">
        <f t="shared" si="11"/>
        <v>94.795922078236941</v>
      </c>
      <c r="G61" s="487">
        <f t="shared" si="11"/>
        <v>111.9421394931599</v>
      </c>
      <c r="H61" s="488">
        <f t="shared" si="14"/>
        <v>42614</v>
      </c>
      <c r="I61" s="487">
        <f t="shared" si="12"/>
        <v>108.84949656295531</v>
      </c>
      <c r="J61" s="487">
        <f t="shared" si="10"/>
        <v>94.795922078236941</v>
      </c>
      <c r="K61" s="487">
        <f t="shared" si="10"/>
        <v>111.9421394931599</v>
      </c>
      <c r="L61" s="487" t="e">
        <f t="shared" si="13"/>
        <v>#N/A</v>
      </c>
    </row>
    <row r="62" spans="1:14" ht="15" customHeight="1" x14ac:dyDescent="0.2">
      <c r="A62" s="489" t="s">
        <v>468</v>
      </c>
      <c r="B62" s="486">
        <v>839317</v>
      </c>
      <c r="C62" s="486">
        <v>80275</v>
      </c>
      <c r="D62" s="486">
        <v>70911</v>
      </c>
      <c r="E62" s="487">
        <f t="shared" si="11"/>
        <v>109.08565123191636</v>
      </c>
      <c r="F62" s="487">
        <f t="shared" si="11"/>
        <v>97.311287018292461</v>
      </c>
      <c r="G62" s="487">
        <f t="shared" si="11"/>
        <v>113.59209303815719</v>
      </c>
      <c r="H62" s="488" t="str">
        <f t="shared" si="14"/>
        <v/>
      </c>
      <c r="I62" s="487" t="str">
        <f t="shared" si="12"/>
        <v/>
      </c>
      <c r="J62" s="487" t="str">
        <f t="shared" si="10"/>
        <v/>
      </c>
      <c r="K62" s="487" t="str">
        <f t="shared" si="10"/>
        <v/>
      </c>
      <c r="L62" s="487" t="e">
        <f t="shared" si="13"/>
        <v>#N/A</v>
      </c>
    </row>
    <row r="63" spans="1:14" ht="15" customHeight="1" x14ac:dyDescent="0.2">
      <c r="A63" s="489" t="s">
        <v>469</v>
      </c>
      <c r="B63" s="486">
        <v>842486</v>
      </c>
      <c r="C63" s="486">
        <v>79015</v>
      </c>
      <c r="D63" s="486">
        <v>70924</v>
      </c>
      <c r="E63" s="487">
        <f t="shared" si="11"/>
        <v>109.49752472995577</v>
      </c>
      <c r="F63" s="487">
        <f t="shared" si="11"/>
        <v>95.783884693246705</v>
      </c>
      <c r="G63" s="487">
        <f t="shared" si="11"/>
        <v>113.61291769455035</v>
      </c>
      <c r="H63" s="488" t="str">
        <f t="shared" si="14"/>
        <v/>
      </c>
      <c r="I63" s="487" t="str">
        <f t="shared" si="12"/>
        <v/>
      </c>
      <c r="J63" s="487" t="str">
        <f t="shared" si="10"/>
        <v/>
      </c>
      <c r="K63" s="487" t="str">
        <f t="shared" si="10"/>
        <v/>
      </c>
      <c r="L63" s="487" t="e">
        <f t="shared" si="13"/>
        <v>#N/A</v>
      </c>
    </row>
    <row r="64" spans="1:14" ht="15" customHeight="1" x14ac:dyDescent="0.2">
      <c r="A64" s="489" t="s">
        <v>470</v>
      </c>
      <c r="B64" s="486">
        <v>850395</v>
      </c>
      <c r="C64" s="486">
        <v>79927</v>
      </c>
      <c r="D64" s="486">
        <v>72449</v>
      </c>
      <c r="E64" s="487">
        <f t="shared" si="11"/>
        <v>110.52545388615447</v>
      </c>
      <c r="F64" s="487">
        <f t="shared" si="11"/>
        <v>96.889433042803631</v>
      </c>
      <c r="G64" s="487">
        <f t="shared" si="11"/>
        <v>116.05581007913371</v>
      </c>
      <c r="H64" s="488" t="str">
        <f t="shared" si="14"/>
        <v/>
      </c>
      <c r="I64" s="487" t="str">
        <f t="shared" si="12"/>
        <v/>
      </c>
      <c r="J64" s="487" t="str">
        <f t="shared" si="10"/>
        <v/>
      </c>
      <c r="K64" s="487" t="str">
        <f t="shared" si="10"/>
        <v/>
      </c>
      <c r="L64" s="487" t="e">
        <f t="shared" si="13"/>
        <v>#N/A</v>
      </c>
    </row>
    <row r="65" spans="1:12" ht="15" customHeight="1" x14ac:dyDescent="0.2">
      <c r="A65" s="489">
        <v>42979</v>
      </c>
      <c r="B65" s="486">
        <v>860657</v>
      </c>
      <c r="C65" s="486">
        <v>77952</v>
      </c>
      <c r="D65" s="486">
        <v>73646</v>
      </c>
      <c r="E65" s="487">
        <f t="shared" si="11"/>
        <v>111.85920138911453</v>
      </c>
      <c r="F65" s="487">
        <f t="shared" si="11"/>
        <v>94.495290509497778</v>
      </c>
      <c r="G65" s="487">
        <f t="shared" si="11"/>
        <v>117.97328036395092</v>
      </c>
      <c r="H65" s="488">
        <f t="shared" si="14"/>
        <v>42979</v>
      </c>
      <c r="I65" s="487">
        <f t="shared" si="12"/>
        <v>111.85920138911453</v>
      </c>
      <c r="J65" s="487">
        <f t="shared" si="10"/>
        <v>94.495290509497778</v>
      </c>
      <c r="K65" s="487">
        <f t="shared" si="10"/>
        <v>117.97328036395092</v>
      </c>
      <c r="L65" s="487" t="e">
        <f t="shared" si="13"/>
        <v>#N/A</v>
      </c>
    </row>
    <row r="66" spans="1:12" ht="15" customHeight="1" x14ac:dyDescent="0.2">
      <c r="A66" s="489" t="s">
        <v>471</v>
      </c>
      <c r="B66" s="486">
        <v>862290</v>
      </c>
      <c r="C66" s="486">
        <v>78816</v>
      </c>
      <c r="D66" s="486">
        <v>73821</v>
      </c>
      <c r="E66" s="487">
        <f t="shared" si="11"/>
        <v>112.07144166121878</v>
      </c>
      <c r="F66" s="487">
        <f t="shared" si="11"/>
        <v>95.542652103814873</v>
      </c>
      <c r="G66" s="487">
        <f t="shared" si="11"/>
        <v>118.2536122769359</v>
      </c>
      <c r="H66" s="488" t="str">
        <f t="shared" si="14"/>
        <v/>
      </c>
      <c r="I66" s="487" t="str">
        <f t="shared" si="12"/>
        <v/>
      </c>
      <c r="J66" s="487" t="str">
        <f t="shared" si="10"/>
        <v/>
      </c>
      <c r="K66" s="487" t="str">
        <f t="shared" si="10"/>
        <v/>
      </c>
      <c r="L66" s="487" t="e">
        <f t="shared" si="13"/>
        <v>#N/A</v>
      </c>
    </row>
    <row r="67" spans="1:12" ht="15" customHeight="1" x14ac:dyDescent="0.2">
      <c r="A67" s="489" t="s">
        <v>472</v>
      </c>
      <c r="B67" s="486">
        <v>865497</v>
      </c>
      <c r="C67" s="486">
        <v>77769</v>
      </c>
      <c r="D67" s="486">
        <v>74550</v>
      </c>
      <c r="E67" s="487">
        <f t="shared" si="11"/>
        <v>112.4882540020873</v>
      </c>
      <c r="F67" s="487">
        <f t="shared" si="11"/>
        <v>94.273453505145881</v>
      </c>
      <c r="G67" s="487">
        <f t="shared" si="11"/>
        <v>119.42139493159902</v>
      </c>
      <c r="H67" s="488" t="str">
        <f t="shared" si="14"/>
        <v/>
      </c>
      <c r="I67" s="487" t="str">
        <f t="shared" si="12"/>
        <v/>
      </c>
      <c r="J67" s="487" t="str">
        <f t="shared" si="12"/>
        <v/>
      </c>
      <c r="K67" s="487" t="str">
        <f t="shared" si="12"/>
        <v/>
      </c>
      <c r="L67" s="487" t="e">
        <f t="shared" si="13"/>
        <v>#N/A</v>
      </c>
    </row>
    <row r="68" spans="1:12" ht="15" customHeight="1" x14ac:dyDescent="0.2">
      <c r="A68" s="489" t="s">
        <v>473</v>
      </c>
      <c r="B68" s="486">
        <v>874099</v>
      </c>
      <c r="C68" s="486">
        <v>78916</v>
      </c>
      <c r="D68" s="486">
        <v>76153</v>
      </c>
      <c r="E68" s="487">
        <f t="shared" si="11"/>
        <v>113.60625205514347</v>
      </c>
      <c r="F68" s="487">
        <f t="shared" si="11"/>
        <v>95.663874510564526</v>
      </c>
      <c r="G68" s="487">
        <f t="shared" si="11"/>
        <v>121.98923525454137</v>
      </c>
      <c r="H68" s="488" t="str">
        <f t="shared" si="14"/>
        <v/>
      </c>
      <c r="I68" s="487" t="str">
        <f t="shared" si="12"/>
        <v/>
      </c>
      <c r="J68" s="487" t="str">
        <f t="shared" si="12"/>
        <v/>
      </c>
      <c r="K68" s="487" t="str">
        <f t="shared" si="12"/>
        <v/>
      </c>
      <c r="L68" s="487" t="e">
        <f t="shared" si="13"/>
        <v>#N/A</v>
      </c>
    </row>
    <row r="69" spans="1:12" ht="15" customHeight="1" x14ac:dyDescent="0.2">
      <c r="A69" s="489">
        <v>43344</v>
      </c>
      <c r="B69" s="486">
        <v>886210</v>
      </c>
      <c r="C69" s="486">
        <v>76323</v>
      </c>
      <c r="D69" s="486">
        <v>77284</v>
      </c>
      <c r="E69" s="487">
        <f t="shared" si="11"/>
        <v>115.18031325260492</v>
      </c>
      <c r="F69" s="487">
        <f t="shared" si="11"/>
        <v>92.520577503545752</v>
      </c>
      <c r="G69" s="487">
        <f t="shared" si="11"/>
        <v>123.80098036074712</v>
      </c>
      <c r="H69" s="488">
        <f t="shared" si="14"/>
        <v>43344</v>
      </c>
      <c r="I69" s="487">
        <f t="shared" si="12"/>
        <v>115.18031325260492</v>
      </c>
      <c r="J69" s="487">
        <f t="shared" si="12"/>
        <v>92.520577503545752</v>
      </c>
      <c r="K69" s="487">
        <f t="shared" si="12"/>
        <v>123.80098036074712</v>
      </c>
      <c r="L69" s="487" t="e">
        <f t="shared" si="13"/>
        <v>#N/A</v>
      </c>
    </row>
    <row r="70" spans="1:12" ht="15" customHeight="1" x14ac:dyDescent="0.2">
      <c r="A70" s="489" t="s">
        <v>474</v>
      </c>
      <c r="B70" s="486">
        <v>887798</v>
      </c>
      <c r="C70" s="486">
        <v>77898</v>
      </c>
      <c r="D70" s="486">
        <v>78136</v>
      </c>
      <c r="E70" s="487">
        <f t="shared" si="11"/>
        <v>115.3867048950431</v>
      </c>
      <c r="F70" s="487">
        <f t="shared" si="11"/>
        <v>94.429830409852954</v>
      </c>
      <c r="G70" s="487">
        <f t="shared" si="11"/>
        <v>125.16579630282254</v>
      </c>
      <c r="H70" s="488" t="str">
        <f t="shared" si="14"/>
        <v/>
      </c>
      <c r="I70" s="487" t="str">
        <f t="shared" si="12"/>
        <v/>
      </c>
      <c r="J70" s="487" t="str">
        <f t="shared" si="12"/>
        <v/>
      </c>
      <c r="K70" s="487" t="str">
        <f t="shared" si="12"/>
        <v/>
      </c>
      <c r="L70" s="487" t="e">
        <f t="shared" si="13"/>
        <v>#N/A</v>
      </c>
    </row>
    <row r="71" spans="1:12" ht="15" customHeight="1" x14ac:dyDescent="0.2">
      <c r="A71" s="489" t="s">
        <v>475</v>
      </c>
      <c r="B71" s="486">
        <v>891607</v>
      </c>
      <c r="C71" s="486">
        <v>76274</v>
      </c>
      <c r="D71" s="486">
        <v>78163</v>
      </c>
      <c r="E71" s="490">
        <f t="shared" ref="E71:G75" si="15">IF($A$51=37802,IF(COUNTBLANK(B$51:B$70)&gt;0,#N/A,IF(ISBLANK(B71)=FALSE,B71/B$51*100,#N/A)),IF(COUNTBLANK(B$51:B$75)&gt;0,#N/A,B71/B$51*100))</f>
        <v>115.88175890388881</v>
      </c>
      <c r="F71" s="490">
        <f t="shared" si="15"/>
        <v>92.46117852423842</v>
      </c>
      <c r="G71" s="490">
        <f t="shared" si="15"/>
        <v>125.2090475122545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897140</v>
      </c>
      <c r="C72" s="486">
        <v>76853</v>
      </c>
      <c r="D72" s="486">
        <v>79070</v>
      </c>
      <c r="E72" s="490">
        <f t="shared" si="15"/>
        <v>116.60088041371905</v>
      </c>
      <c r="F72" s="490">
        <f t="shared" si="15"/>
        <v>93.163056259318978</v>
      </c>
      <c r="G72" s="490">
        <f t="shared" si="15"/>
        <v>126.66196776983949</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909609</v>
      </c>
      <c r="C73" s="486">
        <v>74491</v>
      </c>
      <c r="D73" s="486">
        <v>79929</v>
      </c>
      <c r="E73" s="490">
        <f t="shared" si="15"/>
        <v>118.22147070941278</v>
      </c>
      <c r="F73" s="490">
        <f t="shared" si="15"/>
        <v>90.299783011891918</v>
      </c>
      <c r="G73" s="490">
        <f t="shared" si="15"/>
        <v>128.03799698843429</v>
      </c>
      <c r="H73" s="491">
        <f>IF(A$51=37802,IF(ISERROR(L73)=TRUE,IF(ISBLANK(A73)=FALSE,IF(MONTH(A73)=MONTH(MAX(A$51:A$75)),A73,""),""),""),IF(ISERROR(L73)=TRUE,IF(MONTH(A73)=MONTH(MAX(A$51:A$75)),A73,""),""))</f>
        <v>43709</v>
      </c>
      <c r="I73" s="487">
        <f t="shared" si="12"/>
        <v>118.22147070941278</v>
      </c>
      <c r="J73" s="487">
        <f t="shared" si="12"/>
        <v>90.299783011891918</v>
      </c>
      <c r="K73" s="487">
        <f t="shared" si="12"/>
        <v>128.03799698843429</v>
      </c>
      <c r="L73" s="487" t="e">
        <f t="shared" si="13"/>
        <v>#N/A</v>
      </c>
    </row>
    <row r="74" spans="1:12" ht="15" customHeight="1" x14ac:dyDescent="0.2">
      <c r="A74" s="489" t="s">
        <v>477</v>
      </c>
      <c r="B74" s="486">
        <v>910943</v>
      </c>
      <c r="C74" s="486">
        <v>75955</v>
      </c>
      <c r="D74" s="486">
        <v>80601</v>
      </c>
      <c r="E74" s="490">
        <f t="shared" si="15"/>
        <v>118.39485008662471</v>
      </c>
      <c r="F74" s="490">
        <f t="shared" si="15"/>
        <v>92.074479046706998</v>
      </c>
      <c r="G74" s="490">
        <f t="shared" si="15"/>
        <v>129.1144715342966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909380</v>
      </c>
      <c r="C75" s="492">
        <v>72821</v>
      </c>
      <c r="D75" s="492">
        <v>77670</v>
      </c>
      <c r="E75" s="490">
        <f t="shared" si="15"/>
        <v>118.19170768288988</v>
      </c>
      <c r="F75" s="490">
        <f t="shared" si="15"/>
        <v>88.275368819172542</v>
      </c>
      <c r="G75" s="490">
        <f t="shared" si="15"/>
        <v>124.41931246595969</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118.22147070941278</v>
      </c>
      <c r="J77" s="487">
        <f>IF(J75&lt;&gt;"",J75,IF(J74&lt;&gt;"",J74,IF(J73&lt;&gt;"",J73,IF(J72&lt;&gt;"",J72,IF(J71&lt;&gt;"",J71,IF(J70&lt;&gt;"",J70,""))))))</f>
        <v>90.299783011891918</v>
      </c>
      <c r="K77" s="487">
        <f>IF(K75&lt;&gt;"",K75,IF(K74&lt;&gt;"",K74,IF(K73&lt;&gt;"",K73,IF(K72&lt;&gt;"",K72,IF(K71&lt;&gt;"",K71,IF(K70&lt;&gt;"",K70,""))))))</f>
        <v>128.03799698843429</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+18,2%</v>
      </c>
      <c r="J79" s="487" t="str">
        <f>"GeB - ausschließlich: "&amp;IF(J77&gt;100,"+","")&amp;TEXT(J77-100,"0,0")&amp;"%"</f>
        <v>GeB - ausschließlich: -9,7%</v>
      </c>
      <c r="K79" s="487" t="str">
        <f>"GeB - im Nebenjob: "&amp;IF(K77&gt;100,"+","")&amp;TEXT(K77-100,"0,0")&amp;"%"</f>
        <v>GeB - im Nebenjob: +28,0%</v>
      </c>
    </row>
    <row r="81" spans="9:9" ht="15" customHeight="1" x14ac:dyDescent="0.2">
      <c r="I81" s="487" t="str">
        <f>IF(ISERROR(HLOOKUP(1,I$78:K$79,2,FALSE)),"",HLOOKUP(1,I$78:K$79,2,FALSE))</f>
        <v>GeB - im Nebenjob: +28,0%</v>
      </c>
    </row>
    <row r="82" spans="9:9" ht="15" customHeight="1" x14ac:dyDescent="0.2">
      <c r="I82" s="487" t="str">
        <f>IF(ISERROR(HLOOKUP(2,I$78:K$79,2,FALSE)),"",HLOOKUP(2,I$78:K$79,2,FALSE))</f>
        <v>SvB: +18,2%</v>
      </c>
    </row>
    <row r="83" spans="9:9" ht="15" customHeight="1" x14ac:dyDescent="0.2">
      <c r="I83" s="487" t="str">
        <f>IF(ISERROR(HLOOKUP(3,I$78:K$79,2,FALSE)),"",HLOOKUP(3,I$78:K$79,2,FALSE))</f>
        <v>GeB - ausschließlich: -9,7%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909380</v>
      </c>
      <c r="E12" s="114">
        <v>910943</v>
      </c>
      <c r="F12" s="114">
        <v>909609</v>
      </c>
      <c r="G12" s="114">
        <v>897140</v>
      </c>
      <c r="H12" s="114">
        <v>891607</v>
      </c>
      <c r="I12" s="115">
        <v>17773</v>
      </c>
      <c r="J12" s="116">
        <v>1.9933670327846238</v>
      </c>
      <c r="N12" s="117"/>
    </row>
    <row r="13" spans="1:15" s="110" customFormat="1" ht="13.5" customHeight="1" x14ac:dyDescent="0.2">
      <c r="A13" s="118" t="s">
        <v>105</v>
      </c>
      <c r="B13" s="119" t="s">
        <v>106</v>
      </c>
      <c r="C13" s="113">
        <v>52.25362334777541</v>
      </c>
      <c r="D13" s="114">
        <v>475184</v>
      </c>
      <c r="E13" s="114">
        <v>476048</v>
      </c>
      <c r="F13" s="114">
        <v>476619</v>
      </c>
      <c r="G13" s="114">
        <v>469508</v>
      </c>
      <c r="H13" s="114">
        <v>466058</v>
      </c>
      <c r="I13" s="115">
        <v>9126</v>
      </c>
      <c r="J13" s="116">
        <v>1.9581253835359547</v>
      </c>
    </row>
    <row r="14" spans="1:15" s="110" customFormat="1" ht="13.5" customHeight="1" x14ac:dyDescent="0.2">
      <c r="A14" s="120"/>
      <c r="B14" s="119" t="s">
        <v>107</v>
      </c>
      <c r="C14" s="113">
        <v>47.74637665222459</v>
      </c>
      <c r="D14" s="114">
        <v>434196</v>
      </c>
      <c r="E14" s="114">
        <v>434895</v>
      </c>
      <c r="F14" s="114">
        <v>432990</v>
      </c>
      <c r="G14" s="114">
        <v>427632</v>
      </c>
      <c r="H14" s="114">
        <v>425549</v>
      </c>
      <c r="I14" s="115">
        <v>8647</v>
      </c>
      <c r="J14" s="116">
        <v>2.031963416668821</v>
      </c>
    </row>
    <row r="15" spans="1:15" s="110" customFormat="1" ht="13.5" customHeight="1" x14ac:dyDescent="0.2">
      <c r="A15" s="118" t="s">
        <v>105</v>
      </c>
      <c r="B15" s="121" t="s">
        <v>108</v>
      </c>
      <c r="C15" s="113">
        <v>9.1092832479271593</v>
      </c>
      <c r="D15" s="114">
        <v>82838</v>
      </c>
      <c r="E15" s="114">
        <v>86046</v>
      </c>
      <c r="F15" s="114">
        <v>86452</v>
      </c>
      <c r="G15" s="114">
        <v>82530</v>
      </c>
      <c r="H15" s="114">
        <v>83218</v>
      </c>
      <c r="I15" s="115">
        <v>-380</v>
      </c>
      <c r="J15" s="116">
        <v>-0.45663197865846333</v>
      </c>
    </row>
    <row r="16" spans="1:15" s="110" customFormat="1" ht="13.5" customHeight="1" x14ac:dyDescent="0.2">
      <c r="A16" s="118"/>
      <c r="B16" s="121" t="s">
        <v>109</v>
      </c>
      <c r="C16" s="113">
        <v>73.936968044161958</v>
      </c>
      <c r="D16" s="114">
        <v>672368</v>
      </c>
      <c r="E16" s="114">
        <v>672391</v>
      </c>
      <c r="F16" s="114">
        <v>672720</v>
      </c>
      <c r="G16" s="114">
        <v>667335</v>
      </c>
      <c r="H16" s="114">
        <v>664176</v>
      </c>
      <c r="I16" s="115">
        <v>8192</v>
      </c>
      <c r="J16" s="116">
        <v>1.23340801233408</v>
      </c>
    </row>
    <row r="17" spans="1:10" s="110" customFormat="1" ht="13.5" customHeight="1" x14ac:dyDescent="0.2">
      <c r="A17" s="118"/>
      <c r="B17" s="121" t="s">
        <v>110</v>
      </c>
      <c r="C17" s="113">
        <v>15.761397875475598</v>
      </c>
      <c r="D17" s="114">
        <v>143331</v>
      </c>
      <c r="E17" s="114">
        <v>141771</v>
      </c>
      <c r="F17" s="114">
        <v>139857</v>
      </c>
      <c r="G17" s="114">
        <v>137083</v>
      </c>
      <c r="H17" s="114">
        <v>134475</v>
      </c>
      <c r="I17" s="115">
        <v>8856</v>
      </c>
      <c r="J17" s="116">
        <v>6.585610708310095</v>
      </c>
    </row>
    <row r="18" spans="1:10" s="110" customFormat="1" ht="13.5" customHeight="1" x14ac:dyDescent="0.2">
      <c r="A18" s="120"/>
      <c r="B18" s="121" t="s">
        <v>111</v>
      </c>
      <c r="C18" s="113">
        <v>1.1923508324352856</v>
      </c>
      <c r="D18" s="114">
        <v>10843</v>
      </c>
      <c r="E18" s="114">
        <v>10734</v>
      </c>
      <c r="F18" s="114">
        <v>10580</v>
      </c>
      <c r="G18" s="114">
        <v>10192</v>
      </c>
      <c r="H18" s="114">
        <v>9738</v>
      </c>
      <c r="I18" s="115">
        <v>1105</v>
      </c>
      <c r="J18" s="116">
        <v>11.347299240090368</v>
      </c>
    </row>
    <row r="19" spans="1:10" s="110" customFormat="1" ht="13.5" customHeight="1" x14ac:dyDescent="0.2">
      <c r="A19" s="120"/>
      <c r="B19" s="121" t="s">
        <v>112</v>
      </c>
      <c r="C19" s="113">
        <v>0.33143460379599288</v>
      </c>
      <c r="D19" s="114">
        <v>3014</v>
      </c>
      <c r="E19" s="114">
        <v>2971</v>
      </c>
      <c r="F19" s="114">
        <v>3043</v>
      </c>
      <c r="G19" s="114">
        <v>2679</v>
      </c>
      <c r="H19" s="114">
        <v>2468</v>
      </c>
      <c r="I19" s="115">
        <v>546</v>
      </c>
      <c r="J19" s="116">
        <v>22.123176661264182</v>
      </c>
    </row>
    <row r="20" spans="1:10" s="110" customFormat="1" ht="13.5" customHeight="1" x14ac:dyDescent="0.2">
      <c r="A20" s="118" t="s">
        <v>113</v>
      </c>
      <c r="B20" s="122" t="s">
        <v>114</v>
      </c>
      <c r="C20" s="113">
        <v>74.405199146671364</v>
      </c>
      <c r="D20" s="114">
        <v>676626</v>
      </c>
      <c r="E20" s="114">
        <v>676789</v>
      </c>
      <c r="F20" s="114">
        <v>679117</v>
      </c>
      <c r="G20" s="114">
        <v>669063</v>
      </c>
      <c r="H20" s="114">
        <v>666474</v>
      </c>
      <c r="I20" s="115">
        <v>10152</v>
      </c>
      <c r="J20" s="116">
        <v>1.523240216422546</v>
      </c>
    </row>
    <row r="21" spans="1:10" s="110" customFormat="1" ht="13.5" customHeight="1" x14ac:dyDescent="0.2">
      <c r="A21" s="120"/>
      <c r="B21" s="122" t="s">
        <v>115</v>
      </c>
      <c r="C21" s="113">
        <v>25.594800853328643</v>
      </c>
      <c r="D21" s="114">
        <v>232754</v>
      </c>
      <c r="E21" s="114">
        <v>234154</v>
      </c>
      <c r="F21" s="114">
        <v>230492</v>
      </c>
      <c r="G21" s="114">
        <v>228077</v>
      </c>
      <c r="H21" s="114">
        <v>225133</v>
      </c>
      <c r="I21" s="115">
        <v>7621</v>
      </c>
      <c r="J21" s="116">
        <v>3.3851101348980381</v>
      </c>
    </row>
    <row r="22" spans="1:10" s="110" customFormat="1" ht="13.5" customHeight="1" x14ac:dyDescent="0.2">
      <c r="A22" s="118" t="s">
        <v>113</v>
      </c>
      <c r="B22" s="122" t="s">
        <v>116</v>
      </c>
      <c r="C22" s="113">
        <v>76.614176691812006</v>
      </c>
      <c r="D22" s="114">
        <v>696714</v>
      </c>
      <c r="E22" s="114">
        <v>698852</v>
      </c>
      <c r="F22" s="114">
        <v>698111</v>
      </c>
      <c r="G22" s="114">
        <v>689553</v>
      </c>
      <c r="H22" s="114">
        <v>686967</v>
      </c>
      <c r="I22" s="115">
        <v>9747</v>
      </c>
      <c r="J22" s="116">
        <v>1.4188454467245151</v>
      </c>
    </row>
    <row r="23" spans="1:10" s="110" customFormat="1" ht="13.5" customHeight="1" x14ac:dyDescent="0.2">
      <c r="A23" s="123"/>
      <c r="B23" s="124" t="s">
        <v>117</v>
      </c>
      <c r="C23" s="125">
        <v>23.328641492005541</v>
      </c>
      <c r="D23" s="114">
        <v>212146</v>
      </c>
      <c r="E23" s="114">
        <v>211595</v>
      </c>
      <c r="F23" s="114">
        <v>210993</v>
      </c>
      <c r="G23" s="114">
        <v>207070</v>
      </c>
      <c r="H23" s="114">
        <v>204126</v>
      </c>
      <c r="I23" s="115">
        <v>8020</v>
      </c>
      <c r="J23" s="116">
        <v>3.9289458471728245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150491</v>
      </c>
      <c r="E26" s="114">
        <v>156556</v>
      </c>
      <c r="F26" s="114">
        <v>154420</v>
      </c>
      <c r="G26" s="114">
        <v>155923</v>
      </c>
      <c r="H26" s="140">
        <v>154437</v>
      </c>
      <c r="I26" s="115">
        <v>-3946</v>
      </c>
      <c r="J26" s="116">
        <v>-2.5550871876558077</v>
      </c>
    </row>
    <row r="27" spans="1:10" s="110" customFormat="1" ht="13.5" customHeight="1" x14ac:dyDescent="0.2">
      <c r="A27" s="118" t="s">
        <v>105</v>
      </c>
      <c r="B27" s="119" t="s">
        <v>106</v>
      </c>
      <c r="C27" s="113">
        <v>41.466267085739346</v>
      </c>
      <c r="D27" s="115">
        <v>62403</v>
      </c>
      <c r="E27" s="114">
        <v>64891</v>
      </c>
      <c r="F27" s="114">
        <v>63971</v>
      </c>
      <c r="G27" s="114">
        <v>64189</v>
      </c>
      <c r="H27" s="140">
        <v>63532</v>
      </c>
      <c r="I27" s="115">
        <v>-1129</v>
      </c>
      <c r="J27" s="116">
        <v>-1.7770572310016999</v>
      </c>
    </row>
    <row r="28" spans="1:10" s="110" customFormat="1" ht="13.5" customHeight="1" x14ac:dyDescent="0.2">
      <c r="A28" s="120"/>
      <c r="B28" s="119" t="s">
        <v>107</v>
      </c>
      <c r="C28" s="113">
        <v>58.533732914260654</v>
      </c>
      <c r="D28" s="115">
        <v>88088</v>
      </c>
      <c r="E28" s="114">
        <v>91665</v>
      </c>
      <c r="F28" s="114">
        <v>90449</v>
      </c>
      <c r="G28" s="114">
        <v>91734</v>
      </c>
      <c r="H28" s="140">
        <v>90905</v>
      </c>
      <c r="I28" s="115">
        <v>-2817</v>
      </c>
      <c r="J28" s="116">
        <v>-3.0988394477751497</v>
      </c>
    </row>
    <row r="29" spans="1:10" s="110" customFormat="1" ht="13.5" customHeight="1" x14ac:dyDescent="0.2">
      <c r="A29" s="118" t="s">
        <v>105</v>
      </c>
      <c r="B29" s="121" t="s">
        <v>108</v>
      </c>
      <c r="C29" s="113">
        <v>19.581237416191001</v>
      </c>
      <c r="D29" s="115">
        <v>29468</v>
      </c>
      <c r="E29" s="114">
        <v>31657</v>
      </c>
      <c r="F29" s="114">
        <v>30405</v>
      </c>
      <c r="G29" s="114">
        <v>31700</v>
      </c>
      <c r="H29" s="140">
        <v>30572</v>
      </c>
      <c r="I29" s="115">
        <v>-1104</v>
      </c>
      <c r="J29" s="116">
        <v>-3.6111474551877536</v>
      </c>
    </row>
    <row r="30" spans="1:10" s="110" customFormat="1" ht="13.5" customHeight="1" x14ac:dyDescent="0.2">
      <c r="A30" s="118"/>
      <c r="B30" s="121" t="s">
        <v>109</v>
      </c>
      <c r="C30" s="113">
        <v>55.182037464034394</v>
      </c>
      <c r="D30" s="115">
        <v>83044</v>
      </c>
      <c r="E30" s="114">
        <v>86273</v>
      </c>
      <c r="F30" s="114">
        <v>85656</v>
      </c>
      <c r="G30" s="114">
        <v>86115</v>
      </c>
      <c r="H30" s="140">
        <v>85948</v>
      </c>
      <c r="I30" s="115">
        <v>-2904</v>
      </c>
      <c r="J30" s="116">
        <v>-3.3787871736398754</v>
      </c>
    </row>
    <row r="31" spans="1:10" s="110" customFormat="1" ht="13.5" customHeight="1" x14ac:dyDescent="0.2">
      <c r="A31" s="118"/>
      <c r="B31" s="121" t="s">
        <v>110</v>
      </c>
      <c r="C31" s="113">
        <v>13.3037856084417</v>
      </c>
      <c r="D31" s="115">
        <v>20021</v>
      </c>
      <c r="E31" s="114">
        <v>20232</v>
      </c>
      <c r="F31" s="114">
        <v>20112</v>
      </c>
      <c r="G31" s="114">
        <v>19978</v>
      </c>
      <c r="H31" s="140">
        <v>19809</v>
      </c>
      <c r="I31" s="115">
        <v>212</v>
      </c>
      <c r="J31" s="116">
        <v>1.0702206067948912</v>
      </c>
    </row>
    <row r="32" spans="1:10" s="110" customFormat="1" ht="13.5" customHeight="1" x14ac:dyDescent="0.2">
      <c r="A32" s="120"/>
      <c r="B32" s="121" t="s">
        <v>111</v>
      </c>
      <c r="C32" s="113">
        <v>11.932275019768625</v>
      </c>
      <c r="D32" s="115">
        <v>17957</v>
      </c>
      <c r="E32" s="114">
        <v>18394</v>
      </c>
      <c r="F32" s="114">
        <v>18247</v>
      </c>
      <c r="G32" s="114">
        <v>18130</v>
      </c>
      <c r="H32" s="140">
        <v>18107</v>
      </c>
      <c r="I32" s="115">
        <v>-150</v>
      </c>
      <c r="J32" s="116">
        <v>-0.82840890263434031</v>
      </c>
    </row>
    <row r="33" spans="1:10" s="110" customFormat="1" ht="13.5" customHeight="1" x14ac:dyDescent="0.2">
      <c r="A33" s="120"/>
      <c r="B33" s="121" t="s">
        <v>112</v>
      </c>
      <c r="C33" s="113">
        <v>0.87513539015622199</v>
      </c>
      <c r="D33" s="115">
        <v>1317</v>
      </c>
      <c r="E33" s="114">
        <v>1350</v>
      </c>
      <c r="F33" s="114">
        <v>1394</v>
      </c>
      <c r="G33" s="114">
        <v>1222</v>
      </c>
      <c r="H33" s="140">
        <v>1172</v>
      </c>
      <c r="I33" s="115">
        <v>145</v>
      </c>
      <c r="J33" s="116">
        <v>12.372013651877133</v>
      </c>
    </row>
    <row r="34" spans="1:10" s="110" customFormat="1" ht="13.5" customHeight="1" x14ac:dyDescent="0.2">
      <c r="A34" s="118" t="s">
        <v>113</v>
      </c>
      <c r="B34" s="122" t="s">
        <v>116</v>
      </c>
      <c r="C34" s="113">
        <v>68.449940528005001</v>
      </c>
      <c r="D34" s="115">
        <v>103011</v>
      </c>
      <c r="E34" s="114">
        <v>107330</v>
      </c>
      <c r="F34" s="114">
        <v>106272</v>
      </c>
      <c r="G34" s="114">
        <v>107287</v>
      </c>
      <c r="H34" s="140">
        <v>106209</v>
      </c>
      <c r="I34" s="115">
        <v>-3198</v>
      </c>
      <c r="J34" s="116">
        <v>-3.0110442617857243</v>
      </c>
    </row>
    <row r="35" spans="1:10" s="110" customFormat="1" ht="13.5" customHeight="1" x14ac:dyDescent="0.2">
      <c r="A35" s="118"/>
      <c r="B35" s="119" t="s">
        <v>117</v>
      </c>
      <c r="C35" s="113">
        <v>31.233761487397917</v>
      </c>
      <c r="D35" s="115">
        <v>47004</v>
      </c>
      <c r="E35" s="114">
        <v>48758</v>
      </c>
      <c r="F35" s="114">
        <v>47714</v>
      </c>
      <c r="G35" s="114">
        <v>48191</v>
      </c>
      <c r="H35" s="140">
        <v>47809</v>
      </c>
      <c r="I35" s="115">
        <v>-805</v>
      </c>
      <c r="J35" s="116">
        <v>-1.6837833880650086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72821</v>
      </c>
      <c r="E37" s="114">
        <v>75955</v>
      </c>
      <c r="F37" s="114">
        <v>74491</v>
      </c>
      <c r="G37" s="114">
        <v>76853</v>
      </c>
      <c r="H37" s="140">
        <v>76274</v>
      </c>
      <c r="I37" s="115">
        <v>-3453</v>
      </c>
      <c r="J37" s="116">
        <v>-4.5270996669900621</v>
      </c>
    </row>
    <row r="38" spans="1:10" s="110" customFormat="1" ht="13.5" customHeight="1" x14ac:dyDescent="0.2">
      <c r="A38" s="118" t="s">
        <v>105</v>
      </c>
      <c r="B38" s="119" t="s">
        <v>106</v>
      </c>
      <c r="C38" s="113">
        <v>37.876436742148556</v>
      </c>
      <c r="D38" s="115">
        <v>27582</v>
      </c>
      <c r="E38" s="114">
        <v>28601</v>
      </c>
      <c r="F38" s="114">
        <v>27840</v>
      </c>
      <c r="G38" s="114">
        <v>28787</v>
      </c>
      <c r="H38" s="140">
        <v>28549</v>
      </c>
      <c r="I38" s="115">
        <v>-967</v>
      </c>
      <c r="J38" s="116">
        <v>-3.3871589197520051</v>
      </c>
    </row>
    <row r="39" spans="1:10" s="110" customFormat="1" ht="13.5" customHeight="1" x14ac:dyDescent="0.2">
      <c r="A39" s="120"/>
      <c r="B39" s="119" t="s">
        <v>107</v>
      </c>
      <c r="C39" s="113">
        <v>62.123563257851444</v>
      </c>
      <c r="D39" s="115">
        <v>45239</v>
      </c>
      <c r="E39" s="114">
        <v>47354</v>
      </c>
      <c r="F39" s="114">
        <v>46651</v>
      </c>
      <c r="G39" s="114">
        <v>48066</v>
      </c>
      <c r="H39" s="140">
        <v>47725</v>
      </c>
      <c r="I39" s="115">
        <v>-2486</v>
      </c>
      <c r="J39" s="116">
        <v>-5.2090099528548981</v>
      </c>
    </row>
    <row r="40" spans="1:10" s="110" customFormat="1" ht="13.5" customHeight="1" x14ac:dyDescent="0.2">
      <c r="A40" s="118" t="s">
        <v>105</v>
      </c>
      <c r="B40" s="121" t="s">
        <v>108</v>
      </c>
      <c r="C40" s="113">
        <v>28.387415717993434</v>
      </c>
      <c r="D40" s="115">
        <v>20672</v>
      </c>
      <c r="E40" s="114">
        <v>22070</v>
      </c>
      <c r="F40" s="114">
        <v>20942</v>
      </c>
      <c r="G40" s="114">
        <v>22450</v>
      </c>
      <c r="H40" s="140">
        <v>21525</v>
      </c>
      <c r="I40" s="115">
        <v>-853</v>
      </c>
      <c r="J40" s="116">
        <v>-3.9628339140534261</v>
      </c>
    </row>
    <row r="41" spans="1:10" s="110" customFormat="1" ht="13.5" customHeight="1" x14ac:dyDescent="0.2">
      <c r="A41" s="118"/>
      <c r="B41" s="121" t="s">
        <v>109</v>
      </c>
      <c r="C41" s="113">
        <v>35.476030265994702</v>
      </c>
      <c r="D41" s="115">
        <v>25834</v>
      </c>
      <c r="E41" s="114">
        <v>26986</v>
      </c>
      <c r="F41" s="114">
        <v>26753</v>
      </c>
      <c r="G41" s="114">
        <v>27573</v>
      </c>
      <c r="H41" s="140">
        <v>27895</v>
      </c>
      <c r="I41" s="115">
        <v>-2061</v>
      </c>
      <c r="J41" s="116">
        <v>-7.3884208639541136</v>
      </c>
    </row>
    <row r="42" spans="1:10" s="110" customFormat="1" ht="13.5" customHeight="1" x14ac:dyDescent="0.2">
      <c r="A42" s="118"/>
      <c r="B42" s="121" t="s">
        <v>110</v>
      </c>
      <c r="C42" s="113">
        <v>12.82459730022933</v>
      </c>
      <c r="D42" s="115">
        <v>9339</v>
      </c>
      <c r="E42" s="114">
        <v>9500</v>
      </c>
      <c r="F42" s="114">
        <v>9550</v>
      </c>
      <c r="G42" s="114">
        <v>9665</v>
      </c>
      <c r="H42" s="140">
        <v>9701</v>
      </c>
      <c r="I42" s="115">
        <v>-362</v>
      </c>
      <c r="J42" s="116">
        <v>-3.73157406452943</v>
      </c>
    </row>
    <row r="43" spans="1:10" s="110" customFormat="1" ht="13.5" customHeight="1" x14ac:dyDescent="0.2">
      <c r="A43" s="120"/>
      <c r="B43" s="121" t="s">
        <v>111</v>
      </c>
      <c r="C43" s="113">
        <v>23.310583485533019</v>
      </c>
      <c r="D43" s="115">
        <v>16975</v>
      </c>
      <c r="E43" s="114">
        <v>17399</v>
      </c>
      <c r="F43" s="114">
        <v>17246</v>
      </c>
      <c r="G43" s="114">
        <v>17165</v>
      </c>
      <c r="H43" s="140">
        <v>17152</v>
      </c>
      <c r="I43" s="115">
        <v>-177</v>
      </c>
      <c r="J43" s="116">
        <v>-1.0319496268656716</v>
      </c>
    </row>
    <row r="44" spans="1:10" s="110" customFormat="1" ht="13.5" customHeight="1" x14ac:dyDescent="0.2">
      <c r="A44" s="120"/>
      <c r="B44" s="121" t="s">
        <v>112</v>
      </c>
      <c r="C44" s="113">
        <v>1.5174194257151097</v>
      </c>
      <c r="D44" s="115">
        <v>1105</v>
      </c>
      <c r="E44" s="114">
        <v>1143</v>
      </c>
      <c r="F44" s="114">
        <v>1162</v>
      </c>
      <c r="G44" s="114">
        <v>1010</v>
      </c>
      <c r="H44" s="140">
        <v>970</v>
      </c>
      <c r="I44" s="115">
        <v>135</v>
      </c>
      <c r="J44" s="116">
        <v>13.917525773195877</v>
      </c>
    </row>
    <row r="45" spans="1:10" s="110" customFormat="1" ht="13.5" customHeight="1" x14ac:dyDescent="0.2">
      <c r="A45" s="118" t="s">
        <v>113</v>
      </c>
      <c r="B45" s="122" t="s">
        <v>116</v>
      </c>
      <c r="C45" s="113">
        <v>73.572183848065805</v>
      </c>
      <c r="D45" s="115">
        <v>53576</v>
      </c>
      <c r="E45" s="114">
        <v>55993</v>
      </c>
      <c r="F45" s="114">
        <v>55172</v>
      </c>
      <c r="G45" s="114">
        <v>56728</v>
      </c>
      <c r="H45" s="140">
        <v>56110</v>
      </c>
      <c r="I45" s="115">
        <v>-2534</v>
      </c>
      <c r="J45" s="116">
        <v>-4.5161290322580649</v>
      </c>
    </row>
    <row r="46" spans="1:10" s="110" customFormat="1" ht="13.5" customHeight="1" x14ac:dyDescent="0.2">
      <c r="A46" s="118"/>
      <c r="B46" s="119" t="s">
        <v>117</v>
      </c>
      <c r="C46" s="113">
        <v>25.793383776657834</v>
      </c>
      <c r="D46" s="115">
        <v>18783</v>
      </c>
      <c r="E46" s="114">
        <v>19504</v>
      </c>
      <c r="F46" s="114">
        <v>18897</v>
      </c>
      <c r="G46" s="114">
        <v>19689</v>
      </c>
      <c r="H46" s="140">
        <v>19753</v>
      </c>
      <c r="I46" s="115">
        <v>-970</v>
      </c>
      <c r="J46" s="116">
        <v>-4.9106464840783675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77670</v>
      </c>
      <c r="E48" s="114">
        <v>80601</v>
      </c>
      <c r="F48" s="114">
        <v>79929</v>
      </c>
      <c r="G48" s="114">
        <v>79070</v>
      </c>
      <c r="H48" s="140">
        <v>78163</v>
      </c>
      <c r="I48" s="115">
        <v>-493</v>
      </c>
      <c r="J48" s="116">
        <v>-0.63073321136599159</v>
      </c>
    </row>
    <row r="49" spans="1:12" s="110" customFormat="1" ht="13.5" customHeight="1" x14ac:dyDescent="0.2">
      <c r="A49" s="118" t="s">
        <v>105</v>
      </c>
      <c r="B49" s="119" t="s">
        <v>106</v>
      </c>
      <c r="C49" s="113">
        <v>44.831981460023172</v>
      </c>
      <c r="D49" s="115">
        <v>34821</v>
      </c>
      <c r="E49" s="114">
        <v>36290</v>
      </c>
      <c r="F49" s="114">
        <v>36131</v>
      </c>
      <c r="G49" s="114">
        <v>35402</v>
      </c>
      <c r="H49" s="140">
        <v>34983</v>
      </c>
      <c r="I49" s="115">
        <v>-162</v>
      </c>
      <c r="J49" s="116">
        <v>-0.46308206843323901</v>
      </c>
    </row>
    <row r="50" spans="1:12" s="110" customFormat="1" ht="13.5" customHeight="1" x14ac:dyDescent="0.2">
      <c r="A50" s="120"/>
      <c r="B50" s="119" t="s">
        <v>107</v>
      </c>
      <c r="C50" s="113">
        <v>55.168018539976828</v>
      </c>
      <c r="D50" s="115">
        <v>42849</v>
      </c>
      <c r="E50" s="114">
        <v>44311</v>
      </c>
      <c r="F50" s="114">
        <v>43798</v>
      </c>
      <c r="G50" s="114">
        <v>43668</v>
      </c>
      <c r="H50" s="140">
        <v>43180</v>
      </c>
      <c r="I50" s="115">
        <v>-331</v>
      </c>
      <c r="J50" s="116">
        <v>-0.7665585919407133</v>
      </c>
    </row>
    <row r="51" spans="1:12" s="110" customFormat="1" ht="13.5" customHeight="1" x14ac:dyDescent="0.2">
      <c r="A51" s="118" t="s">
        <v>105</v>
      </c>
      <c r="B51" s="121" t="s">
        <v>108</v>
      </c>
      <c r="C51" s="113">
        <v>11.324835843955196</v>
      </c>
      <c r="D51" s="115">
        <v>8796</v>
      </c>
      <c r="E51" s="114">
        <v>9587</v>
      </c>
      <c r="F51" s="114">
        <v>9463</v>
      </c>
      <c r="G51" s="114">
        <v>9250</v>
      </c>
      <c r="H51" s="140">
        <v>9047</v>
      </c>
      <c r="I51" s="115">
        <v>-251</v>
      </c>
      <c r="J51" s="116">
        <v>-2.7744003537084114</v>
      </c>
    </row>
    <row r="52" spans="1:12" s="110" customFormat="1" ht="13.5" customHeight="1" x14ac:dyDescent="0.2">
      <c r="A52" s="118"/>
      <c r="B52" s="121" t="s">
        <v>109</v>
      </c>
      <c r="C52" s="113">
        <v>73.657782927771336</v>
      </c>
      <c r="D52" s="115">
        <v>57210</v>
      </c>
      <c r="E52" s="114">
        <v>59287</v>
      </c>
      <c r="F52" s="114">
        <v>58903</v>
      </c>
      <c r="G52" s="114">
        <v>58542</v>
      </c>
      <c r="H52" s="140">
        <v>58053</v>
      </c>
      <c r="I52" s="115">
        <v>-843</v>
      </c>
      <c r="J52" s="116">
        <v>-1.452121337398584</v>
      </c>
    </row>
    <row r="53" spans="1:12" s="110" customFormat="1" ht="13.5" customHeight="1" x14ac:dyDescent="0.2">
      <c r="A53" s="118"/>
      <c r="B53" s="121" t="s">
        <v>110</v>
      </c>
      <c r="C53" s="113">
        <v>13.75305780867774</v>
      </c>
      <c r="D53" s="115">
        <v>10682</v>
      </c>
      <c r="E53" s="114">
        <v>10732</v>
      </c>
      <c r="F53" s="114">
        <v>10562</v>
      </c>
      <c r="G53" s="114">
        <v>10313</v>
      </c>
      <c r="H53" s="140">
        <v>10108</v>
      </c>
      <c r="I53" s="115">
        <v>574</v>
      </c>
      <c r="J53" s="116">
        <v>5.6786703601108037</v>
      </c>
    </row>
    <row r="54" spans="1:12" s="110" customFormat="1" ht="13.5" customHeight="1" x14ac:dyDescent="0.2">
      <c r="A54" s="120"/>
      <c r="B54" s="121" t="s">
        <v>111</v>
      </c>
      <c r="C54" s="113">
        <v>1.2643234195957256</v>
      </c>
      <c r="D54" s="115">
        <v>982</v>
      </c>
      <c r="E54" s="114">
        <v>995</v>
      </c>
      <c r="F54" s="114">
        <v>1001</v>
      </c>
      <c r="G54" s="114">
        <v>965</v>
      </c>
      <c r="H54" s="140">
        <v>955</v>
      </c>
      <c r="I54" s="115">
        <v>27</v>
      </c>
      <c r="J54" s="116">
        <v>2.8272251308900525</v>
      </c>
    </row>
    <row r="55" spans="1:12" s="110" customFormat="1" ht="13.5" customHeight="1" x14ac:dyDescent="0.2">
      <c r="A55" s="120"/>
      <c r="B55" s="121" t="s">
        <v>112</v>
      </c>
      <c r="C55" s="113">
        <v>0.27294965881292649</v>
      </c>
      <c r="D55" s="115">
        <v>212</v>
      </c>
      <c r="E55" s="114">
        <v>207</v>
      </c>
      <c r="F55" s="114">
        <v>232</v>
      </c>
      <c r="G55" s="114">
        <v>212</v>
      </c>
      <c r="H55" s="140">
        <v>202</v>
      </c>
      <c r="I55" s="115">
        <v>10</v>
      </c>
      <c r="J55" s="116">
        <v>4.9504950495049505</v>
      </c>
    </row>
    <row r="56" spans="1:12" s="110" customFormat="1" ht="13.5" customHeight="1" x14ac:dyDescent="0.2">
      <c r="A56" s="118" t="s">
        <v>113</v>
      </c>
      <c r="B56" s="122" t="s">
        <v>116</v>
      </c>
      <c r="C56" s="113">
        <v>63.647482940646327</v>
      </c>
      <c r="D56" s="115">
        <v>49435</v>
      </c>
      <c r="E56" s="114">
        <v>51337</v>
      </c>
      <c r="F56" s="114">
        <v>51100</v>
      </c>
      <c r="G56" s="114">
        <v>50559</v>
      </c>
      <c r="H56" s="140">
        <v>50099</v>
      </c>
      <c r="I56" s="115">
        <v>-664</v>
      </c>
      <c r="J56" s="116">
        <v>-1.3253757560031139</v>
      </c>
    </row>
    <row r="57" spans="1:12" s="110" customFormat="1" ht="13.5" customHeight="1" x14ac:dyDescent="0.2">
      <c r="A57" s="142"/>
      <c r="B57" s="124" t="s">
        <v>117</v>
      </c>
      <c r="C57" s="125">
        <v>36.334492081884896</v>
      </c>
      <c r="D57" s="143">
        <v>28221</v>
      </c>
      <c r="E57" s="144">
        <v>29254</v>
      </c>
      <c r="F57" s="144">
        <v>28817</v>
      </c>
      <c r="G57" s="144">
        <v>28502</v>
      </c>
      <c r="H57" s="145">
        <v>28056</v>
      </c>
      <c r="I57" s="143">
        <v>165</v>
      </c>
      <c r="J57" s="146">
        <v>0.58810949529512402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909380</v>
      </c>
      <c r="E12" s="236">
        <v>910943</v>
      </c>
      <c r="F12" s="114">
        <v>909609</v>
      </c>
      <c r="G12" s="114">
        <v>897140</v>
      </c>
      <c r="H12" s="140">
        <v>891607</v>
      </c>
      <c r="I12" s="115">
        <v>17773</v>
      </c>
      <c r="J12" s="116">
        <v>1.9933670327846238</v>
      </c>
    </row>
    <row r="13" spans="1:15" s="110" customFormat="1" ht="12" customHeight="1" x14ac:dyDescent="0.2">
      <c r="A13" s="118" t="s">
        <v>105</v>
      </c>
      <c r="B13" s="119" t="s">
        <v>106</v>
      </c>
      <c r="C13" s="113">
        <v>52.25362334777541</v>
      </c>
      <c r="D13" s="115">
        <v>475184</v>
      </c>
      <c r="E13" s="114">
        <v>476048</v>
      </c>
      <c r="F13" s="114">
        <v>476619</v>
      </c>
      <c r="G13" s="114">
        <v>469508</v>
      </c>
      <c r="H13" s="140">
        <v>466058</v>
      </c>
      <c r="I13" s="115">
        <v>9126</v>
      </c>
      <c r="J13" s="116">
        <v>1.9581253835359547</v>
      </c>
    </row>
    <row r="14" spans="1:15" s="110" customFormat="1" ht="12" customHeight="1" x14ac:dyDescent="0.2">
      <c r="A14" s="118"/>
      <c r="B14" s="119" t="s">
        <v>107</v>
      </c>
      <c r="C14" s="113">
        <v>47.74637665222459</v>
      </c>
      <c r="D14" s="115">
        <v>434196</v>
      </c>
      <c r="E14" s="114">
        <v>434895</v>
      </c>
      <c r="F14" s="114">
        <v>432990</v>
      </c>
      <c r="G14" s="114">
        <v>427632</v>
      </c>
      <c r="H14" s="140">
        <v>425549</v>
      </c>
      <c r="I14" s="115">
        <v>8647</v>
      </c>
      <c r="J14" s="116">
        <v>2.031963416668821</v>
      </c>
    </row>
    <row r="15" spans="1:15" s="110" customFormat="1" ht="12" customHeight="1" x14ac:dyDescent="0.2">
      <c r="A15" s="118" t="s">
        <v>105</v>
      </c>
      <c r="B15" s="121" t="s">
        <v>108</v>
      </c>
      <c r="C15" s="113">
        <v>9.1092832479271593</v>
      </c>
      <c r="D15" s="115">
        <v>82838</v>
      </c>
      <c r="E15" s="114">
        <v>86046</v>
      </c>
      <c r="F15" s="114">
        <v>86452</v>
      </c>
      <c r="G15" s="114">
        <v>82530</v>
      </c>
      <c r="H15" s="140">
        <v>83218</v>
      </c>
      <c r="I15" s="115">
        <v>-380</v>
      </c>
      <c r="J15" s="116">
        <v>-0.45663197865846333</v>
      </c>
    </row>
    <row r="16" spans="1:15" s="110" customFormat="1" ht="12" customHeight="1" x14ac:dyDescent="0.2">
      <c r="A16" s="118"/>
      <c r="B16" s="121" t="s">
        <v>109</v>
      </c>
      <c r="C16" s="113">
        <v>73.936968044161958</v>
      </c>
      <c r="D16" s="115">
        <v>672368</v>
      </c>
      <c r="E16" s="114">
        <v>672391</v>
      </c>
      <c r="F16" s="114">
        <v>672720</v>
      </c>
      <c r="G16" s="114">
        <v>667335</v>
      </c>
      <c r="H16" s="140">
        <v>664176</v>
      </c>
      <c r="I16" s="115">
        <v>8192</v>
      </c>
      <c r="J16" s="116">
        <v>1.23340801233408</v>
      </c>
    </row>
    <row r="17" spans="1:10" s="110" customFormat="1" ht="12" customHeight="1" x14ac:dyDescent="0.2">
      <c r="A17" s="118"/>
      <c r="B17" s="121" t="s">
        <v>110</v>
      </c>
      <c r="C17" s="113">
        <v>15.761397875475598</v>
      </c>
      <c r="D17" s="115">
        <v>143331</v>
      </c>
      <c r="E17" s="114">
        <v>141771</v>
      </c>
      <c r="F17" s="114">
        <v>139857</v>
      </c>
      <c r="G17" s="114">
        <v>137083</v>
      </c>
      <c r="H17" s="140">
        <v>134475</v>
      </c>
      <c r="I17" s="115">
        <v>8856</v>
      </c>
      <c r="J17" s="116">
        <v>6.585610708310095</v>
      </c>
    </row>
    <row r="18" spans="1:10" s="110" customFormat="1" ht="12" customHeight="1" x14ac:dyDescent="0.2">
      <c r="A18" s="120"/>
      <c r="B18" s="121" t="s">
        <v>111</v>
      </c>
      <c r="C18" s="113">
        <v>1.1923508324352856</v>
      </c>
      <c r="D18" s="115">
        <v>10843</v>
      </c>
      <c r="E18" s="114">
        <v>10734</v>
      </c>
      <c r="F18" s="114">
        <v>10580</v>
      </c>
      <c r="G18" s="114">
        <v>10192</v>
      </c>
      <c r="H18" s="140">
        <v>9738</v>
      </c>
      <c r="I18" s="115">
        <v>1105</v>
      </c>
      <c r="J18" s="116">
        <v>11.347299240090368</v>
      </c>
    </row>
    <row r="19" spans="1:10" s="110" customFormat="1" ht="12" customHeight="1" x14ac:dyDescent="0.2">
      <c r="A19" s="120"/>
      <c r="B19" s="121" t="s">
        <v>112</v>
      </c>
      <c r="C19" s="113">
        <v>0.33143460379599288</v>
      </c>
      <c r="D19" s="115">
        <v>3014</v>
      </c>
      <c r="E19" s="114">
        <v>2971</v>
      </c>
      <c r="F19" s="114">
        <v>3043</v>
      </c>
      <c r="G19" s="114">
        <v>2679</v>
      </c>
      <c r="H19" s="140">
        <v>2468</v>
      </c>
      <c r="I19" s="115">
        <v>546</v>
      </c>
      <c r="J19" s="116">
        <v>22.123176661264182</v>
      </c>
    </row>
    <row r="20" spans="1:10" s="110" customFormat="1" ht="12" customHeight="1" x14ac:dyDescent="0.2">
      <c r="A20" s="118" t="s">
        <v>113</v>
      </c>
      <c r="B20" s="119" t="s">
        <v>181</v>
      </c>
      <c r="C20" s="113">
        <v>74.405199146671364</v>
      </c>
      <c r="D20" s="115">
        <v>676626</v>
      </c>
      <c r="E20" s="114">
        <v>676789</v>
      </c>
      <c r="F20" s="114">
        <v>679117</v>
      </c>
      <c r="G20" s="114">
        <v>669063</v>
      </c>
      <c r="H20" s="140">
        <v>666474</v>
      </c>
      <c r="I20" s="115">
        <v>10152</v>
      </c>
      <c r="J20" s="116">
        <v>1.523240216422546</v>
      </c>
    </row>
    <row r="21" spans="1:10" s="110" customFormat="1" ht="12" customHeight="1" x14ac:dyDescent="0.2">
      <c r="A21" s="118"/>
      <c r="B21" s="119" t="s">
        <v>182</v>
      </c>
      <c r="C21" s="113">
        <v>25.594800853328643</v>
      </c>
      <c r="D21" s="115">
        <v>232754</v>
      </c>
      <c r="E21" s="114">
        <v>234154</v>
      </c>
      <c r="F21" s="114">
        <v>230492</v>
      </c>
      <c r="G21" s="114">
        <v>228077</v>
      </c>
      <c r="H21" s="140">
        <v>225133</v>
      </c>
      <c r="I21" s="115">
        <v>7621</v>
      </c>
      <c r="J21" s="116">
        <v>3.3851101348980381</v>
      </c>
    </row>
    <row r="22" spans="1:10" s="110" customFormat="1" ht="12" customHeight="1" x14ac:dyDescent="0.2">
      <c r="A22" s="118" t="s">
        <v>113</v>
      </c>
      <c r="B22" s="119" t="s">
        <v>116</v>
      </c>
      <c r="C22" s="113">
        <v>76.614176691812006</v>
      </c>
      <c r="D22" s="115">
        <v>696714</v>
      </c>
      <c r="E22" s="114">
        <v>698852</v>
      </c>
      <c r="F22" s="114">
        <v>698111</v>
      </c>
      <c r="G22" s="114">
        <v>689553</v>
      </c>
      <c r="H22" s="140">
        <v>686967</v>
      </c>
      <c r="I22" s="115">
        <v>9747</v>
      </c>
      <c r="J22" s="116">
        <v>1.4188454467245151</v>
      </c>
    </row>
    <row r="23" spans="1:10" s="110" customFormat="1" ht="12" customHeight="1" x14ac:dyDescent="0.2">
      <c r="A23" s="118"/>
      <c r="B23" s="119" t="s">
        <v>117</v>
      </c>
      <c r="C23" s="113">
        <v>23.328641492005541</v>
      </c>
      <c r="D23" s="115">
        <v>212146</v>
      </c>
      <c r="E23" s="114">
        <v>211595</v>
      </c>
      <c r="F23" s="114">
        <v>210993</v>
      </c>
      <c r="G23" s="114">
        <v>207070</v>
      </c>
      <c r="H23" s="140">
        <v>204126</v>
      </c>
      <c r="I23" s="115">
        <v>8020</v>
      </c>
      <c r="J23" s="116">
        <v>3.9289458471728245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680725</v>
      </c>
      <c r="E64" s="236">
        <v>688675</v>
      </c>
      <c r="F64" s="236">
        <v>691909</v>
      </c>
      <c r="G64" s="236">
        <v>684488</v>
      </c>
      <c r="H64" s="140">
        <v>680339</v>
      </c>
      <c r="I64" s="115">
        <v>386</v>
      </c>
      <c r="J64" s="116">
        <v>5.673642110771248E-2</v>
      </c>
    </row>
    <row r="65" spans="1:12" s="110" customFormat="1" ht="12" customHeight="1" x14ac:dyDescent="0.2">
      <c r="A65" s="118" t="s">
        <v>105</v>
      </c>
      <c r="B65" s="119" t="s">
        <v>106</v>
      </c>
      <c r="C65" s="113">
        <v>52.118843879687098</v>
      </c>
      <c r="D65" s="235">
        <v>354786</v>
      </c>
      <c r="E65" s="236">
        <v>358993</v>
      </c>
      <c r="F65" s="236">
        <v>362199</v>
      </c>
      <c r="G65" s="236">
        <v>357637</v>
      </c>
      <c r="H65" s="140">
        <v>354614</v>
      </c>
      <c r="I65" s="115">
        <v>172</v>
      </c>
      <c r="J65" s="116">
        <v>4.850344318047229E-2</v>
      </c>
    </row>
    <row r="66" spans="1:12" s="110" customFormat="1" ht="12" customHeight="1" x14ac:dyDescent="0.2">
      <c r="A66" s="118"/>
      <c r="B66" s="119" t="s">
        <v>107</v>
      </c>
      <c r="C66" s="113">
        <v>47.881156120312902</v>
      </c>
      <c r="D66" s="235">
        <v>325939</v>
      </c>
      <c r="E66" s="236">
        <v>329682</v>
      </c>
      <c r="F66" s="236">
        <v>329710</v>
      </c>
      <c r="G66" s="236">
        <v>326851</v>
      </c>
      <c r="H66" s="140">
        <v>325725</v>
      </c>
      <c r="I66" s="115">
        <v>214</v>
      </c>
      <c r="J66" s="116">
        <v>6.5699593215135466E-2</v>
      </c>
    </row>
    <row r="67" spans="1:12" s="110" customFormat="1" ht="12" customHeight="1" x14ac:dyDescent="0.2">
      <c r="A67" s="118" t="s">
        <v>105</v>
      </c>
      <c r="B67" s="121" t="s">
        <v>108</v>
      </c>
      <c r="C67" s="113">
        <v>8.2933636931213037</v>
      </c>
      <c r="D67" s="235">
        <v>56455</v>
      </c>
      <c r="E67" s="236">
        <v>59797</v>
      </c>
      <c r="F67" s="236">
        <v>60596</v>
      </c>
      <c r="G67" s="236">
        <v>58227</v>
      </c>
      <c r="H67" s="140">
        <v>58563</v>
      </c>
      <c r="I67" s="115">
        <v>-2108</v>
      </c>
      <c r="J67" s="116">
        <v>-3.5995423731707734</v>
      </c>
    </row>
    <row r="68" spans="1:12" s="110" customFormat="1" ht="12" customHeight="1" x14ac:dyDescent="0.2">
      <c r="A68" s="118"/>
      <c r="B68" s="121" t="s">
        <v>109</v>
      </c>
      <c r="C68" s="113">
        <v>76.521062102904992</v>
      </c>
      <c r="D68" s="235">
        <v>520898</v>
      </c>
      <c r="E68" s="236">
        <v>526380</v>
      </c>
      <c r="F68" s="236">
        <v>529693</v>
      </c>
      <c r="G68" s="236">
        <v>526627</v>
      </c>
      <c r="H68" s="140">
        <v>524246</v>
      </c>
      <c r="I68" s="115">
        <v>-3348</v>
      </c>
      <c r="J68" s="116">
        <v>-0.63863148216676902</v>
      </c>
    </row>
    <row r="69" spans="1:12" s="110" customFormat="1" ht="12" customHeight="1" x14ac:dyDescent="0.2">
      <c r="A69" s="118"/>
      <c r="B69" s="121" t="s">
        <v>110</v>
      </c>
      <c r="C69" s="113">
        <v>13.887987072606412</v>
      </c>
      <c r="D69" s="235">
        <v>94539</v>
      </c>
      <c r="E69" s="236">
        <v>93715</v>
      </c>
      <c r="F69" s="236">
        <v>92912</v>
      </c>
      <c r="G69" s="236">
        <v>91177</v>
      </c>
      <c r="H69" s="140">
        <v>89402</v>
      </c>
      <c r="I69" s="115">
        <v>5137</v>
      </c>
      <c r="J69" s="116">
        <v>5.7459564662982929</v>
      </c>
    </row>
    <row r="70" spans="1:12" s="110" customFormat="1" ht="12" customHeight="1" x14ac:dyDescent="0.2">
      <c r="A70" s="120"/>
      <c r="B70" s="121" t="s">
        <v>111</v>
      </c>
      <c r="C70" s="113">
        <v>1.2975871313672922</v>
      </c>
      <c r="D70" s="235">
        <v>8833</v>
      </c>
      <c r="E70" s="236">
        <v>8782</v>
      </c>
      <c r="F70" s="236">
        <v>8708</v>
      </c>
      <c r="G70" s="236">
        <v>8457</v>
      </c>
      <c r="H70" s="140">
        <v>8128</v>
      </c>
      <c r="I70" s="115">
        <v>705</v>
      </c>
      <c r="J70" s="116">
        <v>8.6737204724409445</v>
      </c>
    </row>
    <row r="71" spans="1:12" s="110" customFormat="1" ht="12" customHeight="1" x14ac:dyDescent="0.2">
      <c r="A71" s="120"/>
      <c r="B71" s="121" t="s">
        <v>112</v>
      </c>
      <c r="C71" s="113">
        <v>0.32729810128906678</v>
      </c>
      <c r="D71" s="235">
        <v>2228</v>
      </c>
      <c r="E71" s="236">
        <v>2158</v>
      </c>
      <c r="F71" s="236">
        <v>2258</v>
      </c>
      <c r="G71" s="236">
        <v>1987</v>
      </c>
      <c r="H71" s="140">
        <v>1858</v>
      </c>
      <c r="I71" s="115">
        <v>370</v>
      </c>
      <c r="J71" s="116">
        <v>19.913885898815931</v>
      </c>
    </row>
    <row r="72" spans="1:12" s="110" customFormat="1" ht="12" customHeight="1" x14ac:dyDescent="0.2">
      <c r="A72" s="118" t="s">
        <v>113</v>
      </c>
      <c r="B72" s="119" t="s">
        <v>181</v>
      </c>
      <c r="C72" s="113">
        <v>74.458995923463959</v>
      </c>
      <c r="D72" s="235">
        <v>506861</v>
      </c>
      <c r="E72" s="236">
        <v>512546</v>
      </c>
      <c r="F72" s="236">
        <v>517737</v>
      </c>
      <c r="G72" s="236">
        <v>510897</v>
      </c>
      <c r="H72" s="140">
        <v>508830</v>
      </c>
      <c r="I72" s="115">
        <v>-1969</v>
      </c>
      <c r="J72" s="116">
        <v>-0.38696617730872784</v>
      </c>
    </row>
    <row r="73" spans="1:12" s="110" customFormat="1" ht="12" customHeight="1" x14ac:dyDescent="0.2">
      <c r="A73" s="118"/>
      <c r="B73" s="119" t="s">
        <v>182</v>
      </c>
      <c r="C73" s="113">
        <v>25.541004076536048</v>
      </c>
      <c r="D73" s="115">
        <v>173864</v>
      </c>
      <c r="E73" s="114">
        <v>176129</v>
      </c>
      <c r="F73" s="114">
        <v>174172</v>
      </c>
      <c r="G73" s="114">
        <v>173591</v>
      </c>
      <c r="H73" s="140">
        <v>171509</v>
      </c>
      <c r="I73" s="115">
        <v>2355</v>
      </c>
      <c r="J73" s="116">
        <v>1.3731057845360886</v>
      </c>
    </row>
    <row r="74" spans="1:12" s="110" customFormat="1" ht="12" customHeight="1" x14ac:dyDescent="0.2">
      <c r="A74" s="118" t="s">
        <v>113</v>
      </c>
      <c r="B74" s="119" t="s">
        <v>116</v>
      </c>
      <c r="C74" s="113">
        <v>69.840096955451912</v>
      </c>
      <c r="D74" s="115">
        <v>475419</v>
      </c>
      <c r="E74" s="114">
        <v>482280</v>
      </c>
      <c r="F74" s="114">
        <v>485278</v>
      </c>
      <c r="G74" s="114">
        <v>480655</v>
      </c>
      <c r="H74" s="140">
        <v>479884</v>
      </c>
      <c r="I74" s="115">
        <v>-4465</v>
      </c>
      <c r="J74" s="116">
        <v>-0.93043318802043828</v>
      </c>
    </row>
    <row r="75" spans="1:12" s="110" customFormat="1" ht="12" customHeight="1" x14ac:dyDescent="0.2">
      <c r="A75" s="142"/>
      <c r="B75" s="124" t="s">
        <v>117</v>
      </c>
      <c r="C75" s="125">
        <v>30.094678467810056</v>
      </c>
      <c r="D75" s="143">
        <v>204862</v>
      </c>
      <c r="E75" s="144">
        <v>205951</v>
      </c>
      <c r="F75" s="144">
        <v>206179</v>
      </c>
      <c r="G75" s="144">
        <v>203375</v>
      </c>
      <c r="H75" s="145">
        <v>200010</v>
      </c>
      <c r="I75" s="143">
        <v>4852</v>
      </c>
      <c r="J75" s="146">
        <v>2.4258787060646969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909380</v>
      </c>
      <c r="G11" s="114">
        <v>910943</v>
      </c>
      <c r="H11" s="114">
        <v>909609</v>
      </c>
      <c r="I11" s="114">
        <v>897140</v>
      </c>
      <c r="J11" s="140">
        <v>891607</v>
      </c>
      <c r="K11" s="114">
        <v>17773</v>
      </c>
      <c r="L11" s="116">
        <v>1.9933670327846238</v>
      </c>
    </row>
    <row r="12" spans="1:17" s="110" customFormat="1" ht="24.95" customHeight="1" x14ac:dyDescent="0.2">
      <c r="A12" s="606" t="s">
        <v>185</v>
      </c>
      <c r="B12" s="607"/>
      <c r="C12" s="607"/>
      <c r="D12" s="608"/>
      <c r="E12" s="113">
        <v>52.25362334777541</v>
      </c>
      <c r="F12" s="115">
        <v>475184</v>
      </c>
      <c r="G12" s="114">
        <v>476048</v>
      </c>
      <c r="H12" s="114">
        <v>476619</v>
      </c>
      <c r="I12" s="114">
        <v>469508</v>
      </c>
      <c r="J12" s="140">
        <v>466058</v>
      </c>
      <c r="K12" s="114">
        <v>9126</v>
      </c>
      <c r="L12" s="116">
        <v>1.9581253835359547</v>
      </c>
    </row>
    <row r="13" spans="1:17" s="110" customFormat="1" ht="15" customHeight="1" x14ac:dyDescent="0.2">
      <c r="A13" s="120"/>
      <c r="B13" s="609" t="s">
        <v>107</v>
      </c>
      <c r="C13" s="609"/>
      <c r="E13" s="113">
        <v>47.74637665222459</v>
      </c>
      <c r="F13" s="115">
        <v>434196</v>
      </c>
      <c r="G13" s="114">
        <v>434895</v>
      </c>
      <c r="H13" s="114">
        <v>432990</v>
      </c>
      <c r="I13" s="114">
        <v>427632</v>
      </c>
      <c r="J13" s="140">
        <v>425549</v>
      </c>
      <c r="K13" s="114">
        <v>8647</v>
      </c>
      <c r="L13" s="116">
        <v>2.031963416668821</v>
      </c>
    </row>
    <row r="14" spans="1:17" s="110" customFormat="1" ht="24.95" customHeight="1" x14ac:dyDescent="0.2">
      <c r="A14" s="606" t="s">
        <v>186</v>
      </c>
      <c r="B14" s="607"/>
      <c r="C14" s="607"/>
      <c r="D14" s="608"/>
      <c r="E14" s="113">
        <v>9.1092832479271593</v>
      </c>
      <c r="F14" s="115">
        <v>82838</v>
      </c>
      <c r="G14" s="114">
        <v>86046</v>
      </c>
      <c r="H14" s="114">
        <v>86452</v>
      </c>
      <c r="I14" s="114">
        <v>82530</v>
      </c>
      <c r="J14" s="140">
        <v>83218</v>
      </c>
      <c r="K14" s="114">
        <v>-380</v>
      </c>
      <c r="L14" s="116">
        <v>-0.45663197865846333</v>
      </c>
    </row>
    <row r="15" spans="1:17" s="110" customFormat="1" ht="15" customHeight="1" x14ac:dyDescent="0.2">
      <c r="A15" s="120"/>
      <c r="B15" s="119"/>
      <c r="C15" s="258" t="s">
        <v>106</v>
      </c>
      <c r="E15" s="113">
        <v>50.964533185253146</v>
      </c>
      <c r="F15" s="115">
        <v>42218</v>
      </c>
      <c r="G15" s="114">
        <v>43966</v>
      </c>
      <c r="H15" s="114">
        <v>44372</v>
      </c>
      <c r="I15" s="114">
        <v>41837</v>
      </c>
      <c r="J15" s="140">
        <v>42191</v>
      </c>
      <c r="K15" s="114">
        <v>27</v>
      </c>
      <c r="L15" s="116">
        <v>6.3994690810836433E-2</v>
      </c>
    </row>
    <row r="16" spans="1:17" s="110" customFormat="1" ht="15" customHeight="1" x14ac:dyDescent="0.2">
      <c r="A16" s="120"/>
      <c r="B16" s="119"/>
      <c r="C16" s="258" t="s">
        <v>107</v>
      </c>
      <c r="E16" s="113">
        <v>49.035466814746854</v>
      </c>
      <c r="F16" s="115">
        <v>40620</v>
      </c>
      <c r="G16" s="114">
        <v>42080</v>
      </c>
      <c r="H16" s="114">
        <v>42080</v>
      </c>
      <c r="I16" s="114">
        <v>40693</v>
      </c>
      <c r="J16" s="140">
        <v>41027</v>
      </c>
      <c r="K16" s="114">
        <v>-407</v>
      </c>
      <c r="L16" s="116">
        <v>-0.99202963901820751</v>
      </c>
    </row>
    <row r="17" spans="1:12" s="110" customFormat="1" ht="15" customHeight="1" x14ac:dyDescent="0.2">
      <c r="A17" s="120"/>
      <c r="B17" s="121" t="s">
        <v>109</v>
      </c>
      <c r="C17" s="258"/>
      <c r="E17" s="113">
        <v>73.936968044161958</v>
      </c>
      <c r="F17" s="115">
        <v>672368</v>
      </c>
      <c r="G17" s="114">
        <v>672391</v>
      </c>
      <c r="H17" s="114">
        <v>672720</v>
      </c>
      <c r="I17" s="114">
        <v>667335</v>
      </c>
      <c r="J17" s="140">
        <v>664176</v>
      </c>
      <c r="K17" s="114">
        <v>8192</v>
      </c>
      <c r="L17" s="116">
        <v>1.23340801233408</v>
      </c>
    </row>
    <row r="18" spans="1:12" s="110" customFormat="1" ht="15" customHeight="1" x14ac:dyDescent="0.2">
      <c r="A18" s="120"/>
      <c r="B18" s="119"/>
      <c r="C18" s="258" t="s">
        <v>106</v>
      </c>
      <c r="E18" s="113">
        <v>52.26780572543607</v>
      </c>
      <c r="F18" s="115">
        <v>351432</v>
      </c>
      <c r="G18" s="114">
        <v>351571</v>
      </c>
      <c r="H18" s="114">
        <v>352718</v>
      </c>
      <c r="I18" s="114">
        <v>349905</v>
      </c>
      <c r="J18" s="140">
        <v>347850</v>
      </c>
      <c r="K18" s="114">
        <v>3582</v>
      </c>
      <c r="L18" s="116">
        <v>1.0297542043984476</v>
      </c>
    </row>
    <row r="19" spans="1:12" s="110" customFormat="1" ht="15" customHeight="1" x14ac:dyDescent="0.2">
      <c r="A19" s="120"/>
      <c r="B19" s="119"/>
      <c r="C19" s="258" t="s">
        <v>107</v>
      </c>
      <c r="E19" s="113">
        <v>47.73219427456393</v>
      </c>
      <c r="F19" s="115">
        <v>320936</v>
      </c>
      <c r="G19" s="114">
        <v>320820</v>
      </c>
      <c r="H19" s="114">
        <v>320002</v>
      </c>
      <c r="I19" s="114">
        <v>317430</v>
      </c>
      <c r="J19" s="140">
        <v>316326</v>
      </c>
      <c r="K19" s="114">
        <v>4610</v>
      </c>
      <c r="L19" s="116">
        <v>1.4573572833089914</v>
      </c>
    </row>
    <row r="20" spans="1:12" s="110" customFormat="1" ht="15" customHeight="1" x14ac:dyDescent="0.2">
      <c r="A20" s="120"/>
      <c r="B20" s="121" t="s">
        <v>110</v>
      </c>
      <c r="C20" s="258"/>
      <c r="E20" s="113">
        <v>15.761397875475598</v>
      </c>
      <c r="F20" s="115">
        <v>143331</v>
      </c>
      <c r="G20" s="114">
        <v>141771</v>
      </c>
      <c r="H20" s="114">
        <v>139857</v>
      </c>
      <c r="I20" s="114">
        <v>137083</v>
      </c>
      <c r="J20" s="140">
        <v>134475</v>
      </c>
      <c r="K20" s="114">
        <v>8856</v>
      </c>
      <c r="L20" s="116">
        <v>6.585610708310095</v>
      </c>
    </row>
    <row r="21" spans="1:12" s="110" customFormat="1" ht="15" customHeight="1" x14ac:dyDescent="0.2">
      <c r="A21" s="120"/>
      <c r="B21" s="119"/>
      <c r="C21" s="258" t="s">
        <v>106</v>
      </c>
      <c r="E21" s="113">
        <v>52.780626661364252</v>
      </c>
      <c r="F21" s="115">
        <v>75651</v>
      </c>
      <c r="G21" s="114">
        <v>74700</v>
      </c>
      <c r="H21" s="114">
        <v>73740</v>
      </c>
      <c r="I21" s="114">
        <v>72177</v>
      </c>
      <c r="J21" s="140">
        <v>70714</v>
      </c>
      <c r="K21" s="114">
        <v>4937</v>
      </c>
      <c r="L21" s="116">
        <v>6.981644370280284</v>
      </c>
    </row>
    <row r="22" spans="1:12" s="110" customFormat="1" ht="15" customHeight="1" x14ac:dyDescent="0.2">
      <c r="A22" s="120"/>
      <c r="B22" s="119"/>
      <c r="C22" s="258" t="s">
        <v>107</v>
      </c>
      <c r="E22" s="113">
        <v>47.219373338635748</v>
      </c>
      <c r="F22" s="115">
        <v>67680</v>
      </c>
      <c r="G22" s="114">
        <v>67071</v>
      </c>
      <c r="H22" s="114">
        <v>66117</v>
      </c>
      <c r="I22" s="114">
        <v>64906</v>
      </c>
      <c r="J22" s="140">
        <v>63761</v>
      </c>
      <c r="K22" s="114">
        <v>3919</v>
      </c>
      <c r="L22" s="116">
        <v>6.1463904267498943</v>
      </c>
    </row>
    <row r="23" spans="1:12" s="110" customFormat="1" ht="15" customHeight="1" x14ac:dyDescent="0.2">
      <c r="A23" s="120"/>
      <c r="B23" s="121" t="s">
        <v>111</v>
      </c>
      <c r="C23" s="258"/>
      <c r="E23" s="113">
        <v>1.1923508324352856</v>
      </c>
      <c r="F23" s="115">
        <v>10843</v>
      </c>
      <c r="G23" s="114">
        <v>10734</v>
      </c>
      <c r="H23" s="114">
        <v>10580</v>
      </c>
      <c r="I23" s="114">
        <v>10192</v>
      </c>
      <c r="J23" s="140">
        <v>9738</v>
      </c>
      <c r="K23" s="114">
        <v>1105</v>
      </c>
      <c r="L23" s="116">
        <v>11.347299240090368</v>
      </c>
    </row>
    <row r="24" spans="1:12" s="110" customFormat="1" ht="15" customHeight="1" x14ac:dyDescent="0.2">
      <c r="A24" s="120"/>
      <c r="B24" s="119"/>
      <c r="C24" s="258" t="s">
        <v>106</v>
      </c>
      <c r="E24" s="113">
        <v>54.256202158074331</v>
      </c>
      <c r="F24" s="115">
        <v>5883</v>
      </c>
      <c r="G24" s="114">
        <v>5810</v>
      </c>
      <c r="H24" s="114">
        <v>5789</v>
      </c>
      <c r="I24" s="114">
        <v>5589</v>
      </c>
      <c r="J24" s="140">
        <v>5303</v>
      </c>
      <c r="K24" s="114">
        <v>580</v>
      </c>
      <c r="L24" s="116">
        <v>10.937205355459174</v>
      </c>
    </row>
    <row r="25" spans="1:12" s="110" customFormat="1" ht="15" customHeight="1" x14ac:dyDescent="0.2">
      <c r="A25" s="120"/>
      <c r="B25" s="119"/>
      <c r="C25" s="258" t="s">
        <v>107</v>
      </c>
      <c r="E25" s="113">
        <v>45.743797841925669</v>
      </c>
      <c r="F25" s="115">
        <v>4960</v>
      </c>
      <c r="G25" s="114">
        <v>4924</v>
      </c>
      <c r="H25" s="114">
        <v>4791</v>
      </c>
      <c r="I25" s="114">
        <v>4603</v>
      </c>
      <c r="J25" s="140">
        <v>4435</v>
      </c>
      <c r="K25" s="114">
        <v>525</v>
      </c>
      <c r="L25" s="116">
        <v>11.837655016910936</v>
      </c>
    </row>
    <row r="26" spans="1:12" s="110" customFormat="1" ht="15" customHeight="1" x14ac:dyDescent="0.2">
      <c r="A26" s="120"/>
      <c r="C26" s="121" t="s">
        <v>187</v>
      </c>
      <c r="D26" s="110" t="s">
        <v>188</v>
      </c>
      <c r="E26" s="113">
        <v>0.33143460379599288</v>
      </c>
      <c r="F26" s="115">
        <v>3014</v>
      </c>
      <c r="G26" s="114">
        <v>2971</v>
      </c>
      <c r="H26" s="114">
        <v>3043</v>
      </c>
      <c r="I26" s="114">
        <v>2679</v>
      </c>
      <c r="J26" s="140">
        <v>2468</v>
      </c>
      <c r="K26" s="114">
        <v>546</v>
      </c>
      <c r="L26" s="116">
        <v>22.123176661264182</v>
      </c>
    </row>
    <row r="27" spans="1:12" s="110" customFormat="1" ht="15" customHeight="1" x14ac:dyDescent="0.2">
      <c r="A27" s="120"/>
      <c r="B27" s="119"/>
      <c r="D27" s="259" t="s">
        <v>106</v>
      </c>
      <c r="E27" s="113">
        <v>51.493032514930327</v>
      </c>
      <c r="F27" s="115">
        <v>1552</v>
      </c>
      <c r="G27" s="114">
        <v>1529</v>
      </c>
      <c r="H27" s="114">
        <v>1592</v>
      </c>
      <c r="I27" s="114">
        <v>1414</v>
      </c>
      <c r="J27" s="140">
        <v>1237</v>
      </c>
      <c r="K27" s="114">
        <v>315</v>
      </c>
      <c r="L27" s="116">
        <v>25.464834276475344</v>
      </c>
    </row>
    <row r="28" spans="1:12" s="110" customFormat="1" ht="15" customHeight="1" x14ac:dyDescent="0.2">
      <c r="A28" s="120"/>
      <c r="B28" s="119"/>
      <c r="D28" s="259" t="s">
        <v>107</v>
      </c>
      <c r="E28" s="113">
        <v>48.506967485069673</v>
      </c>
      <c r="F28" s="115">
        <v>1462</v>
      </c>
      <c r="G28" s="114">
        <v>1442</v>
      </c>
      <c r="H28" s="114">
        <v>1451</v>
      </c>
      <c r="I28" s="114">
        <v>1265</v>
      </c>
      <c r="J28" s="140">
        <v>1231</v>
      </c>
      <c r="K28" s="114">
        <v>231</v>
      </c>
      <c r="L28" s="116">
        <v>18.765231519090172</v>
      </c>
    </row>
    <row r="29" spans="1:12" s="110" customFormat="1" ht="24.95" customHeight="1" x14ac:dyDescent="0.2">
      <c r="A29" s="606" t="s">
        <v>189</v>
      </c>
      <c r="B29" s="607"/>
      <c r="C29" s="607"/>
      <c r="D29" s="608"/>
      <c r="E29" s="113">
        <v>76.614176691812006</v>
      </c>
      <c r="F29" s="115">
        <v>696714</v>
      </c>
      <c r="G29" s="114">
        <v>698852</v>
      </c>
      <c r="H29" s="114">
        <v>698111</v>
      </c>
      <c r="I29" s="114">
        <v>689553</v>
      </c>
      <c r="J29" s="140">
        <v>686967</v>
      </c>
      <c r="K29" s="114">
        <v>9747</v>
      </c>
      <c r="L29" s="116">
        <v>1.4188454467245151</v>
      </c>
    </row>
    <row r="30" spans="1:12" s="110" customFormat="1" ht="15" customHeight="1" x14ac:dyDescent="0.2">
      <c r="A30" s="120"/>
      <c r="B30" s="119"/>
      <c r="C30" s="258" t="s">
        <v>106</v>
      </c>
      <c r="E30" s="113">
        <v>51.430142066902633</v>
      </c>
      <c r="F30" s="115">
        <v>358321</v>
      </c>
      <c r="G30" s="114">
        <v>359499</v>
      </c>
      <c r="H30" s="114">
        <v>359633</v>
      </c>
      <c r="I30" s="114">
        <v>355108</v>
      </c>
      <c r="J30" s="140">
        <v>353380</v>
      </c>
      <c r="K30" s="114">
        <v>4941</v>
      </c>
      <c r="L30" s="116">
        <v>1.3982115569641747</v>
      </c>
    </row>
    <row r="31" spans="1:12" s="110" customFormat="1" ht="15" customHeight="1" x14ac:dyDescent="0.2">
      <c r="A31" s="120"/>
      <c r="B31" s="119"/>
      <c r="C31" s="258" t="s">
        <v>107</v>
      </c>
      <c r="E31" s="113">
        <v>48.569857933097367</v>
      </c>
      <c r="F31" s="115">
        <v>338393</v>
      </c>
      <c r="G31" s="114">
        <v>339353</v>
      </c>
      <c r="H31" s="114">
        <v>338478</v>
      </c>
      <c r="I31" s="114">
        <v>334445</v>
      </c>
      <c r="J31" s="140">
        <v>333587</v>
      </c>
      <c r="K31" s="114">
        <v>4806</v>
      </c>
      <c r="L31" s="116">
        <v>1.4407036245417237</v>
      </c>
    </row>
    <row r="32" spans="1:12" s="110" customFormat="1" ht="15" customHeight="1" x14ac:dyDescent="0.2">
      <c r="A32" s="120"/>
      <c r="B32" s="119" t="s">
        <v>117</v>
      </c>
      <c r="C32" s="258"/>
      <c r="E32" s="113">
        <v>23.328641492005541</v>
      </c>
      <c r="F32" s="115">
        <v>212146</v>
      </c>
      <c r="G32" s="114">
        <v>211595</v>
      </c>
      <c r="H32" s="114">
        <v>210993</v>
      </c>
      <c r="I32" s="114">
        <v>207070</v>
      </c>
      <c r="J32" s="140">
        <v>204126</v>
      </c>
      <c r="K32" s="114">
        <v>8020</v>
      </c>
      <c r="L32" s="116">
        <v>3.9289458471728245</v>
      </c>
    </row>
    <row r="33" spans="1:12" s="110" customFormat="1" ht="15" customHeight="1" x14ac:dyDescent="0.2">
      <c r="A33" s="120"/>
      <c r="B33" s="119"/>
      <c r="C33" s="258" t="s">
        <v>106</v>
      </c>
      <c r="E33" s="113">
        <v>54.941879648921024</v>
      </c>
      <c r="F33" s="115">
        <v>116557</v>
      </c>
      <c r="G33" s="114">
        <v>116271</v>
      </c>
      <c r="H33" s="114">
        <v>116701</v>
      </c>
      <c r="I33" s="114">
        <v>114103</v>
      </c>
      <c r="J33" s="140">
        <v>112391</v>
      </c>
      <c r="K33" s="114">
        <v>4166</v>
      </c>
      <c r="L33" s="116">
        <v>3.7067024939719371</v>
      </c>
    </row>
    <row r="34" spans="1:12" s="110" customFormat="1" ht="15" customHeight="1" x14ac:dyDescent="0.2">
      <c r="A34" s="120"/>
      <c r="B34" s="119"/>
      <c r="C34" s="258" t="s">
        <v>107</v>
      </c>
      <c r="E34" s="113">
        <v>45.058120351078976</v>
      </c>
      <c r="F34" s="115">
        <v>95589</v>
      </c>
      <c r="G34" s="114">
        <v>95324</v>
      </c>
      <c r="H34" s="114">
        <v>94292</v>
      </c>
      <c r="I34" s="114">
        <v>92967</v>
      </c>
      <c r="J34" s="140">
        <v>91735</v>
      </c>
      <c r="K34" s="114">
        <v>3854</v>
      </c>
      <c r="L34" s="116">
        <v>4.2012318090150975</v>
      </c>
    </row>
    <row r="35" spans="1:12" s="110" customFormat="1" ht="24.95" customHeight="1" x14ac:dyDescent="0.2">
      <c r="A35" s="606" t="s">
        <v>190</v>
      </c>
      <c r="B35" s="607"/>
      <c r="C35" s="607"/>
      <c r="D35" s="608"/>
      <c r="E35" s="113">
        <v>74.405199146671364</v>
      </c>
      <c r="F35" s="115">
        <v>676626</v>
      </c>
      <c r="G35" s="114">
        <v>676789</v>
      </c>
      <c r="H35" s="114">
        <v>679117</v>
      </c>
      <c r="I35" s="114">
        <v>669063</v>
      </c>
      <c r="J35" s="140">
        <v>666474</v>
      </c>
      <c r="K35" s="114">
        <v>10152</v>
      </c>
      <c r="L35" s="116">
        <v>1.523240216422546</v>
      </c>
    </row>
    <row r="36" spans="1:12" s="110" customFormat="1" ht="15" customHeight="1" x14ac:dyDescent="0.2">
      <c r="A36" s="120"/>
      <c r="B36" s="119"/>
      <c r="C36" s="258" t="s">
        <v>106</v>
      </c>
      <c r="E36" s="113">
        <v>61.113820633555314</v>
      </c>
      <c r="F36" s="115">
        <v>413512</v>
      </c>
      <c r="G36" s="114">
        <v>413516</v>
      </c>
      <c r="H36" s="114">
        <v>415110</v>
      </c>
      <c r="I36" s="114">
        <v>408720</v>
      </c>
      <c r="J36" s="140">
        <v>406869</v>
      </c>
      <c r="K36" s="114">
        <v>6643</v>
      </c>
      <c r="L36" s="116">
        <v>1.6327122489056674</v>
      </c>
    </row>
    <row r="37" spans="1:12" s="110" customFormat="1" ht="15" customHeight="1" x14ac:dyDescent="0.2">
      <c r="A37" s="120"/>
      <c r="B37" s="119"/>
      <c r="C37" s="258" t="s">
        <v>107</v>
      </c>
      <c r="E37" s="113">
        <v>38.886179366444686</v>
      </c>
      <c r="F37" s="115">
        <v>263114</v>
      </c>
      <c r="G37" s="114">
        <v>263273</v>
      </c>
      <c r="H37" s="114">
        <v>264007</v>
      </c>
      <c r="I37" s="114">
        <v>260343</v>
      </c>
      <c r="J37" s="140">
        <v>259605</v>
      </c>
      <c r="K37" s="114">
        <v>3509</v>
      </c>
      <c r="L37" s="116">
        <v>1.3516688815700777</v>
      </c>
    </row>
    <row r="38" spans="1:12" s="110" customFormat="1" ht="15" customHeight="1" x14ac:dyDescent="0.2">
      <c r="A38" s="120"/>
      <c r="B38" s="119" t="s">
        <v>182</v>
      </c>
      <c r="C38" s="258"/>
      <c r="E38" s="113">
        <v>25.594800853328643</v>
      </c>
      <c r="F38" s="115">
        <v>232754</v>
      </c>
      <c r="G38" s="114">
        <v>234154</v>
      </c>
      <c r="H38" s="114">
        <v>230492</v>
      </c>
      <c r="I38" s="114">
        <v>228077</v>
      </c>
      <c r="J38" s="140">
        <v>225133</v>
      </c>
      <c r="K38" s="114">
        <v>7621</v>
      </c>
      <c r="L38" s="116">
        <v>3.3851101348980381</v>
      </c>
    </row>
    <row r="39" spans="1:12" s="110" customFormat="1" ht="15" customHeight="1" x14ac:dyDescent="0.2">
      <c r="A39" s="120"/>
      <c r="B39" s="119"/>
      <c r="C39" s="258" t="s">
        <v>106</v>
      </c>
      <c r="E39" s="113">
        <v>26.496644525980219</v>
      </c>
      <c r="F39" s="115">
        <v>61672</v>
      </c>
      <c r="G39" s="114">
        <v>62532</v>
      </c>
      <c r="H39" s="114">
        <v>61509</v>
      </c>
      <c r="I39" s="114">
        <v>60788</v>
      </c>
      <c r="J39" s="140">
        <v>59189</v>
      </c>
      <c r="K39" s="114">
        <v>2483</v>
      </c>
      <c r="L39" s="116">
        <v>4.1950362398418628</v>
      </c>
    </row>
    <row r="40" spans="1:12" s="110" customFormat="1" ht="15" customHeight="1" x14ac:dyDescent="0.2">
      <c r="A40" s="120"/>
      <c r="B40" s="119"/>
      <c r="C40" s="258" t="s">
        <v>107</v>
      </c>
      <c r="E40" s="113">
        <v>73.503355474019784</v>
      </c>
      <c r="F40" s="115">
        <v>171082</v>
      </c>
      <c r="G40" s="114">
        <v>171622</v>
      </c>
      <c r="H40" s="114">
        <v>168983</v>
      </c>
      <c r="I40" s="114">
        <v>167289</v>
      </c>
      <c r="J40" s="140">
        <v>165944</v>
      </c>
      <c r="K40" s="114">
        <v>5138</v>
      </c>
      <c r="L40" s="116">
        <v>3.0962252326085911</v>
      </c>
    </row>
    <row r="41" spans="1:12" s="110" customFormat="1" ht="24.75" customHeight="1" x14ac:dyDescent="0.2">
      <c r="A41" s="606" t="s">
        <v>517</v>
      </c>
      <c r="B41" s="607"/>
      <c r="C41" s="607"/>
      <c r="D41" s="608"/>
      <c r="E41" s="113">
        <v>3.0262376564252569</v>
      </c>
      <c r="F41" s="115">
        <v>27520</v>
      </c>
      <c r="G41" s="114">
        <v>30395</v>
      </c>
      <c r="H41" s="114">
        <v>30458</v>
      </c>
      <c r="I41" s="114">
        <v>26495</v>
      </c>
      <c r="J41" s="140">
        <v>27430</v>
      </c>
      <c r="K41" s="114">
        <v>90</v>
      </c>
      <c r="L41" s="116">
        <v>0.32810791104629966</v>
      </c>
    </row>
    <row r="42" spans="1:12" s="110" customFormat="1" ht="15" customHeight="1" x14ac:dyDescent="0.2">
      <c r="A42" s="120"/>
      <c r="B42" s="119"/>
      <c r="C42" s="258" t="s">
        <v>106</v>
      </c>
      <c r="E42" s="113">
        <v>52.147529069767444</v>
      </c>
      <c r="F42" s="115">
        <v>14351</v>
      </c>
      <c r="G42" s="114">
        <v>15962</v>
      </c>
      <c r="H42" s="114">
        <v>16025</v>
      </c>
      <c r="I42" s="114">
        <v>13450</v>
      </c>
      <c r="J42" s="140">
        <v>14039</v>
      </c>
      <c r="K42" s="114">
        <v>312</v>
      </c>
      <c r="L42" s="116">
        <v>2.2223805114324384</v>
      </c>
    </row>
    <row r="43" spans="1:12" s="110" customFormat="1" ht="15" customHeight="1" x14ac:dyDescent="0.2">
      <c r="A43" s="123"/>
      <c r="B43" s="124"/>
      <c r="C43" s="260" t="s">
        <v>107</v>
      </c>
      <c r="D43" s="261"/>
      <c r="E43" s="125">
        <v>47.852470930232556</v>
      </c>
      <c r="F43" s="143">
        <v>13169</v>
      </c>
      <c r="G43" s="144">
        <v>14433</v>
      </c>
      <c r="H43" s="144">
        <v>14433</v>
      </c>
      <c r="I43" s="144">
        <v>13045</v>
      </c>
      <c r="J43" s="145">
        <v>13391</v>
      </c>
      <c r="K43" s="144">
        <v>-222</v>
      </c>
      <c r="L43" s="146">
        <v>-1.6578298857441565</v>
      </c>
    </row>
    <row r="44" spans="1:12" s="110" customFormat="1" ht="45.75" customHeight="1" x14ac:dyDescent="0.2">
      <c r="A44" s="606" t="s">
        <v>191</v>
      </c>
      <c r="B44" s="607"/>
      <c r="C44" s="607"/>
      <c r="D44" s="608"/>
      <c r="E44" s="113">
        <v>0.27568233301810025</v>
      </c>
      <c r="F44" s="115">
        <v>2507</v>
      </c>
      <c r="G44" s="114">
        <v>2547</v>
      </c>
      <c r="H44" s="114">
        <v>2567</v>
      </c>
      <c r="I44" s="114">
        <v>2437</v>
      </c>
      <c r="J44" s="140">
        <v>2485</v>
      </c>
      <c r="K44" s="114">
        <v>22</v>
      </c>
      <c r="L44" s="116">
        <v>0.88531187122736421</v>
      </c>
    </row>
    <row r="45" spans="1:12" s="110" customFormat="1" ht="15" customHeight="1" x14ac:dyDescent="0.2">
      <c r="A45" s="120"/>
      <c r="B45" s="119"/>
      <c r="C45" s="258" t="s">
        <v>106</v>
      </c>
      <c r="E45" s="113">
        <v>61.108895093737537</v>
      </c>
      <c r="F45" s="115">
        <v>1532</v>
      </c>
      <c r="G45" s="114">
        <v>1563</v>
      </c>
      <c r="H45" s="114">
        <v>1574</v>
      </c>
      <c r="I45" s="114">
        <v>1472</v>
      </c>
      <c r="J45" s="140">
        <v>1508</v>
      </c>
      <c r="K45" s="114">
        <v>24</v>
      </c>
      <c r="L45" s="116">
        <v>1.5915119363395225</v>
      </c>
    </row>
    <row r="46" spans="1:12" s="110" customFormat="1" ht="15" customHeight="1" x14ac:dyDescent="0.2">
      <c r="A46" s="123"/>
      <c r="B46" s="124"/>
      <c r="C46" s="260" t="s">
        <v>107</v>
      </c>
      <c r="D46" s="261"/>
      <c r="E46" s="125">
        <v>38.891104906262463</v>
      </c>
      <c r="F46" s="143">
        <v>975</v>
      </c>
      <c r="G46" s="144">
        <v>984</v>
      </c>
      <c r="H46" s="144">
        <v>993</v>
      </c>
      <c r="I46" s="144">
        <v>965</v>
      </c>
      <c r="J46" s="145">
        <v>977</v>
      </c>
      <c r="K46" s="144">
        <v>-2</v>
      </c>
      <c r="L46" s="146">
        <v>-0.20470829068577279</v>
      </c>
    </row>
    <row r="47" spans="1:12" s="110" customFormat="1" ht="39" customHeight="1" x14ac:dyDescent="0.2">
      <c r="A47" s="606" t="s">
        <v>518</v>
      </c>
      <c r="B47" s="610"/>
      <c r="C47" s="610"/>
      <c r="D47" s="611"/>
      <c r="E47" s="113">
        <v>0.16912621786271967</v>
      </c>
      <c r="F47" s="115">
        <v>1538</v>
      </c>
      <c r="G47" s="114">
        <v>1574</v>
      </c>
      <c r="H47" s="114">
        <v>1379</v>
      </c>
      <c r="I47" s="114">
        <v>1397</v>
      </c>
      <c r="J47" s="140">
        <v>1537</v>
      </c>
      <c r="K47" s="114">
        <v>1</v>
      </c>
      <c r="L47" s="116">
        <v>6.5061808718282363E-2</v>
      </c>
    </row>
    <row r="48" spans="1:12" s="110" customFormat="1" ht="15" customHeight="1" x14ac:dyDescent="0.2">
      <c r="A48" s="120"/>
      <c r="B48" s="119"/>
      <c r="C48" s="258" t="s">
        <v>106</v>
      </c>
      <c r="E48" s="113">
        <v>36.931079323797142</v>
      </c>
      <c r="F48" s="115">
        <v>568</v>
      </c>
      <c r="G48" s="114">
        <v>585</v>
      </c>
      <c r="H48" s="114">
        <v>521</v>
      </c>
      <c r="I48" s="114">
        <v>514</v>
      </c>
      <c r="J48" s="140">
        <v>560</v>
      </c>
      <c r="K48" s="114">
        <v>8</v>
      </c>
      <c r="L48" s="116">
        <v>1.4285714285714286</v>
      </c>
    </row>
    <row r="49" spans="1:12" s="110" customFormat="1" ht="15" customHeight="1" x14ac:dyDescent="0.2">
      <c r="A49" s="123"/>
      <c r="B49" s="124"/>
      <c r="C49" s="260" t="s">
        <v>107</v>
      </c>
      <c r="D49" s="261"/>
      <c r="E49" s="125">
        <v>63.068920676202858</v>
      </c>
      <c r="F49" s="143">
        <v>970</v>
      </c>
      <c r="G49" s="144">
        <v>989</v>
      </c>
      <c r="H49" s="144">
        <v>858</v>
      </c>
      <c r="I49" s="144">
        <v>883</v>
      </c>
      <c r="J49" s="145">
        <v>977</v>
      </c>
      <c r="K49" s="144">
        <v>-7</v>
      </c>
      <c r="L49" s="146">
        <v>-0.7164790174002047</v>
      </c>
    </row>
    <row r="50" spans="1:12" s="110" customFormat="1" ht="24.95" customHeight="1" x14ac:dyDescent="0.2">
      <c r="A50" s="612" t="s">
        <v>192</v>
      </c>
      <c r="B50" s="613"/>
      <c r="C50" s="613"/>
      <c r="D50" s="614"/>
      <c r="E50" s="262">
        <v>11.020035628670083</v>
      </c>
      <c r="F50" s="263">
        <v>100214</v>
      </c>
      <c r="G50" s="264">
        <v>103115</v>
      </c>
      <c r="H50" s="264">
        <v>103293</v>
      </c>
      <c r="I50" s="264">
        <v>98637</v>
      </c>
      <c r="J50" s="265">
        <v>99118</v>
      </c>
      <c r="K50" s="263">
        <v>1096</v>
      </c>
      <c r="L50" s="266">
        <v>1.1057527391593858</v>
      </c>
    </row>
    <row r="51" spans="1:12" s="110" customFormat="1" ht="15" customHeight="1" x14ac:dyDescent="0.2">
      <c r="A51" s="120"/>
      <c r="B51" s="119"/>
      <c r="C51" s="258" t="s">
        <v>106</v>
      </c>
      <c r="E51" s="113">
        <v>54.739856706647771</v>
      </c>
      <c r="F51" s="115">
        <v>54857</v>
      </c>
      <c r="G51" s="114">
        <v>56245</v>
      </c>
      <c r="H51" s="114">
        <v>56765</v>
      </c>
      <c r="I51" s="114">
        <v>53828</v>
      </c>
      <c r="J51" s="140">
        <v>53811</v>
      </c>
      <c r="K51" s="114">
        <v>1046</v>
      </c>
      <c r="L51" s="116">
        <v>1.943840478712531</v>
      </c>
    </row>
    <row r="52" spans="1:12" s="110" customFormat="1" ht="15" customHeight="1" x14ac:dyDescent="0.2">
      <c r="A52" s="120"/>
      <c r="B52" s="119"/>
      <c r="C52" s="258" t="s">
        <v>107</v>
      </c>
      <c r="E52" s="113">
        <v>45.260143293352229</v>
      </c>
      <c r="F52" s="115">
        <v>45357</v>
      </c>
      <c r="G52" s="114">
        <v>46870</v>
      </c>
      <c r="H52" s="114">
        <v>46528</v>
      </c>
      <c r="I52" s="114">
        <v>44809</v>
      </c>
      <c r="J52" s="140">
        <v>45307</v>
      </c>
      <c r="K52" s="114">
        <v>50</v>
      </c>
      <c r="L52" s="116">
        <v>0.11035822279118017</v>
      </c>
    </row>
    <row r="53" spans="1:12" s="110" customFormat="1" ht="15" customHeight="1" x14ac:dyDescent="0.2">
      <c r="A53" s="120"/>
      <c r="B53" s="119"/>
      <c r="C53" s="258" t="s">
        <v>187</v>
      </c>
      <c r="D53" s="110" t="s">
        <v>193</v>
      </c>
      <c r="E53" s="113">
        <v>18.541321571836271</v>
      </c>
      <c r="F53" s="115">
        <v>18581</v>
      </c>
      <c r="G53" s="114">
        <v>21083</v>
      </c>
      <c r="H53" s="114">
        <v>21310</v>
      </c>
      <c r="I53" s="114">
        <v>16967</v>
      </c>
      <c r="J53" s="140">
        <v>18367</v>
      </c>
      <c r="K53" s="114">
        <v>214</v>
      </c>
      <c r="L53" s="116">
        <v>1.16513311918114</v>
      </c>
    </row>
    <row r="54" spans="1:12" s="110" customFormat="1" ht="15" customHeight="1" x14ac:dyDescent="0.2">
      <c r="A54" s="120"/>
      <c r="B54" s="119"/>
      <c r="D54" s="267" t="s">
        <v>194</v>
      </c>
      <c r="E54" s="113">
        <v>53.586997470534413</v>
      </c>
      <c r="F54" s="115">
        <v>9957</v>
      </c>
      <c r="G54" s="114">
        <v>11271</v>
      </c>
      <c r="H54" s="114">
        <v>11477</v>
      </c>
      <c r="I54" s="114">
        <v>8883</v>
      </c>
      <c r="J54" s="140">
        <v>9549</v>
      </c>
      <c r="K54" s="114">
        <v>408</v>
      </c>
      <c r="L54" s="116">
        <v>4.2726987119070063</v>
      </c>
    </row>
    <row r="55" spans="1:12" s="110" customFormat="1" ht="15" customHeight="1" x14ac:dyDescent="0.2">
      <c r="A55" s="120"/>
      <c r="B55" s="119"/>
      <c r="D55" s="267" t="s">
        <v>195</v>
      </c>
      <c r="E55" s="113">
        <v>46.413002529465587</v>
      </c>
      <c r="F55" s="115">
        <v>8624</v>
      </c>
      <c r="G55" s="114">
        <v>9812</v>
      </c>
      <c r="H55" s="114">
        <v>9833</v>
      </c>
      <c r="I55" s="114">
        <v>8084</v>
      </c>
      <c r="J55" s="140">
        <v>8818</v>
      </c>
      <c r="K55" s="114">
        <v>-194</v>
      </c>
      <c r="L55" s="116">
        <v>-2.2000453617600364</v>
      </c>
    </row>
    <row r="56" spans="1:12" s="110" customFormat="1" ht="15" customHeight="1" x14ac:dyDescent="0.2">
      <c r="A56" s="120"/>
      <c r="B56" s="119" t="s">
        <v>196</v>
      </c>
      <c r="C56" s="258"/>
      <c r="E56" s="113">
        <v>42.078449053201084</v>
      </c>
      <c r="F56" s="115">
        <v>382653</v>
      </c>
      <c r="G56" s="114">
        <v>383421</v>
      </c>
      <c r="H56" s="114">
        <v>384807</v>
      </c>
      <c r="I56" s="114">
        <v>382258</v>
      </c>
      <c r="J56" s="140">
        <v>381198</v>
      </c>
      <c r="K56" s="114">
        <v>1455</v>
      </c>
      <c r="L56" s="116">
        <v>0.38169140446696992</v>
      </c>
    </row>
    <row r="57" spans="1:12" s="110" customFormat="1" ht="15" customHeight="1" x14ac:dyDescent="0.2">
      <c r="A57" s="120"/>
      <c r="B57" s="119"/>
      <c r="C57" s="258" t="s">
        <v>106</v>
      </c>
      <c r="E57" s="113">
        <v>48.225415716066514</v>
      </c>
      <c r="F57" s="115">
        <v>184536</v>
      </c>
      <c r="G57" s="114">
        <v>184914</v>
      </c>
      <c r="H57" s="114">
        <v>185864</v>
      </c>
      <c r="I57" s="114">
        <v>184530</v>
      </c>
      <c r="J57" s="140">
        <v>183673</v>
      </c>
      <c r="K57" s="114">
        <v>863</v>
      </c>
      <c r="L57" s="116">
        <v>0.46985675630059942</v>
      </c>
    </row>
    <row r="58" spans="1:12" s="110" customFormat="1" ht="15" customHeight="1" x14ac:dyDescent="0.2">
      <c r="A58" s="120"/>
      <c r="B58" s="119"/>
      <c r="C58" s="258" t="s">
        <v>107</v>
      </c>
      <c r="E58" s="113">
        <v>51.774584283933486</v>
      </c>
      <c r="F58" s="115">
        <v>198117</v>
      </c>
      <c r="G58" s="114">
        <v>198507</v>
      </c>
      <c r="H58" s="114">
        <v>198943</v>
      </c>
      <c r="I58" s="114">
        <v>197728</v>
      </c>
      <c r="J58" s="140">
        <v>197525</v>
      </c>
      <c r="K58" s="114">
        <v>592</v>
      </c>
      <c r="L58" s="116">
        <v>0.29970889760789776</v>
      </c>
    </row>
    <row r="59" spans="1:12" s="110" customFormat="1" ht="15" customHeight="1" x14ac:dyDescent="0.2">
      <c r="A59" s="120"/>
      <c r="B59" s="119"/>
      <c r="C59" s="258" t="s">
        <v>105</v>
      </c>
      <c r="D59" s="110" t="s">
        <v>197</v>
      </c>
      <c r="E59" s="113">
        <v>90.252526440404225</v>
      </c>
      <c r="F59" s="115">
        <v>345354</v>
      </c>
      <c r="G59" s="114">
        <v>346187</v>
      </c>
      <c r="H59" s="114">
        <v>347817</v>
      </c>
      <c r="I59" s="114">
        <v>346001</v>
      </c>
      <c r="J59" s="140">
        <v>345401</v>
      </c>
      <c r="K59" s="114">
        <v>-47</v>
      </c>
      <c r="L59" s="116">
        <v>-1.360737230060133E-2</v>
      </c>
    </row>
    <row r="60" spans="1:12" s="110" customFormat="1" ht="15" customHeight="1" x14ac:dyDescent="0.2">
      <c r="A60" s="120"/>
      <c r="B60" s="119"/>
      <c r="C60" s="258"/>
      <c r="D60" s="267" t="s">
        <v>198</v>
      </c>
      <c r="E60" s="113">
        <v>46.523277564470078</v>
      </c>
      <c r="F60" s="115">
        <v>160670</v>
      </c>
      <c r="G60" s="114">
        <v>161021</v>
      </c>
      <c r="H60" s="114">
        <v>162143</v>
      </c>
      <c r="I60" s="114">
        <v>161223</v>
      </c>
      <c r="J60" s="140">
        <v>160630</v>
      </c>
      <c r="K60" s="114">
        <v>40</v>
      </c>
      <c r="L60" s="116">
        <v>2.4901948577476189E-2</v>
      </c>
    </row>
    <row r="61" spans="1:12" s="110" customFormat="1" ht="15" customHeight="1" x14ac:dyDescent="0.2">
      <c r="A61" s="120"/>
      <c r="B61" s="119"/>
      <c r="C61" s="258"/>
      <c r="D61" s="267" t="s">
        <v>199</v>
      </c>
      <c r="E61" s="113">
        <v>53.476722435529922</v>
      </c>
      <c r="F61" s="115">
        <v>184684</v>
      </c>
      <c r="G61" s="114">
        <v>185166</v>
      </c>
      <c r="H61" s="114">
        <v>185674</v>
      </c>
      <c r="I61" s="114">
        <v>184778</v>
      </c>
      <c r="J61" s="140">
        <v>184771</v>
      </c>
      <c r="K61" s="114">
        <v>-87</v>
      </c>
      <c r="L61" s="116">
        <v>-4.7085311006597352E-2</v>
      </c>
    </row>
    <row r="62" spans="1:12" s="110" customFormat="1" ht="15" customHeight="1" x14ac:dyDescent="0.2">
      <c r="A62" s="120"/>
      <c r="B62" s="119"/>
      <c r="C62" s="258"/>
      <c r="D62" s="258" t="s">
        <v>200</v>
      </c>
      <c r="E62" s="113">
        <v>9.74747355959577</v>
      </c>
      <c r="F62" s="115">
        <v>37299</v>
      </c>
      <c r="G62" s="114">
        <v>37234</v>
      </c>
      <c r="H62" s="114">
        <v>36990</v>
      </c>
      <c r="I62" s="114">
        <v>36257</v>
      </c>
      <c r="J62" s="140">
        <v>35797</v>
      </c>
      <c r="K62" s="114">
        <v>1502</v>
      </c>
      <c r="L62" s="116">
        <v>4.1958823365086459</v>
      </c>
    </row>
    <row r="63" spans="1:12" s="110" customFormat="1" ht="15" customHeight="1" x14ac:dyDescent="0.2">
      <c r="A63" s="120"/>
      <c r="B63" s="119"/>
      <c r="C63" s="258"/>
      <c r="D63" s="267" t="s">
        <v>198</v>
      </c>
      <c r="E63" s="113">
        <v>63.985629641545351</v>
      </c>
      <c r="F63" s="115">
        <v>23866</v>
      </c>
      <c r="G63" s="114">
        <v>23893</v>
      </c>
      <c r="H63" s="114">
        <v>23721</v>
      </c>
      <c r="I63" s="114">
        <v>23307</v>
      </c>
      <c r="J63" s="140">
        <v>23043</v>
      </c>
      <c r="K63" s="114">
        <v>823</v>
      </c>
      <c r="L63" s="116">
        <v>3.5715835611682505</v>
      </c>
    </row>
    <row r="64" spans="1:12" s="110" customFormat="1" ht="15" customHeight="1" x14ac:dyDescent="0.2">
      <c r="A64" s="120"/>
      <c r="B64" s="119"/>
      <c r="C64" s="258"/>
      <c r="D64" s="267" t="s">
        <v>199</v>
      </c>
      <c r="E64" s="113">
        <v>36.014370358454649</v>
      </c>
      <c r="F64" s="115">
        <v>13433</v>
      </c>
      <c r="G64" s="114">
        <v>13341</v>
      </c>
      <c r="H64" s="114">
        <v>13269</v>
      </c>
      <c r="I64" s="114">
        <v>12950</v>
      </c>
      <c r="J64" s="140">
        <v>12754</v>
      </c>
      <c r="K64" s="114">
        <v>679</v>
      </c>
      <c r="L64" s="116">
        <v>5.3238199780461031</v>
      </c>
    </row>
    <row r="65" spans="1:12" s="110" customFormat="1" ht="15" customHeight="1" x14ac:dyDescent="0.2">
      <c r="A65" s="120"/>
      <c r="B65" s="119" t="s">
        <v>201</v>
      </c>
      <c r="C65" s="258"/>
      <c r="E65" s="113">
        <v>36.523675471200157</v>
      </c>
      <c r="F65" s="115">
        <v>332139</v>
      </c>
      <c r="G65" s="114">
        <v>329055</v>
      </c>
      <c r="H65" s="114">
        <v>324290</v>
      </c>
      <c r="I65" s="114">
        <v>320151</v>
      </c>
      <c r="J65" s="140">
        <v>314376</v>
      </c>
      <c r="K65" s="114">
        <v>17763</v>
      </c>
      <c r="L65" s="116">
        <v>5.6502404763722422</v>
      </c>
    </row>
    <row r="66" spans="1:12" s="110" customFormat="1" ht="15" customHeight="1" x14ac:dyDescent="0.2">
      <c r="A66" s="120"/>
      <c r="B66" s="119"/>
      <c r="C66" s="258" t="s">
        <v>106</v>
      </c>
      <c r="E66" s="113">
        <v>54.129144725551654</v>
      </c>
      <c r="F66" s="115">
        <v>179784</v>
      </c>
      <c r="G66" s="114">
        <v>178443</v>
      </c>
      <c r="H66" s="114">
        <v>176202</v>
      </c>
      <c r="I66" s="114">
        <v>174193</v>
      </c>
      <c r="J66" s="140">
        <v>171300</v>
      </c>
      <c r="K66" s="114">
        <v>8484</v>
      </c>
      <c r="L66" s="116">
        <v>4.9527145359019267</v>
      </c>
    </row>
    <row r="67" spans="1:12" s="110" customFormat="1" ht="15" customHeight="1" x14ac:dyDescent="0.2">
      <c r="A67" s="120"/>
      <c r="B67" s="119"/>
      <c r="C67" s="258" t="s">
        <v>107</v>
      </c>
      <c r="E67" s="113">
        <v>45.870855274448346</v>
      </c>
      <c r="F67" s="115">
        <v>152355</v>
      </c>
      <c r="G67" s="114">
        <v>150612</v>
      </c>
      <c r="H67" s="114">
        <v>148088</v>
      </c>
      <c r="I67" s="114">
        <v>145958</v>
      </c>
      <c r="J67" s="140">
        <v>143076</v>
      </c>
      <c r="K67" s="114">
        <v>9279</v>
      </c>
      <c r="L67" s="116">
        <v>6.4853644217059463</v>
      </c>
    </row>
    <row r="68" spans="1:12" s="110" customFormat="1" ht="15" customHeight="1" x14ac:dyDescent="0.2">
      <c r="A68" s="120"/>
      <c r="B68" s="119"/>
      <c r="C68" s="258" t="s">
        <v>105</v>
      </c>
      <c r="D68" s="110" t="s">
        <v>202</v>
      </c>
      <c r="E68" s="113">
        <v>19.625518231824628</v>
      </c>
      <c r="F68" s="115">
        <v>65184</v>
      </c>
      <c r="G68" s="114">
        <v>63786</v>
      </c>
      <c r="H68" s="114">
        <v>61859</v>
      </c>
      <c r="I68" s="114">
        <v>60733</v>
      </c>
      <c r="J68" s="140">
        <v>57919</v>
      </c>
      <c r="K68" s="114">
        <v>7265</v>
      </c>
      <c r="L68" s="116">
        <v>12.543379547298814</v>
      </c>
    </row>
    <row r="69" spans="1:12" s="110" customFormat="1" ht="15" customHeight="1" x14ac:dyDescent="0.2">
      <c r="A69" s="120"/>
      <c r="B69" s="119"/>
      <c r="C69" s="258"/>
      <c r="D69" s="267" t="s">
        <v>198</v>
      </c>
      <c r="E69" s="113">
        <v>48.166728031418756</v>
      </c>
      <c r="F69" s="115">
        <v>31397</v>
      </c>
      <c r="G69" s="114">
        <v>30796</v>
      </c>
      <c r="H69" s="114">
        <v>29803</v>
      </c>
      <c r="I69" s="114">
        <v>29333</v>
      </c>
      <c r="J69" s="140">
        <v>27884</v>
      </c>
      <c r="K69" s="114">
        <v>3513</v>
      </c>
      <c r="L69" s="116">
        <v>12.598622866159804</v>
      </c>
    </row>
    <row r="70" spans="1:12" s="110" customFormat="1" ht="15" customHeight="1" x14ac:dyDescent="0.2">
      <c r="A70" s="120"/>
      <c r="B70" s="119"/>
      <c r="C70" s="258"/>
      <c r="D70" s="267" t="s">
        <v>199</v>
      </c>
      <c r="E70" s="113">
        <v>51.833271968581244</v>
      </c>
      <c r="F70" s="115">
        <v>33787</v>
      </c>
      <c r="G70" s="114">
        <v>32990</v>
      </c>
      <c r="H70" s="114">
        <v>32056</v>
      </c>
      <c r="I70" s="114">
        <v>31400</v>
      </c>
      <c r="J70" s="140">
        <v>30035</v>
      </c>
      <c r="K70" s="114">
        <v>3752</v>
      </c>
      <c r="L70" s="116">
        <v>12.492092558681538</v>
      </c>
    </row>
    <row r="71" spans="1:12" s="110" customFormat="1" ht="15" customHeight="1" x14ac:dyDescent="0.2">
      <c r="A71" s="120"/>
      <c r="B71" s="119"/>
      <c r="C71" s="258"/>
      <c r="D71" s="110" t="s">
        <v>203</v>
      </c>
      <c r="E71" s="113">
        <v>73.164548577553376</v>
      </c>
      <c r="F71" s="115">
        <v>243008</v>
      </c>
      <c r="G71" s="114">
        <v>241536</v>
      </c>
      <c r="H71" s="114">
        <v>239099</v>
      </c>
      <c r="I71" s="114">
        <v>236747</v>
      </c>
      <c r="J71" s="140">
        <v>234119</v>
      </c>
      <c r="K71" s="114">
        <v>8889</v>
      </c>
      <c r="L71" s="116">
        <v>3.7967871039941228</v>
      </c>
    </row>
    <row r="72" spans="1:12" s="110" customFormat="1" ht="15" customHeight="1" x14ac:dyDescent="0.2">
      <c r="A72" s="120"/>
      <c r="B72" s="119"/>
      <c r="C72" s="258"/>
      <c r="D72" s="267" t="s">
        <v>198</v>
      </c>
      <c r="E72" s="113">
        <v>55.171846194363972</v>
      </c>
      <c r="F72" s="115">
        <v>134072</v>
      </c>
      <c r="G72" s="114">
        <v>133429</v>
      </c>
      <c r="H72" s="114">
        <v>132359</v>
      </c>
      <c r="I72" s="114">
        <v>131228</v>
      </c>
      <c r="J72" s="140">
        <v>129925</v>
      </c>
      <c r="K72" s="114">
        <v>4147</v>
      </c>
      <c r="L72" s="116">
        <v>3.1918414469886471</v>
      </c>
    </row>
    <row r="73" spans="1:12" s="110" customFormat="1" ht="15" customHeight="1" x14ac:dyDescent="0.2">
      <c r="A73" s="120"/>
      <c r="B73" s="119"/>
      <c r="C73" s="258"/>
      <c r="D73" s="267" t="s">
        <v>199</v>
      </c>
      <c r="E73" s="113">
        <v>44.828153805636028</v>
      </c>
      <c r="F73" s="115">
        <v>108936</v>
      </c>
      <c r="G73" s="114">
        <v>108107</v>
      </c>
      <c r="H73" s="114">
        <v>106740</v>
      </c>
      <c r="I73" s="114">
        <v>105519</v>
      </c>
      <c r="J73" s="140">
        <v>104194</v>
      </c>
      <c r="K73" s="114">
        <v>4742</v>
      </c>
      <c r="L73" s="116">
        <v>4.5511257845941229</v>
      </c>
    </row>
    <row r="74" spans="1:12" s="110" customFormat="1" ht="15" customHeight="1" x14ac:dyDescent="0.2">
      <c r="A74" s="120"/>
      <c r="B74" s="119"/>
      <c r="C74" s="258"/>
      <c r="D74" s="110" t="s">
        <v>204</v>
      </c>
      <c r="E74" s="113">
        <v>7.2099331906219986</v>
      </c>
      <c r="F74" s="115">
        <v>23947</v>
      </c>
      <c r="G74" s="114">
        <v>23733</v>
      </c>
      <c r="H74" s="114">
        <v>23332</v>
      </c>
      <c r="I74" s="114">
        <v>22671</v>
      </c>
      <c r="J74" s="140">
        <v>22338</v>
      </c>
      <c r="K74" s="114">
        <v>1609</v>
      </c>
      <c r="L74" s="116">
        <v>7.2029725132061957</v>
      </c>
    </row>
    <row r="75" spans="1:12" s="110" customFormat="1" ht="15" customHeight="1" x14ac:dyDescent="0.2">
      <c r="A75" s="120"/>
      <c r="B75" s="119"/>
      <c r="C75" s="258"/>
      <c r="D75" s="267" t="s">
        <v>198</v>
      </c>
      <c r="E75" s="113">
        <v>59.777842736042096</v>
      </c>
      <c r="F75" s="115">
        <v>14315</v>
      </c>
      <c r="G75" s="114">
        <v>14218</v>
      </c>
      <c r="H75" s="114">
        <v>14040</v>
      </c>
      <c r="I75" s="114">
        <v>13632</v>
      </c>
      <c r="J75" s="140">
        <v>13491</v>
      </c>
      <c r="K75" s="114">
        <v>824</v>
      </c>
      <c r="L75" s="116">
        <v>6.1077755540730854</v>
      </c>
    </row>
    <row r="76" spans="1:12" s="110" customFormat="1" ht="15" customHeight="1" x14ac:dyDescent="0.2">
      <c r="A76" s="120"/>
      <c r="B76" s="119"/>
      <c r="C76" s="258"/>
      <c r="D76" s="267" t="s">
        <v>199</v>
      </c>
      <c r="E76" s="113">
        <v>40.222157263957904</v>
      </c>
      <c r="F76" s="115">
        <v>9632</v>
      </c>
      <c r="G76" s="114">
        <v>9515</v>
      </c>
      <c r="H76" s="114">
        <v>9292</v>
      </c>
      <c r="I76" s="114">
        <v>9039</v>
      </c>
      <c r="J76" s="140">
        <v>8847</v>
      </c>
      <c r="K76" s="114">
        <v>785</v>
      </c>
      <c r="L76" s="116">
        <v>8.8730643155872055</v>
      </c>
    </row>
    <row r="77" spans="1:12" s="110" customFormat="1" ht="15" customHeight="1" x14ac:dyDescent="0.2">
      <c r="A77" s="533"/>
      <c r="B77" s="119" t="s">
        <v>205</v>
      </c>
      <c r="C77" s="268"/>
      <c r="D77" s="182"/>
      <c r="E77" s="113">
        <v>10.377839846928676</v>
      </c>
      <c r="F77" s="115">
        <v>94374</v>
      </c>
      <c r="G77" s="114">
        <v>95352</v>
      </c>
      <c r="H77" s="114">
        <v>97219</v>
      </c>
      <c r="I77" s="114">
        <v>96094</v>
      </c>
      <c r="J77" s="140">
        <v>96915</v>
      </c>
      <c r="K77" s="114">
        <v>-2541</v>
      </c>
      <c r="L77" s="116">
        <v>-2.6218851570964246</v>
      </c>
    </row>
    <row r="78" spans="1:12" s="110" customFormat="1" ht="15" customHeight="1" x14ac:dyDescent="0.2">
      <c r="A78" s="120"/>
      <c r="B78" s="119"/>
      <c r="C78" s="268" t="s">
        <v>106</v>
      </c>
      <c r="D78" s="182"/>
      <c r="E78" s="113">
        <v>59.345794392523366</v>
      </c>
      <c r="F78" s="115">
        <v>56007</v>
      </c>
      <c r="G78" s="114">
        <v>56446</v>
      </c>
      <c r="H78" s="114">
        <v>57788</v>
      </c>
      <c r="I78" s="114">
        <v>56957</v>
      </c>
      <c r="J78" s="140">
        <v>57274</v>
      </c>
      <c r="K78" s="114">
        <v>-1267</v>
      </c>
      <c r="L78" s="116">
        <v>-2.2121730628208263</v>
      </c>
    </row>
    <row r="79" spans="1:12" s="110" customFormat="1" ht="15" customHeight="1" x14ac:dyDescent="0.2">
      <c r="A79" s="123"/>
      <c r="B79" s="124"/>
      <c r="C79" s="260" t="s">
        <v>107</v>
      </c>
      <c r="D79" s="261"/>
      <c r="E79" s="125">
        <v>40.654205607476634</v>
      </c>
      <c r="F79" s="143">
        <v>38367</v>
      </c>
      <c r="G79" s="144">
        <v>38906</v>
      </c>
      <c r="H79" s="144">
        <v>39431</v>
      </c>
      <c r="I79" s="144">
        <v>39137</v>
      </c>
      <c r="J79" s="145">
        <v>39641</v>
      </c>
      <c r="K79" s="144">
        <v>-1274</v>
      </c>
      <c r="L79" s="146">
        <v>-3.2138442521631645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909380</v>
      </c>
      <c r="E11" s="114">
        <v>910943</v>
      </c>
      <c r="F11" s="114">
        <v>909609</v>
      </c>
      <c r="G11" s="114">
        <v>897140</v>
      </c>
      <c r="H11" s="140">
        <v>891607</v>
      </c>
      <c r="I11" s="115">
        <v>17773</v>
      </c>
      <c r="J11" s="116">
        <v>1.9933670327846238</v>
      </c>
    </row>
    <row r="12" spans="1:15" s="110" customFormat="1" ht="24.95" customHeight="1" x14ac:dyDescent="0.2">
      <c r="A12" s="193" t="s">
        <v>132</v>
      </c>
      <c r="B12" s="194" t="s">
        <v>133</v>
      </c>
      <c r="C12" s="113">
        <v>5.0693879346367855E-2</v>
      </c>
      <c r="D12" s="115">
        <v>461</v>
      </c>
      <c r="E12" s="114">
        <v>433</v>
      </c>
      <c r="F12" s="114">
        <v>523</v>
      </c>
      <c r="G12" s="114">
        <v>540</v>
      </c>
      <c r="H12" s="140">
        <v>488</v>
      </c>
      <c r="I12" s="115">
        <v>-27</v>
      </c>
      <c r="J12" s="116">
        <v>-5.5327868852459012</v>
      </c>
    </row>
    <row r="13" spans="1:15" s="110" customFormat="1" ht="24.95" customHeight="1" x14ac:dyDescent="0.2">
      <c r="A13" s="193" t="s">
        <v>134</v>
      </c>
      <c r="B13" s="199" t="s">
        <v>214</v>
      </c>
      <c r="C13" s="113">
        <v>1.5541357848204271</v>
      </c>
      <c r="D13" s="115">
        <v>14133</v>
      </c>
      <c r="E13" s="114">
        <v>13679</v>
      </c>
      <c r="F13" s="114">
        <v>13553</v>
      </c>
      <c r="G13" s="114">
        <v>13307</v>
      </c>
      <c r="H13" s="140">
        <v>13142</v>
      </c>
      <c r="I13" s="115">
        <v>991</v>
      </c>
      <c r="J13" s="116">
        <v>7.5407091766854357</v>
      </c>
    </row>
    <row r="14" spans="1:15" s="287" customFormat="1" ht="24" customHeight="1" x14ac:dyDescent="0.2">
      <c r="A14" s="193" t="s">
        <v>215</v>
      </c>
      <c r="B14" s="199" t="s">
        <v>137</v>
      </c>
      <c r="C14" s="113">
        <v>11.417339286107017</v>
      </c>
      <c r="D14" s="115">
        <v>103827</v>
      </c>
      <c r="E14" s="114">
        <v>103844</v>
      </c>
      <c r="F14" s="114">
        <v>104853</v>
      </c>
      <c r="G14" s="114">
        <v>104199</v>
      </c>
      <c r="H14" s="140">
        <v>103603</v>
      </c>
      <c r="I14" s="115">
        <v>224</v>
      </c>
      <c r="J14" s="116">
        <v>0.21620995531017442</v>
      </c>
      <c r="K14" s="110"/>
      <c r="L14" s="110"/>
      <c r="M14" s="110"/>
      <c r="N14" s="110"/>
      <c r="O14" s="110"/>
    </row>
    <row r="15" spans="1:15" s="110" customFormat="1" ht="24.75" customHeight="1" x14ac:dyDescent="0.2">
      <c r="A15" s="193" t="s">
        <v>216</v>
      </c>
      <c r="B15" s="199" t="s">
        <v>217</v>
      </c>
      <c r="C15" s="113">
        <v>1.2233609712111548</v>
      </c>
      <c r="D15" s="115">
        <v>11125</v>
      </c>
      <c r="E15" s="114">
        <v>11075</v>
      </c>
      <c r="F15" s="114">
        <v>11122</v>
      </c>
      <c r="G15" s="114">
        <v>11044</v>
      </c>
      <c r="H15" s="140">
        <v>11044</v>
      </c>
      <c r="I15" s="115">
        <v>81</v>
      </c>
      <c r="J15" s="116">
        <v>0.73342991669684898</v>
      </c>
    </row>
    <row r="16" spans="1:15" s="287" customFormat="1" ht="24.95" customHeight="1" x14ac:dyDescent="0.2">
      <c r="A16" s="193" t="s">
        <v>218</v>
      </c>
      <c r="B16" s="199" t="s">
        <v>141</v>
      </c>
      <c r="C16" s="113">
        <v>9.7828190635377954</v>
      </c>
      <c r="D16" s="115">
        <v>88963</v>
      </c>
      <c r="E16" s="114">
        <v>88992</v>
      </c>
      <c r="F16" s="114">
        <v>89904</v>
      </c>
      <c r="G16" s="114">
        <v>89584</v>
      </c>
      <c r="H16" s="140">
        <v>89003</v>
      </c>
      <c r="I16" s="115">
        <v>-40</v>
      </c>
      <c r="J16" s="116">
        <v>-4.4942305315551163E-2</v>
      </c>
      <c r="K16" s="110"/>
      <c r="L16" s="110"/>
      <c r="M16" s="110"/>
      <c r="N16" s="110"/>
      <c r="O16" s="110"/>
    </row>
    <row r="17" spans="1:15" s="110" customFormat="1" ht="24.95" customHeight="1" x14ac:dyDescent="0.2">
      <c r="A17" s="193" t="s">
        <v>219</v>
      </c>
      <c r="B17" s="199" t="s">
        <v>220</v>
      </c>
      <c r="C17" s="113">
        <v>0.41115925135806813</v>
      </c>
      <c r="D17" s="115">
        <v>3739</v>
      </c>
      <c r="E17" s="114">
        <v>3777</v>
      </c>
      <c r="F17" s="114">
        <v>3827</v>
      </c>
      <c r="G17" s="114">
        <v>3571</v>
      </c>
      <c r="H17" s="140">
        <v>3556</v>
      </c>
      <c r="I17" s="115">
        <v>183</v>
      </c>
      <c r="J17" s="116">
        <v>5.1462317210348703</v>
      </c>
    </row>
    <row r="18" spans="1:15" s="287" customFormat="1" ht="24.95" customHeight="1" x14ac:dyDescent="0.2">
      <c r="A18" s="201" t="s">
        <v>144</v>
      </c>
      <c r="B18" s="202" t="s">
        <v>145</v>
      </c>
      <c r="C18" s="113">
        <v>2.6290439640194418</v>
      </c>
      <c r="D18" s="115">
        <v>23908</v>
      </c>
      <c r="E18" s="114">
        <v>23118</v>
      </c>
      <c r="F18" s="114">
        <v>23998</v>
      </c>
      <c r="G18" s="114">
        <v>23373</v>
      </c>
      <c r="H18" s="140">
        <v>23185</v>
      </c>
      <c r="I18" s="115">
        <v>723</v>
      </c>
      <c r="J18" s="116">
        <v>3.1183955143411688</v>
      </c>
      <c r="K18" s="110"/>
      <c r="L18" s="110"/>
      <c r="M18" s="110"/>
      <c r="N18" s="110"/>
      <c r="O18" s="110"/>
    </row>
    <row r="19" spans="1:15" s="110" customFormat="1" ht="24.95" customHeight="1" x14ac:dyDescent="0.2">
      <c r="A19" s="193" t="s">
        <v>146</v>
      </c>
      <c r="B19" s="199" t="s">
        <v>147</v>
      </c>
      <c r="C19" s="113">
        <v>10.790648573753547</v>
      </c>
      <c r="D19" s="115">
        <v>98128</v>
      </c>
      <c r="E19" s="114">
        <v>98283</v>
      </c>
      <c r="F19" s="114">
        <v>97644</v>
      </c>
      <c r="G19" s="114">
        <v>97310</v>
      </c>
      <c r="H19" s="140">
        <v>97188</v>
      </c>
      <c r="I19" s="115">
        <v>940</v>
      </c>
      <c r="J19" s="116">
        <v>0.96719759641107961</v>
      </c>
    </row>
    <row r="20" spans="1:15" s="287" customFormat="1" ht="24.95" customHeight="1" x14ac:dyDescent="0.2">
      <c r="A20" s="193" t="s">
        <v>148</v>
      </c>
      <c r="B20" s="199" t="s">
        <v>149</v>
      </c>
      <c r="C20" s="113">
        <v>2.737139589610504</v>
      </c>
      <c r="D20" s="115">
        <v>24891</v>
      </c>
      <c r="E20" s="114">
        <v>25076</v>
      </c>
      <c r="F20" s="114">
        <v>24694</v>
      </c>
      <c r="G20" s="114">
        <v>23871</v>
      </c>
      <c r="H20" s="140">
        <v>23700</v>
      </c>
      <c r="I20" s="115">
        <v>1191</v>
      </c>
      <c r="J20" s="116">
        <v>5.0253164556962027</v>
      </c>
      <c r="K20" s="110"/>
      <c r="L20" s="110"/>
      <c r="M20" s="110"/>
      <c r="N20" s="110"/>
      <c r="O20" s="110"/>
    </row>
    <row r="21" spans="1:15" s="110" customFormat="1" ht="24.95" customHeight="1" x14ac:dyDescent="0.2">
      <c r="A21" s="201" t="s">
        <v>150</v>
      </c>
      <c r="B21" s="202" t="s">
        <v>151</v>
      </c>
      <c r="C21" s="113">
        <v>4.2616947810596226</v>
      </c>
      <c r="D21" s="115">
        <v>38755</v>
      </c>
      <c r="E21" s="114">
        <v>40216</v>
      </c>
      <c r="F21" s="114">
        <v>40916</v>
      </c>
      <c r="G21" s="114">
        <v>39974</v>
      </c>
      <c r="H21" s="140">
        <v>39184</v>
      </c>
      <c r="I21" s="115">
        <v>-429</v>
      </c>
      <c r="J21" s="116">
        <v>-1.0948346263781135</v>
      </c>
    </row>
    <row r="22" spans="1:15" s="110" customFormat="1" ht="24.95" customHeight="1" x14ac:dyDescent="0.2">
      <c r="A22" s="201" t="s">
        <v>152</v>
      </c>
      <c r="B22" s="199" t="s">
        <v>153</v>
      </c>
      <c r="C22" s="113">
        <v>10.203325342541072</v>
      </c>
      <c r="D22" s="115">
        <v>92787</v>
      </c>
      <c r="E22" s="114">
        <v>91653</v>
      </c>
      <c r="F22" s="114">
        <v>91193</v>
      </c>
      <c r="G22" s="114">
        <v>88545</v>
      </c>
      <c r="H22" s="140">
        <v>87171</v>
      </c>
      <c r="I22" s="115">
        <v>5616</v>
      </c>
      <c r="J22" s="116">
        <v>6.4425095501944458</v>
      </c>
    </row>
    <row r="23" spans="1:15" s="110" customFormat="1" ht="24.95" customHeight="1" x14ac:dyDescent="0.2">
      <c r="A23" s="193" t="s">
        <v>154</v>
      </c>
      <c r="B23" s="199" t="s">
        <v>155</v>
      </c>
      <c r="C23" s="113">
        <v>6.3817106160241046</v>
      </c>
      <c r="D23" s="115">
        <v>58034</v>
      </c>
      <c r="E23" s="114">
        <v>58536</v>
      </c>
      <c r="F23" s="114">
        <v>58757</v>
      </c>
      <c r="G23" s="114">
        <v>57569</v>
      </c>
      <c r="H23" s="140">
        <v>56968</v>
      </c>
      <c r="I23" s="115">
        <v>1066</v>
      </c>
      <c r="J23" s="116">
        <v>1.8712259514113185</v>
      </c>
    </row>
    <row r="24" spans="1:15" s="110" customFormat="1" ht="24.95" customHeight="1" x14ac:dyDescent="0.2">
      <c r="A24" s="193" t="s">
        <v>156</v>
      </c>
      <c r="B24" s="199" t="s">
        <v>221</v>
      </c>
      <c r="C24" s="113">
        <v>16.677736479799425</v>
      </c>
      <c r="D24" s="115">
        <v>151664</v>
      </c>
      <c r="E24" s="114">
        <v>151006</v>
      </c>
      <c r="F24" s="114">
        <v>148650</v>
      </c>
      <c r="G24" s="114">
        <v>147053</v>
      </c>
      <c r="H24" s="140">
        <v>145784</v>
      </c>
      <c r="I24" s="115">
        <v>5880</v>
      </c>
      <c r="J24" s="116">
        <v>4.0333644295670306</v>
      </c>
    </row>
    <row r="25" spans="1:15" s="110" customFormat="1" ht="24.95" customHeight="1" x14ac:dyDescent="0.2">
      <c r="A25" s="193" t="s">
        <v>222</v>
      </c>
      <c r="B25" s="204" t="s">
        <v>159</v>
      </c>
      <c r="C25" s="113">
        <v>6.2931887659724204</v>
      </c>
      <c r="D25" s="115">
        <v>57229</v>
      </c>
      <c r="E25" s="114">
        <v>58027</v>
      </c>
      <c r="F25" s="114">
        <v>57924</v>
      </c>
      <c r="G25" s="114">
        <v>57246</v>
      </c>
      <c r="H25" s="140">
        <v>57125</v>
      </c>
      <c r="I25" s="115">
        <v>104</v>
      </c>
      <c r="J25" s="116">
        <v>0.18205689277899342</v>
      </c>
    </row>
    <row r="26" spans="1:15" s="110" customFormat="1" ht="24.95" customHeight="1" x14ac:dyDescent="0.2">
      <c r="A26" s="201">
        <v>782.78300000000002</v>
      </c>
      <c r="B26" s="203" t="s">
        <v>160</v>
      </c>
      <c r="C26" s="113">
        <v>2.0765796476720402</v>
      </c>
      <c r="D26" s="115">
        <v>18884</v>
      </c>
      <c r="E26" s="114">
        <v>19834</v>
      </c>
      <c r="F26" s="114">
        <v>21105</v>
      </c>
      <c r="G26" s="114">
        <v>20547</v>
      </c>
      <c r="H26" s="140">
        <v>21065</v>
      </c>
      <c r="I26" s="115">
        <v>-2181</v>
      </c>
      <c r="J26" s="116">
        <v>-10.353667220507951</v>
      </c>
    </row>
    <row r="27" spans="1:15" s="110" customFormat="1" ht="24.95" customHeight="1" x14ac:dyDescent="0.2">
      <c r="A27" s="193" t="s">
        <v>161</v>
      </c>
      <c r="B27" s="199" t="s">
        <v>223</v>
      </c>
      <c r="C27" s="113">
        <v>4.690448437396908</v>
      </c>
      <c r="D27" s="115">
        <v>42654</v>
      </c>
      <c r="E27" s="114">
        <v>42779</v>
      </c>
      <c r="F27" s="114">
        <v>42584</v>
      </c>
      <c r="G27" s="114">
        <v>41761</v>
      </c>
      <c r="H27" s="140">
        <v>41841</v>
      </c>
      <c r="I27" s="115">
        <v>813</v>
      </c>
      <c r="J27" s="116">
        <v>1.9430701943070194</v>
      </c>
    </row>
    <row r="28" spans="1:15" s="110" customFormat="1" ht="24.95" customHeight="1" x14ac:dyDescent="0.2">
      <c r="A28" s="193" t="s">
        <v>163</v>
      </c>
      <c r="B28" s="199" t="s">
        <v>164</v>
      </c>
      <c r="C28" s="113">
        <v>3.6944951505421275</v>
      </c>
      <c r="D28" s="115">
        <v>33597</v>
      </c>
      <c r="E28" s="114">
        <v>33812</v>
      </c>
      <c r="F28" s="114">
        <v>33134</v>
      </c>
      <c r="G28" s="114">
        <v>33439</v>
      </c>
      <c r="H28" s="140">
        <v>33091</v>
      </c>
      <c r="I28" s="115">
        <v>506</v>
      </c>
      <c r="J28" s="116">
        <v>1.5291166782508838</v>
      </c>
    </row>
    <row r="29" spans="1:15" s="110" customFormat="1" ht="24.95" customHeight="1" x14ac:dyDescent="0.2">
      <c r="A29" s="193">
        <v>86</v>
      </c>
      <c r="B29" s="199" t="s">
        <v>165</v>
      </c>
      <c r="C29" s="113">
        <v>6.9305460863445427</v>
      </c>
      <c r="D29" s="115">
        <v>63025</v>
      </c>
      <c r="E29" s="114">
        <v>63002</v>
      </c>
      <c r="F29" s="114">
        <v>62547</v>
      </c>
      <c r="G29" s="114">
        <v>61898</v>
      </c>
      <c r="H29" s="140">
        <v>61860</v>
      </c>
      <c r="I29" s="115">
        <v>1165</v>
      </c>
      <c r="J29" s="116">
        <v>1.8832848367280957</v>
      </c>
    </row>
    <row r="30" spans="1:15" s="110" customFormat="1" ht="24.95" customHeight="1" x14ac:dyDescent="0.2">
      <c r="A30" s="193">
        <v>87.88</v>
      </c>
      <c r="B30" s="204" t="s">
        <v>166</v>
      </c>
      <c r="C30" s="113">
        <v>4.5249510655611518</v>
      </c>
      <c r="D30" s="115">
        <v>41149</v>
      </c>
      <c r="E30" s="114">
        <v>41082</v>
      </c>
      <c r="F30" s="114">
        <v>40698</v>
      </c>
      <c r="G30" s="114">
        <v>40082</v>
      </c>
      <c r="H30" s="140">
        <v>40020</v>
      </c>
      <c r="I30" s="115">
        <v>1129</v>
      </c>
      <c r="J30" s="116">
        <v>2.821089455272364</v>
      </c>
    </row>
    <row r="31" spans="1:15" s="110" customFormat="1" ht="24.95" customHeight="1" x14ac:dyDescent="0.2">
      <c r="A31" s="193" t="s">
        <v>167</v>
      </c>
      <c r="B31" s="199" t="s">
        <v>168</v>
      </c>
      <c r="C31" s="113">
        <v>5.0855527942114405</v>
      </c>
      <c r="D31" s="115">
        <v>46247</v>
      </c>
      <c r="E31" s="114">
        <v>46554</v>
      </c>
      <c r="F31" s="114">
        <v>46828</v>
      </c>
      <c r="G31" s="114">
        <v>46420</v>
      </c>
      <c r="H31" s="140">
        <v>46188</v>
      </c>
      <c r="I31" s="115">
        <v>59</v>
      </c>
      <c r="J31" s="116">
        <v>0.12773880661643716</v>
      </c>
    </row>
    <row r="32" spans="1:15" s="110" customFormat="1" ht="24.95" customHeight="1" x14ac:dyDescent="0.2">
      <c r="A32" s="193"/>
      <c r="B32" s="288" t="s">
        <v>224</v>
      </c>
      <c r="C32" s="113">
        <v>7.6975521784072669E-4</v>
      </c>
      <c r="D32" s="115">
        <v>7</v>
      </c>
      <c r="E32" s="114">
        <v>9</v>
      </c>
      <c r="F32" s="114">
        <v>8</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5.0693879346367855E-2</v>
      </c>
      <c r="D34" s="115">
        <v>461</v>
      </c>
      <c r="E34" s="114">
        <v>433</v>
      </c>
      <c r="F34" s="114">
        <v>523</v>
      </c>
      <c r="G34" s="114">
        <v>540</v>
      </c>
      <c r="H34" s="140">
        <v>488</v>
      </c>
      <c r="I34" s="115">
        <v>-27</v>
      </c>
      <c r="J34" s="116">
        <v>-5.5327868852459012</v>
      </c>
    </row>
    <row r="35" spans="1:10" s="110" customFormat="1" ht="24.95" customHeight="1" x14ac:dyDescent="0.2">
      <c r="A35" s="292" t="s">
        <v>171</v>
      </c>
      <c r="B35" s="293" t="s">
        <v>172</v>
      </c>
      <c r="C35" s="113">
        <v>15.600519034946887</v>
      </c>
      <c r="D35" s="115">
        <v>141868</v>
      </c>
      <c r="E35" s="114">
        <v>140641</v>
      </c>
      <c r="F35" s="114">
        <v>142404</v>
      </c>
      <c r="G35" s="114">
        <v>140879</v>
      </c>
      <c r="H35" s="140">
        <v>139930</v>
      </c>
      <c r="I35" s="115">
        <v>1938</v>
      </c>
      <c r="J35" s="116">
        <v>1.3849782033874081</v>
      </c>
    </row>
    <row r="36" spans="1:10" s="110" customFormat="1" ht="24.95" customHeight="1" x14ac:dyDescent="0.2">
      <c r="A36" s="294" t="s">
        <v>173</v>
      </c>
      <c r="B36" s="295" t="s">
        <v>174</v>
      </c>
      <c r="C36" s="125">
        <v>84.348017330488901</v>
      </c>
      <c r="D36" s="143">
        <v>767044</v>
      </c>
      <c r="E36" s="144">
        <v>769860</v>
      </c>
      <c r="F36" s="144">
        <v>766674</v>
      </c>
      <c r="G36" s="144">
        <v>755715</v>
      </c>
      <c r="H36" s="145">
        <v>751185</v>
      </c>
      <c r="I36" s="143">
        <v>15859</v>
      </c>
      <c r="J36" s="146">
        <v>2.1111976410604578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2020-09-25T10:34:41Z</dcterms:created>
  <dcterms:modified xsi:type="dcterms:W3CDTF">2020-09-28T08:10:28Z</dcterms:modified>
</cp:coreProperties>
</file>